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13DDB27C-9CAD-4CD8-A0AB-D94E21DF46E7}" xr6:coauthVersionLast="47" xr6:coauthVersionMax="47" xr10:uidLastSave="{3797275F-46DE-4283-8AC9-E54FF27C45FF}"/>
  <workbookProtection workbookAlgorithmName="SHA-512" workbookHashValue="BtCQKIE3ZmXYwgHx8fWQ2zLvfyF4GAPGpW0ZRF35pgg6VQak37WLitVpvhXW2j6Fcr8e8x+Fo4ra3Gr48vheTA==" workbookSaltValue="CZ66YB6prF5yK+c2OzK+H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AV76" i="4" l="1"/>
  <c r="KO51" i="4"/>
  <c r="LE76" i="4"/>
  <c r="FX51" i="4"/>
  <c r="KO30" i="4"/>
  <c r="BG51" i="4"/>
  <c r="FX30" i="4"/>
  <c r="BG30" i="4"/>
  <c r="HP76" i="4"/>
  <c r="AN30" i="4"/>
  <c r="AG76" i="4"/>
  <c r="JV51" i="4"/>
  <c r="KP76" i="4"/>
  <c r="FE51" i="4"/>
  <c r="JV30" i="4"/>
  <c r="HA76" i="4"/>
  <c r="AN51" i="4"/>
  <c r="FE30" i="4"/>
  <c r="GL76" i="4"/>
  <c r="U51" i="4"/>
  <c r="EL30" i="4"/>
  <c r="U30" i="4"/>
  <c r="R76" i="4"/>
  <c r="JC51" i="4"/>
  <c r="KA76" i="4"/>
  <c r="EL51" i="4"/>
  <c r="JC30" i="4"/>
  <c r="LT76" i="4"/>
  <c r="GQ51" i="4"/>
  <c r="LH30" i="4"/>
  <c r="IE76" i="4"/>
  <c r="BZ51" i="4"/>
  <c r="GQ30" i="4"/>
  <c r="BK76" i="4"/>
  <c r="LH51" i="4"/>
  <c r="BZ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<sst xmlns="http://schemas.openxmlformats.org/spreadsheetml/2006/main" count="278" uniqueCount="134">
  <si>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</si>
  <si>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</si>
  <si>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</si>
  <si>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</si>
  <si>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</si>
  <si>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</si>
  <si>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</si>
  <si>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</si>
  <si>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</si>
  <si>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</si>
  <si>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</si>
  <si>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</si>
  <si>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</si>
  <si>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</si>
  <si>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</si>
  <si>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</si>
  <si>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</si>
  <si>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</si>
  <si>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</si>
  <si>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</si>
  <si>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</si>
  <si>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</si>
  <si>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</si>
  <si>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</si>
  <si>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</si>
  <si>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</si>
  <si>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</si>
  <si>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</si>
  <si>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</si>
  <si>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</si>
  <si>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</si>
  <si>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</si>
  <si>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</si>
  <si>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</si>
  <si>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</si>
  <si>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</si>
  <si>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</si>
  <si>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</si>
  <si>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</si>
  <si>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</si>
  <si>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</si>
  <si>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</si>
  <si>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</si>
  <si>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</si>
  <si>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</si>
  <si>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</si>
  <si>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</si>
  <si>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</si>
  <si>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</si>
  <si>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</si>
  <si>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</si>
  <si>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</si>
  <si>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</si>
  <si>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</si>
  <si>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</si>
  <si>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</si>
  <si>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</si>
  <si>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</si>
  <si>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</si>
  <si>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</si>
  <si>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</si>
  <si>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</si>
  <si>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</si>
  <si>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</si>
  <si>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</si>
  <si>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</si>
  <si>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</si>
  <si>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</si>
  <si>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</si>
  <si>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</si>
  <si>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</si>
  <si>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</si>
  <si>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</si>
  <si>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</si>
  <si>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</si>
  <si>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</si>
  <si>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</si>
  <si>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</si>
  <si>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</si>
  <si>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</si>
  <si>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</si>
  <si>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</si>
  <si>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</si>
  <si>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</si>
  <si>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</si>
  <si>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</si>
  <si>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</si>
  <si>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</si>
  <si>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</si>
  <si>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</si>
  <si>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</si>
  <si>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</si>
  <si>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</si>
  <si>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</si>
  <si>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</si>
  <si>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</si>
  <si>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</si>
  <si>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</si>
  <si>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</si>
  <si>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</si>
  <si>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</si>
  <si>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</si>
  <si>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</si>
  <si>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t>
    <phoneticPr fontId="5"/>
  </si>
  <si>
    <t>当該値(N-4)</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</si>
  <si>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</si>
  <si>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</si>
  <si>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</si>
  <si>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</si>
  <si>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</si>
  <si>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</si>
  <si>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</si>
  <si>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</si>
  <si>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西横堀駐車場</t>
  </si>
  <si>
    <t>法非適用</t>
  </si>
  <si>
    <t>駐車場整備事業</t>
  </si>
  <si>
    <t>-</t>
  </si>
  <si>
    <t>Ａ１Ｂ１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</si>
  <si>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</si>
  <si>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</si>
  <si>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</si>
  <si>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</si>
  <si>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</si>
  <si>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</si>
  <si>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</si>
  <si>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</si>
  <si>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</si>
  <si>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</si>
  <si>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</si>
  <si>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</si>
  <si>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・⑪収容台数に対する一日当たり平均駐車台数の割合をいいます。
　大阪市内のビジネス街及び繁華街に位置しており、長時間利用の車両が多いですが、R1からは類似施設の平均値と同水準となっており、R3以降は高い水準となっております。</t>
    <phoneticPr fontId="5"/>
  </si>
  <si>
    <t>・①収益的収支比率は、黒字であれば100％以上となる指標です。類似施設と比べてR4までは高い水準で推移しておりましたが、R5は類似施設が非常に高い水準になっていることから、大幅に下回っております。
・②③他会計補助金は発生しておりません。
・④⑤売上高GOP比率は、施設の営業に関する収益性を表す指標です。また、EBITDAとは、営業収益と同様、その経年の推移を見て企業の収益が継続して成長しているかどうかを判断するための指標です。類似施設と比べて非常に高い数値を維持しております。</t>
    <rPh sb="68" eb="70">
      <t>ヒジョウ</t>
    </rPh>
    <rPh sb="71" eb="72">
      <t>タカ</t>
    </rPh>
    <rPh sb="73" eb="75">
      <t>スイジュン</t>
    </rPh>
    <rPh sb="86" eb="88">
      <t>オオハバ</t>
    </rPh>
    <rPh sb="89" eb="91">
      <t>シタマワ</t>
    </rPh>
    <phoneticPr fontId="5"/>
  </si>
  <si>
    <t>・⑦西横堀駐車場は、現時点において周辺の駐車需要を充たすために必要な施設であり、駐車場用地以外の用途転用は予定していません。
・⑧設備投資見込額は、今後10年間で見込む建設改良費・修繕費等の金額です。平面地上の駐車場であるため、維持管理コストに大きな費用は要せず、収益が大きく上回っている状況です。
・⑩企業債の残高はありません。</t>
    <phoneticPr fontId="5"/>
  </si>
  <si>
    <t>・各種利用促進策を実施し、収益増に向けた効率的な駐車場運営を行っています。
・経年の利用状況の低下については、上部高架拡幅工事による大規模な駐車枠占用が行われていることが要因であり、当該工事がR2に終了したため、R3以降は回復しております。
・西横堀駐車場は、大阪市駐車基本計画を基に市内の路上駐車違反防止のため本市が管理運営を行っており、今後も同目的達成のため、本市が管理を継続していく方針です。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</si>
</sst>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525.1</c:v>
                </c:pt>
                <c:pt idx="1">
                  <c:v>505.6</c:v>
                </c:pt>
                <c:pt idx="2">
                  <c:v>598.6</c:v>
                </c:pt>
                <c:pt idx="3">
                  <c:v>513.6</c:v>
                </c:pt>
                <c:pt idx="4">
                  <c:v>531.6</c:v>
                </c:pt>
              </c:numCache>
            </c:numRef>
          </c:val>
          <c:extLst>
            <c:ext xmlns:c16="http://schemas.microsoft.com/office/drawing/2014/chart" uri="{C3380CC4-5D6E-409C-BE32-E72D297353CC}">
              <c16:uniqueId val="{00000000-A7F0-43A6-BBC6-CD03AAF74E0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7F0-43A6-BBC6-CD03AAF74E0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6A-478D-B6ED-A1EC215EB11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A26A-478D-B6ED-A1EC215EB11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B1D-40DC-8A52-2B31A98EE33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1D-40DC-8A52-2B31A98EE33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5C1-48DF-AE8B-BB15F2DF08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5C1-48DF-AE8B-BB15F2DF08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7A-4CAA-B50F-1C56BA0CAAC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867A-4CAA-B50F-1C56BA0CAAC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FB6-4413-A89F-20B2E277498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8FB6-4413-A89F-20B2E277498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127</c:v>
                </c:pt>
                <c:pt idx="1">
                  <c:v>115.9</c:v>
                </c:pt>
                <c:pt idx="2">
                  <c:v>148.1</c:v>
                </c:pt>
                <c:pt idx="3">
                  <c:v>159.69999999999999</c:v>
                </c:pt>
                <c:pt idx="4">
                  <c:v>166.9</c:v>
                </c:pt>
              </c:numCache>
            </c:numRef>
          </c:val>
          <c:extLst>
            <c:ext xmlns:c16="http://schemas.microsoft.com/office/drawing/2014/chart" uri="{C3380CC4-5D6E-409C-BE32-E72D297353CC}">
              <c16:uniqueId val="{00000000-38FE-4EA0-9426-B98C2F78D2F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38FE-4EA0-9426-B98C2F78D2F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81</c:v>
                </c:pt>
                <c:pt idx="1">
                  <c:v>80.2</c:v>
                </c:pt>
                <c:pt idx="2">
                  <c:v>83.3</c:v>
                </c:pt>
                <c:pt idx="3">
                  <c:v>80.5</c:v>
                </c:pt>
                <c:pt idx="4">
                  <c:v>81.2</c:v>
                </c:pt>
              </c:numCache>
            </c:numRef>
          </c:val>
          <c:extLst>
            <c:ext xmlns:c16="http://schemas.microsoft.com/office/drawing/2014/chart" uri="{C3380CC4-5D6E-409C-BE32-E72D297353CC}">
              <c16:uniqueId val="{00000000-DDF1-481A-8879-8F2568DC479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DDF1-481A-8879-8F2568DC479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655755</c:v>
                </c:pt>
                <c:pt idx="1">
                  <c:v>597665</c:v>
                </c:pt>
                <c:pt idx="2">
                  <c:v>767408</c:v>
                </c:pt>
                <c:pt idx="3">
                  <c:v>787682</c:v>
                </c:pt>
                <c:pt idx="4">
                  <c:v>831069</c:v>
                </c:pt>
              </c:numCache>
            </c:numRef>
          </c:val>
          <c:extLst>
            <c:ext xmlns:c16="http://schemas.microsoft.com/office/drawing/2014/chart" uri="{C3380CC4-5D6E-409C-BE32-E72D297353CC}">
              <c16:uniqueId val="{00000000-DD09-4AD1-8A06-FDEC70889F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DD09-4AD1-8A06-FDEC70889F5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F1"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西横堀駐車場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39984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525.1</v>
      </c>
      <c r="V31" s="116"/>
      <c r="W31" s="116"/>
      <c r="X31" s="116"/>
      <c r="Y31" s="116"/>
      <c r="Z31" s="116"/>
      <c r="AA31" s="116"/>
      <c r="AB31" s="116"/>
      <c r="AC31" s="116"/>
      <c r="AD31" s="116"/>
      <c r="AE31" s="116"/>
      <c r="AF31" s="116"/>
      <c r="AG31" s="116"/>
      <c r="AH31" s="116"/>
      <c r="AI31" s="116"/>
      <c r="AJ31" s="116"/>
      <c r="AK31" s="116"/>
      <c r="AL31" s="116"/>
      <c r="AM31" s="116"/>
      <c r="AN31" s="116">
        <f>データ!Z7</f>
        <v>505.6</v>
      </c>
      <c r="AO31" s="116"/>
      <c r="AP31" s="116"/>
      <c r="AQ31" s="116"/>
      <c r="AR31" s="116"/>
      <c r="AS31" s="116"/>
      <c r="AT31" s="116"/>
      <c r="AU31" s="116"/>
      <c r="AV31" s="116"/>
      <c r="AW31" s="116"/>
      <c r="AX31" s="116"/>
      <c r="AY31" s="116"/>
      <c r="AZ31" s="116"/>
      <c r="BA31" s="116"/>
      <c r="BB31" s="116"/>
      <c r="BC31" s="116"/>
      <c r="BD31" s="116"/>
      <c r="BE31" s="116"/>
      <c r="BF31" s="116"/>
      <c r="BG31" s="116">
        <f>データ!AA7</f>
        <v>598.6</v>
      </c>
      <c r="BH31" s="116"/>
      <c r="BI31" s="116"/>
      <c r="BJ31" s="116"/>
      <c r="BK31" s="116"/>
      <c r="BL31" s="116"/>
      <c r="BM31" s="116"/>
      <c r="BN31" s="116"/>
      <c r="BO31" s="116"/>
      <c r="BP31" s="116"/>
      <c r="BQ31" s="116"/>
      <c r="BR31" s="116"/>
      <c r="BS31" s="116"/>
      <c r="BT31" s="116"/>
      <c r="BU31" s="116"/>
      <c r="BV31" s="116"/>
      <c r="BW31" s="116"/>
      <c r="BX31" s="116"/>
      <c r="BY31" s="116"/>
      <c r="BZ31" s="116">
        <f>データ!AB7</f>
        <v>513.6</v>
      </c>
      <c r="CA31" s="116"/>
      <c r="CB31" s="116"/>
      <c r="CC31" s="116"/>
      <c r="CD31" s="116"/>
      <c r="CE31" s="116"/>
      <c r="CF31" s="116"/>
      <c r="CG31" s="116"/>
      <c r="CH31" s="116"/>
      <c r="CI31" s="116"/>
      <c r="CJ31" s="116"/>
      <c r="CK31" s="116"/>
      <c r="CL31" s="116"/>
      <c r="CM31" s="116"/>
      <c r="CN31" s="116"/>
      <c r="CO31" s="116"/>
      <c r="CP31" s="116"/>
      <c r="CQ31" s="116"/>
      <c r="CR31" s="116"/>
      <c r="CS31" s="116">
        <f>データ!AC7</f>
        <v>531.6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127</v>
      </c>
      <c r="JD31" s="111"/>
      <c r="JE31" s="111"/>
      <c r="JF31" s="111"/>
      <c r="JG31" s="111"/>
      <c r="JH31" s="111"/>
      <c r="JI31" s="111"/>
      <c r="JJ31" s="111"/>
      <c r="JK31" s="111"/>
      <c r="JL31" s="111"/>
      <c r="JM31" s="111"/>
      <c r="JN31" s="111"/>
      <c r="JO31" s="111"/>
      <c r="JP31" s="111"/>
      <c r="JQ31" s="111"/>
      <c r="JR31" s="111"/>
      <c r="JS31" s="111"/>
      <c r="JT31" s="111"/>
      <c r="JU31" s="112"/>
      <c r="JV31" s="110">
        <f>データ!DL7</f>
        <v>115.9</v>
      </c>
      <c r="JW31" s="111"/>
      <c r="JX31" s="111"/>
      <c r="JY31" s="111"/>
      <c r="JZ31" s="111"/>
      <c r="KA31" s="111"/>
      <c r="KB31" s="111"/>
      <c r="KC31" s="111"/>
      <c r="KD31" s="111"/>
      <c r="KE31" s="111"/>
      <c r="KF31" s="111"/>
      <c r="KG31" s="111"/>
      <c r="KH31" s="111"/>
      <c r="KI31" s="111"/>
      <c r="KJ31" s="111"/>
      <c r="KK31" s="111"/>
      <c r="KL31" s="111"/>
      <c r="KM31" s="111"/>
      <c r="KN31" s="112"/>
      <c r="KO31" s="110">
        <f>データ!DM7</f>
        <v>148.1</v>
      </c>
      <c r="KP31" s="111"/>
      <c r="KQ31" s="111"/>
      <c r="KR31" s="111"/>
      <c r="KS31" s="111"/>
      <c r="KT31" s="111"/>
      <c r="KU31" s="111"/>
      <c r="KV31" s="111"/>
      <c r="KW31" s="111"/>
      <c r="KX31" s="111"/>
      <c r="KY31" s="111"/>
      <c r="KZ31" s="111"/>
      <c r="LA31" s="111"/>
      <c r="LB31" s="111"/>
      <c r="LC31" s="111"/>
      <c r="LD31" s="111"/>
      <c r="LE31" s="111"/>
      <c r="LF31" s="111"/>
      <c r="LG31" s="112"/>
      <c r="LH31" s="110">
        <f>データ!DN7</f>
        <v>159.69999999999999</v>
      </c>
      <c r="LI31" s="111"/>
      <c r="LJ31" s="111"/>
      <c r="LK31" s="111"/>
      <c r="LL31" s="111"/>
      <c r="LM31" s="111"/>
      <c r="LN31" s="111"/>
      <c r="LO31" s="111"/>
      <c r="LP31" s="111"/>
      <c r="LQ31" s="111"/>
      <c r="LR31" s="111"/>
      <c r="LS31" s="111"/>
      <c r="LT31" s="111"/>
      <c r="LU31" s="111"/>
      <c r="LV31" s="111"/>
      <c r="LW31" s="111"/>
      <c r="LX31" s="111"/>
      <c r="LY31" s="111"/>
      <c r="LZ31" s="112"/>
      <c r="MA31" s="110">
        <f>データ!DO7</f>
        <v>166.9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81</v>
      </c>
      <c r="EM52" s="116"/>
      <c r="EN52" s="116"/>
      <c r="EO52" s="116"/>
      <c r="EP52" s="116"/>
      <c r="EQ52" s="116"/>
      <c r="ER52" s="116"/>
      <c r="ES52" s="116"/>
      <c r="ET52" s="116"/>
      <c r="EU52" s="116"/>
      <c r="EV52" s="116"/>
      <c r="EW52" s="116"/>
      <c r="EX52" s="116"/>
      <c r="EY52" s="116"/>
      <c r="EZ52" s="116"/>
      <c r="FA52" s="116"/>
      <c r="FB52" s="116"/>
      <c r="FC52" s="116"/>
      <c r="FD52" s="116"/>
      <c r="FE52" s="116">
        <f>データ!BG7</f>
        <v>80.2</v>
      </c>
      <c r="FF52" s="116"/>
      <c r="FG52" s="116"/>
      <c r="FH52" s="116"/>
      <c r="FI52" s="116"/>
      <c r="FJ52" s="116"/>
      <c r="FK52" s="116"/>
      <c r="FL52" s="116"/>
      <c r="FM52" s="116"/>
      <c r="FN52" s="116"/>
      <c r="FO52" s="116"/>
      <c r="FP52" s="116"/>
      <c r="FQ52" s="116"/>
      <c r="FR52" s="116"/>
      <c r="FS52" s="116"/>
      <c r="FT52" s="116"/>
      <c r="FU52" s="116"/>
      <c r="FV52" s="116"/>
      <c r="FW52" s="116"/>
      <c r="FX52" s="116">
        <f>データ!BH7</f>
        <v>83.3</v>
      </c>
      <c r="FY52" s="116"/>
      <c r="FZ52" s="116"/>
      <c r="GA52" s="116"/>
      <c r="GB52" s="116"/>
      <c r="GC52" s="116"/>
      <c r="GD52" s="116"/>
      <c r="GE52" s="116"/>
      <c r="GF52" s="116"/>
      <c r="GG52" s="116"/>
      <c r="GH52" s="116"/>
      <c r="GI52" s="116"/>
      <c r="GJ52" s="116"/>
      <c r="GK52" s="116"/>
      <c r="GL52" s="116"/>
      <c r="GM52" s="116"/>
      <c r="GN52" s="116"/>
      <c r="GO52" s="116"/>
      <c r="GP52" s="116"/>
      <c r="GQ52" s="116">
        <f>データ!BI7</f>
        <v>80.5</v>
      </c>
      <c r="GR52" s="116"/>
      <c r="GS52" s="116"/>
      <c r="GT52" s="116"/>
      <c r="GU52" s="116"/>
      <c r="GV52" s="116"/>
      <c r="GW52" s="116"/>
      <c r="GX52" s="116"/>
      <c r="GY52" s="116"/>
      <c r="GZ52" s="116"/>
      <c r="HA52" s="116"/>
      <c r="HB52" s="116"/>
      <c r="HC52" s="116"/>
      <c r="HD52" s="116"/>
      <c r="HE52" s="116"/>
      <c r="HF52" s="116"/>
      <c r="HG52" s="116"/>
      <c r="HH52" s="116"/>
      <c r="HI52" s="116"/>
      <c r="HJ52" s="116">
        <f>データ!BJ7</f>
        <v>81.2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655755</v>
      </c>
      <c r="JD52" s="120"/>
      <c r="JE52" s="120"/>
      <c r="JF52" s="120"/>
      <c r="JG52" s="120"/>
      <c r="JH52" s="120"/>
      <c r="JI52" s="120"/>
      <c r="JJ52" s="120"/>
      <c r="JK52" s="120"/>
      <c r="JL52" s="120"/>
      <c r="JM52" s="120"/>
      <c r="JN52" s="120"/>
      <c r="JO52" s="120"/>
      <c r="JP52" s="120"/>
      <c r="JQ52" s="120"/>
      <c r="JR52" s="120"/>
      <c r="JS52" s="120"/>
      <c r="JT52" s="120"/>
      <c r="JU52" s="120"/>
      <c r="JV52" s="120">
        <f>データ!BR7</f>
        <v>597665</v>
      </c>
      <c r="JW52" s="120"/>
      <c r="JX52" s="120"/>
      <c r="JY52" s="120"/>
      <c r="JZ52" s="120"/>
      <c r="KA52" s="120"/>
      <c r="KB52" s="120"/>
      <c r="KC52" s="120"/>
      <c r="KD52" s="120"/>
      <c r="KE52" s="120"/>
      <c r="KF52" s="120"/>
      <c r="KG52" s="120"/>
      <c r="KH52" s="120"/>
      <c r="KI52" s="120"/>
      <c r="KJ52" s="120"/>
      <c r="KK52" s="120"/>
      <c r="KL52" s="120"/>
      <c r="KM52" s="120"/>
      <c r="KN52" s="120"/>
      <c r="KO52" s="120">
        <f>データ!BS7</f>
        <v>767408</v>
      </c>
      <c r="KP52" s="120"/>
      <c r="KQ52" s="120"/>
      <c r="KR52" s="120"/>
      <c r="KS52" s="120"/>
      <c r="KT52" s="120"/>
      <c r="KU52" s="120"/>
      <c r="KV52" s="120"/>
      <c r="KW52" s="120"/>
      <c r="KX52" s="120"/>
      <c r="KY52" s="120"/>
      <c r="KZ52" s="120"/>
      <c r="LA52" s="120"/>
      <c r="LB52" s="120"/>
      <c r="LC52" s="120"/>
      <c r="LD52" s="120"/>
      <c r="LE52" s="120"/>
      <c r="LF52" s="120"/>
      <c r="LG52" s="120"/>
      <c r="LH52" s="120">
        <f>データ!BT7</f>
        <v>787682</v>
      </c>
      <c r="LI52" s="120"/>
      <c r="LJ52" s="120"/>
      <c r="LK52" s="120"/>
      <c r="LL52" s="120"/>
      <c r="LM52" s="120"/>
      <c r="LN52" s="120"/>
      <c r="LO52" s="120"/>
      <c r="LP52" s="120"/>
      <c r="LQ52" s="120"/>
      <c r="LR52" s="120"/>
      <c r="LS52" s="120"/>
      <c r="LT52" s="120"/>
      <c r="LU52" s="120"/>
      <c r="LV52" s="120"/>
      <c r="LW52" s="120"/>
      <c r="LX52" s="120"/>
      <c r="LY52" s="120"/>
      <c r="LZ52" s="120"/>
      <c r="MA52" s="120">
        <f>データ!BU7</f>
        <v>831069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8594573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23822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zU5+F38j4/UhDzL4gsgytDgQWF8JegEHFsqPUDVieC4Wr/EqnXq44rHNG79pGJer3j3uhzmYTucx4dz6685jEA==" saltValue="f1NjOA9D+plnu/LnRMvr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102</v>
      </c>
      <c r="BG5" s="47" t="s">
        <v>90</v>
      </c>
      <c r="BH5" s="47" t="s">
        <v>91</v>
      </c>
      <c r="BI5" s="47" t="s">
        <v>92</v>
      </c>
      <c r="BJ5" s="47" t="s">
        <v>103</v>
      </c>
      <c r="BK5" s="47" t="s">
        <v>94</v>
      </c>
      <c r="BL5" s="47" t="s">
        <v>95</v>
      </c>
      <c r="BM5" s="47" t="s">
        <v>96</v>
      </c>
      <c r="BN5" s="47" t="s">
        <v>97</v>
      </c>
      <c r="BO5" s="47" t="s">
        <v>98</v>
      </c>
      <c r="BP5" s="47" t="s">
        <v>99</v>
      </c>
      <c r="BQ5" s="47" t="s">
        <v>104</v>
      </c>
      <c r="BR5" s="47" t="s">
        <v>100</v>
      </c>
      <c r="BS5" s="47" t="s">
        <v>91</v>
      </c>
      <c r="BT5" s="47" t="s">
        <v>105</v>
      </c>
      <c r="BU5" s="47" t="s">
        <v>93</v>
      </c>
      <c r="BV5" s="47" t="s">
        <v>94</v>
      </c>
      <c r="BW5" s="47" t="s">
        <v>95</v>
      </c>
      <c r="BX5" s="47" t="s">
        <v>96</v>
      </c>
      <c r="BY5" s="47" t="s">
        <v>97</v>
      </c>
      <c r="BZ5" s="47" t="s">
        <v>98</v>
      </c>
      <c r="CA5" s="47" t="s">
        <v>99</v>
      </c>
      <c r="CB5" s="47" t="s">
        <v>104</v>
      </c>
      <c r="CC5" s="47" t="s">
        <v>106</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103</v>
      </c>
      <c r="CT5" s="47" t="s">
        <v>94</v>
      </c>
      <c r="CU5" s="47" t="s">
        <v>95</v>
      </c>
      <c r="CV5" s="47" t="s">
        <v>96</v>
      </c>
      <c r="CW5" s="47" t="s">
        <v>97</v>
      </c>
      <c r="CX5" s="47" t="s">
        <v>98</v>
      </c>
      <c r="CY5" s="47" t="s">
        <v>99</v>
      </c>
      <c r="CZ5" s="47" t="s">
        <v>104</v>
      </c>
      <c r="DA5" s="47" t="s">
        <v>106</v>
      </c>
      <c r="DB5" s="47" t="s">
        <v>107</v>
      </c>
      <c r="DC5" s="47" t="s">
        <v>92</v>
      </c>
      <c r="DD5" s="47" t="s">
        <v>103</v>
      </c>
      <c r="DE5" s="47" t="s">
        <v>94</v>
      </c>
      <c r="DF5" s="47" t="s">
        <v>95</v>
      </c>
      <c r="DG5" s="47" t="s">
        <v>96</v>
      </c>
      <c r="DH5" s="47" t="s">
        <v>97</v>
      </c>
      <c r="DI5" s="47" t="s">
        <v>98</v>
      </c>
      <c r="DJ5" s="47" t="s">
        <v>35</v>
      </c>
      <c r="DK5" s="47" t="s">
        <v>89</v>
      </c>
      <c r="DL5" s="47" t="s">
        <v>90</v>
      </c>
      <c r="DM5" s="47" t="s">
        <v>91</v>
      </c>
      <c r="DN5" s="47" t="s">
        <v>92</v>
      </c>
      <c r="DO5" s="47" t="s">
        <v>103</v>
      </c>
      <c r="DP5" s="47" t="s">
        <v>94</v>
      </c>
      <c r="DQ5" s="47" t="s">
        <v>95</v>
      </c>
      <c r="DR5" s="47" t="s">
        <v>96</v>
      </c>
      <c r="DS5" s="47" t="s">
        <v>97</v>
      </c>
      <c r="DT5" s="47" t="s">
        <v>98</v>
      </c>
      <c r="DU5" s="47" t="s">
        <v>99</v>
      </c>
    </row>
    <row r="6" spans="1:125" s="54" customFormat="1" x14ac:dyDescent="0.2">
      <c r="A6" s="37" t="s">
        <v>108</v>
      </c>
      <c r="B6" s="48">
        <f>B8</f>
        <v>2023</v>
      </c>
      <c r="C6" s="48">
        <f t="shared" ref="C6:X6" si="1">C8</f>
        <v>271004</v>
      </c>
      <c r="D6" s="48">
        <f t="shared" si="1"/>
        <v>47</v>
      </c>
      <c r="E6" s="48">
        <f t="shared" si="1"/>
        <v>14</v>
      </c>
      <c r="F6" s="48">
        <f t="shared" si="1"/>
        <v>0</v>
      </c>
      <c r="G6" s="48">
        <f t="shared" si="1"/>
        <v>2</v>
      </c>
      <c r="H6" s="48" t="str">
        <f>SUBSTITUTE(H8,"　","")</f>
        <v>大阪府大阪市</v>
      </c>
      <c r="I6" s="48" t="str">
        <f t="shared" si="1"/>
        <v>西横堀駐車場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58</v>
      </c>
      <c r="S6" s="50" t="str">
        <f t="shared" si="1"/>
        <v>商業施設</v>
      </c>
      <c r="T6" s="50" t="str">
        <f t="shared" si="1"/>
        <v>有</v>
      </c>
      <c r="U6" s="51">
        <f t="shared" si="1"/>
        <v>39984</v>
      </c>
      <c r="V6" s="51">
        <f t="shared" si="1"/>
        <v>1250</v>
      </c>
      <c r="W6" s="51">
        <f t="shared" si="1"/>
        <v>600</v>
      </c>
      <c r="X6" s="50" t="str">
        <f t="shared" si="1"/>
        <v>利用料金制</v>
      </c>
      <c r="Y6" s="52">
        <f>IF(Y8="-",NA(),Y8)</f>
        <v>525.1</v>
      </c>
      <c r="Z6" s="52">
        <f t="shared" ref="Z6:AH6" si="2">IF(Z8="-",NA(),Z8)</f>
        <v>505.6</v>
      </c>
      <c r="AA6" s="52">
        <f t="shared" si="2"/>
        <v>598.6</v>
      </c>
      <c r="AB6" s="52">
        <f t="shared" si="2"/>
        <v>513.6</v>
      </c>
      <c r="AC6" s="52">
        <f t="shared" si="2"/>
        <v>531.6</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81</v>
      </c>
      <c r="BG6" s="52">
        <f t="shared" ref="BG6:BO6" si="5">IF(BG8="-",NA(),BG8)</f>
        <v>80.2</v>
      </c>
      <c r="BH6" s="52">
        <f t="shared" si="5"/>
        <v>83.3</v>
      </c>
      <c r="BI6" s="52">
        <f t="shared" si="5"/>
        <v>80.5</v>
      </c>
      <c r="BJ6" s="52">
        <f t="shared" si="5"/>
        <v>81.2</v>
      </c>
      <c r="BK6" s="52">
        <f t="shared" si="5"/>
        <v>13.5</v>
      </c>
      <c r="BL6" s="52">
        <f t="shared" si="5"/>
        <v>7.1</v>
      </c>
      <c r="BM6" s="52">
        <f t="shared" si="5"/>
        <v>5.6</v>
      </c>
      <c r="BN6" s="52">
        <f t="shared" si="5"/>
        <v>18.100000000000001</v>
      </c>
      <c r="BO6" s="52">
        <f t="shared" si="5"/>
        <v>22.7</v>
      </c>
      <c r="BP6" s="49" t="str">
        <f>IF(BP8="-","",IF(BP8="-","【-】","【"&amp;SUBSTITUTE(TEXT(BP8,"#,##0.0"),"-","△")&amp;"】"))</f>
        <v>【△55.6】</v>
      </c>
      <c r="BQ6" s="53">
        <f>IF(BQ8="-",NA(),BQ8)</f>
        <v>655755</v>
      </c>
      <c r="BR6" s="53">
        <f t="shared" ref="BR6:BZ6" si="6">IF(BR8="-",NA(),BR8)</f>
        <v>597665</v>
      </c>
      <c r="BS6" s="53">
        <f t="shared" si="6"/>
        <v>767408</v>
      </c>
      <c r="BT6" s="53">
        <f t="shared" si="6"/>
        <v>787682</v>
      </c>
      <c r="BU6" s="53">
        <f t="shared" si="6"/>
        <v>831069</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109</v>
      </c>
      <c r="CM6" s="51">
        <f t="shared" ref="CM6:CN6" si="7">CM8</f>
        <v>8594573</v>
      </c>
      <c r="CN6" s="51">
        <f t="shared" si="7"/>
        <v>23822</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127</v>
      </c>
      <c r="DL6" s="52">
        <f t="shared" ref="DL6:DT6" si="9">IF(DL8="-",NA(),DL8)</f>
        <v>115.9</v>
      </c>
      <c r="DM6" s="52">
        <f t="shared" si="9"/>
        <v>148.1</v>
      </c>
      <c r="DN6" s="52">
        <f t="shared" si="9"/>
        <v>159.69999999999999</v>
      </c>
      <c r="DO6" s="52">
        <f t="shared" si="9"/>
        <v>166.9</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110</v>
      </c>
      <c r="B7" s="48">
        <f t="shared" ref="B7:X7" si="10">B8</f>
        <v>2023</v>
      </c>
      <c r="C7" s="48">
        <f t="shared" si="10"/>
        <v>271004</v>
      </c>
      <c r="D7" s="48">
        <f t="shared" si="10"/>
        <v>47</v>
      </c>
      <c r="E7" s="48">
        <f t="shared" si="10"/>
        <v>14</v>
      </c>
      <c r="F7" s="48">
        <f t="shared" si="10"/>
        <v>0</v>
      </c>
      <c r="G7" s="48">
        <f t="shared" si="10"/>
        <v>2</v>
      </c>
      <c r="H7" s="48" t="str">
        <f t="shared" si="10"/>
        <v>大阪府　大阪市</v>
      </c>
      <c r="I7" s="48" t="str">
        <f t="shared" si="10"/>
        <v>西横堀駐車場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58</v>
      </c>
      <c r="S7" s="50" t="str">
        <f t="shared" si="10"/>
        <v>商業施設</v>
      </c>
      <c r="T7" s="50" t="str">
        <f t="shared" si="10"/>
        <v>有</v>
      </c>
      <c r="U7" s="51">
        <f t="shared" si="10"/>
        <v>39984</v>
      </c>
      <c r="V7" s="51">
        <f t="shared" si="10"/>
        <v>1250</v>
      </c>
      <c r="W7" s="51">
        <f t="shared" si="10"/>
        <v>600</v>
      </c>
      <c r="X7" s="50" t="str">
        <f t="shared" si="10"/>
        <v>利用料金制</v>
      </c>
      <c r="Y7" s="52">
        <f>Y8</f>
        <v>525.1</v>
      </c>
      <c r="Z7" s="52">
        <f t="shared" ref="Z7:AH7" si="11">Z8</f>
        <v>505.6</v>
      </c>
      <c r="AA7" s="52">
        <f t="shared" si="11"/>
        <v>598.6</v>
      </c>
      <c r="AB7" s="52">
        <f t="shared" si="11"/>
        <v>513.6</v>
      </c>
      <c r="AC7" s="52">
        <f t="shared" si="11"/>
        <v>531.6</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81</v>
      </c>
      <c r="BG7" s="52">
        <f t="shared" ref="BG7:BO7" si="14">BG8</f>
        <v>80.2</v>
      </c>
      <c r="BH7" s="52">
        <f t="shared" si="14"/>
        <v>83.3</v>
      </c>
      <c r="BI7" s="52">
        <f t="shared" si="14"/>
        <v>80.5</v>
      </c>
      <c r="BJ7" s="52">
        <f t="shared" si="14"/>
        <v>81.2</v>
      </c>
      <c r="BK7" s="52">
        <f t="shared" si="14"/>
        <v>13.5</v>
      </c>
      <c r="BL7" s="52">
        <f t="shared" si="14"/>
        <v>7.1</v>
      </c>
      <c r="BM7" s="52">
        <f t="shared" si="14"/>
        <v>5.6</v>
      </c>
      <c r="BN7" s="52">
        <f t="shared" si="14"/>
        <v>18.100000000000001</v>
      </c>
      <c r="BO7" s="52">
        <f t="shared" si="14"/>
        <v>22.7</v>
      </c>
      <c r="BP7" s="49"/>
      <c r="BQ7" s="53">
        <f>BQ8</f>
        <v>655755</v>
      </c>
      <c r="BR7" s="53">
        <f t="shared" ref="BR7:BZ7" si="15">BR8</f>
        <v>597665</v>
      </c>
      <c r="BS7" s="53">
        <f t="shared" si="15"/>
        <v>767408</v>
      </c>
      <c r="BT7" s="53">
        <f t="shared" si="15"/>
        <v>787682</v>
      </c>
      <c r="BU7" s="53">
        <f t="shared" si="15"/>
        <v>831069</v>
      </c>
      <c r="BV7" s="53">
        <f t="shared" si="15"/>
        <v>22466</v>
      </c>
      <c r="BW7" s="53">
        <f t="shared" si="15"/>
        <v>4211</v>
      </c>
      <c r="BX7" s="53">
        <f t="shared" si="15"/>
        <v>10653</v>
      </c>
      <c r="BY7" s="53">
        <f t="shared" si="15"/>
        <v>17717</v>
      </c>
      <c r="BZ7" s="53">
        <f t="shared" si="15"/>
        <v>21349</v>
      </c>
      <c r="CA7" s="51"/>
      <c r="CB7" s="52" t="s">
        <v>111</v>
      </c>
      <c r="CC7" s="52" t="s">
        <v>111</v>
      </c>
      <c r="CD7" s="52" t="s">
        <v>111</v>
      </c>
      <c r="CE7" s="52" t="s">
        <v>111</v>
      </c>
      <c r="CF7" s="52" t="s">
        <v>111</v>
      </c>
      <c r="CG7" s="52" t="s">
        <v>111</v>
      </c>
      <c r="CH7" s="52" t="s">
        <v>111</v>
      </c>
      <c r="CI7" s="52" t="s">
        <v>111</v>
      </c>
      <c r="CJ7" s="52" t="s">
        <v>111</v>
      </c>
      <c r="CK7" s="52" t="s">
        <v>109</v>
      </c>
      <c r="CL7" s="49"/>
      <c r="CM7" s="51">
        <f>CM8</f>
        <v>8594573</v>
      </c>
      <c r="CN7" s="51">
        <f>CN8</f>
        <v>23822</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127</v>
      </c>
      <c r="DL7" s="52">
        <f t="shared" ref="DL7:DT7" si="17">DL8</f>
        <v>115.9</v>
      </c>
      <c r="DM7" s="52">
        <f t="shared" si="17"/>
        <v>148.1</v>
      </c>
      <c r="DN7" s="52">
        <f t="shared" si="17"/>
        <v>159.69999999999999</v>
      </c>
      <c r="DO7" s="52">
        <f t="shared" si="17"/>
        <v>166.9</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271004</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58</v>
      </c>
      <c r="S8" s="57" t="s">
        <v>122</v>
      </c>
      <c r="T8" s="57" t="s">
        <v>123</v>
      </c>
      <c r="U8" s="58">
        <v>39984</v>
      </c>
      <c r="V8" s="58">
        <v>1250</v>
      </c>
      <c r="W8" s="58">
        <v>600</v>
      </c>
      <c r="X8" s="57" t="s">
        <v>124</v>
      </c>
      <c r="Y8" s="59">
        <v>525.1</v>
      </c>
      <c r="Z8" s="59">
        <v>505.6</v>
      </c>
      <c r="AA8" s="59">
        <v>598.6</v>
      </c>
      <c r="AB8" s="59">
        <v>513.6</v>
      </c>
      <c r="AC8" s="59">
        <v>531.6</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81</v>
      </c>
      <c r="BG8" s="59">
        <v>80.2</v>
      </c>
      <c r="BH8" s="59">
        <v>83.3</v>
      </c>
      <c r="BI8" s="59">
        <v>80.5</v>
      </c>
      <c r="BJ8" s="59">
        <v>81.2</v>
      </c>
      <c r="BK8" s="59">
        <v>13.5</v>
      </c>
      <c r="BL8" s="59">
        <v>7.1</v>
      </c>
      <c r="BM8" s="59">
        <v>5.6</v>
      </c>
      <c r="BN8" s="59">
        <v>18.100000000000001</v>
      </c>
      <c r="BO8" s="59">
        <v>22.7</v>
      </c>
      <c r="BP8" s="56">
        <v>-55.6</v>
      </c>
      <c r="BQ8" s="60">
        <v>655755</v>
      </c>
      <c r="BR8" s="60">
        <v>597665</v>
      </c>
      <c r="BS8" s="60">
        <v>767408</v>
      </c>
      <c r="BT8" s="61">
        <v>787682</v>
      </c>
      <c r="BU8" s="61">
        <v>831069</v>
      </c>
      <c r="BV8" s="60">
        <v>22466</v>
      </c>
      <c r="BW8" s="60">
        <v>4211</v>
      </c>
      <c r="BX8" s="60">
        <v>10653</v>
      </c>
      <c r="BY8" s="60">
        <v>17717</v>
      </c>
      <c r="BZ8" s="60">
        <v>21349</v>
      </c>
      <c r="CA8" s="58">
        <v>12639</v>
      </c>
      <c r="CB8" s="59" t="s">
        <v>116</v>
      </c>
      <c r="CC8" s="59" t="s">
        <v>116</v>
      </c>
      <c r="CD8" s="59" t="s">
        <v>116</v>
      </c>
      <c r="CE8" s="59" t="s">
        <v>116</v>
      </c>
      <c r="CF8" s="59" t="s">
        <v>116</v>
      </c>
      <c r="CG8" s="59" t="s">
        <v>116</v>
      </c>
      <c r="CH8" s="59" t="s">
        <v>116</v>
      </c>
      <c r="CI8" s="59" t="s">
        <v>116</v>
      </c>
      <c r="CJ8" s="59" t="s">
        <v>116</v>
      </c>
      <c r="CK8" s="59" t="s">
        <v>116</v>
      </c>
      <c r="CL8" s="56" t="s">
        <v>116</v>
      </c>
      <c r="CM8" s="58">
        <v>8594573</v>
      </c>
      <c r="CN8" s="58">
        <v>23822</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1263.5</v>
      </c>
      <c r="DF8" s="59">
        <v>108.5</v>
      </c>
      <c r="DG8" s="59">
        <v>136.19999999999999</v>
      </c>
      <c r="DH8" s="59">
        <v>104.8</v>
      </c>
      <c r="DI8" s="59">
        <v>80.7</v>
      </c>
      <c r="DJ8" s="56">
        <v>79</v>
      </c>
      <c r="DK8" s="59">
        <v>127</v>
      </c>
      <c r="DL8" s="59">
        <v>115.9</v>
      </c>
      <c r="DM8" s="59">
        <v>148.1</v>
      </c>
      <c r="DN8" s="59">
        <v>159.69999999999999</v>
      </c>
      <c r="DO8" s="59">
        <v>166.9</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33D21C0-E31D-4F40-BC22-A958C93F0831}"/>
</file>

<file path=customXml/itemProps2.xml><?xml version="1.0" encoding="utf-8"?>
<ds:datastoreItem xmlns:ds="http://schemas.openxmlformats.org/officeDocument/2006/customXml" ds:itemID="{DE5D5419-9C3A-4B29-A3B7-37616E693463}"/>
</file>

<file path=customXml/itemProps3.xml><?xml version="1.0" encoding="utf-8"?>
<ds:datastoreItem xmlns:ds="http://schemas.openxmlformats.org/officeDocument/2006/customXml" ds:itemID="{328CDD5B-E305-44C9-8F9D-2BF5398C4E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2025-02-14T06:23:37Z</dcterms:created>
  <dcterms:modified xsi:type="dcterms:W3CDTF">2025-02-14T06:23:52Z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