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F2727138-46DA-491A-9A8D-9C59C8294D6C}" xr6:coauthVersionLast="47" xr6:coauthVersionMax="47" xr10:uidLastSave="{D5BC437C-032E-4A42-886D-DE9460E0FDA0}"/>
  <workbookProtection workbookAlgorithmName="SHA-512" workbookHashValue="dQ/gN/nsCsse5NCWiST/xXFkgPVaIAP1DtxboxpcvoXHOImrokwScmhHBEYa1eRKdVkIhjhViotuDeLgT6399A==" workbookSaltValue="/KkM3Kja3kJMSDe27YmAm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DN7" i="5"/>
  <c r="LH31" i="4" s="1"/>
  <c r="DM7" i="5"/>
  <c r="KO31" i="4" s="1"/>
  <c r="DL7" i="5"/>
  <c r="DK7" i="5"/>
  <c r="DI7" i="5"/>
  <c r="MI78" i="4" s="1"/>
  <c r="DH7" i="5"/>
  <c r="LT78" i="4" s="1"/>
  <c r="DG7" i="5"/>
  <c r="DF7" i="5"/>
  <c r="DE7" i="5"/>
  <c r="KA78" i="4" s="1"/>
  <c r="DD7" i="5"/>
  <c r="DC7" i="5"/>
  <c r="LT77" i="4" s="1"/>
  <c r="DB7" i="5"/>
  <c r="LE77" i="4" s="1"/>
  <c r="DA7" i="5"/>
  <c r="KP77" i="4" s="1"/>
  <c r="CZ7" i="5"/>
  <c r="KA77" i="4" s="1"/>
  <c r="CN7" i="5"/>
  <c r="CV76" i="4" s="1"/>
  <c r="CM7" i="5"/>
  <c r="BZ7" i="5"/>
  <c r="MA53" i="4" s="1"/>
  <c r="BY7" i="5"/>
  <c r="LH53" i="4" s="1"/>
  <c r="BX7" i="5"/>
  <c r="KO53" i="4" s="1"/>
  <c r="BW7" i="5"/>
  <c r="BV7" i="5"/>
  <c r="BU7" i="5"/>
  <c r="MA52" i="4" s="1"/>
  <c r="BT7" i="5"/>
  <c r="BS7" i="5"/>
  <c r="KO52" i="4" s="1"/>
  <c r="BR7" i="5"/>
  <c r="JV52" i="4" s="1"/>
  <c r="BQ7" i="5"/>
  <c r="JC52" i="4" s="1"/>
  <c r="BO7" i="5"/>
  <c r="HJ53" i="4" s="1"/>
  <c r="BN7" i="5"/>
  <c r="GQ53" i="4" s="1"/>
  <c r="BM7" i="5"/>
  <c r="FX53" i="4" s="1"/>
  <c r="BL7" i="5"/>
  <c r="FE53" i="4" s="1"/>
  <c r="BK7" i="5"/>
  <c r="EL53" i="4" s="1"/>
  <c r="BJ7" i="5"/>
  <c r="BI7" i="5"/>
  <c r="BH7" i="5"/>
  <c r="FX52" i="4" s="1"/>
  <c r="BG7" i="5"/>
  <c r="BF7" i="5"/>
  <c r="BD7" i="5"/>
  <c r="BC7" i="5"/>
  <c r="BB7" i="5"/>
  <c r="BA7" i="5"/>
  <c r="AN53" i="4" s="1"/>
  <c r="AZ7" i="5"/>
  <c r="U53" i="4" s="1"/>
  <c r="AY7" i="5"/>
  <c r="CS52" i="4" s="1"/>
  <c r="AX7" i="5"/>
  <c r="BZ52" i="4" s="1"/>
  <c r="AW7" i="5"/>
  <c r="AV7" i="5"/>
  <c r="AN52" i="4" s="1"/>
  <c r="AU7" i="5"/>
  <c r="U52" i="4" s="1"/>
  <c r="AS7" i="5"/>
  <c r="HJ32" i="4" s="1"/>
  <c r="AR7" i="5"/>
  <c r="AQ7" i="5"/>
  <c r="FX32" i="4" s="1"/>
  <c r="AP7" i="5"/>
  <c r="FE32" i="4" s="1"/>
  <c r="AO7" i="5"/>
  <c r="EL32" i="4" s="1"/>
  <c r="AN7" i="5"/>
  <c r="HJ31" i="4" s="1"/>
  <c r="AM7" i="5"/>
  <c r="GQ31" i="4" s="1"/>
  <c r="AL7" i="5"/>
  <c r="FX31" i="4" s="1"/>
  <c r="AK7" i="5"/>
  <c r="AJ7" i="5"/>
  <c r="EL31" i="4" s="1"/>
  <c r="AH7" i="5"/>
  <c r="CS32" i="4" s="1"/>
  <c r="AG7" i="5"/>
  <c r="BZ32" i="4" s="1"/>
  <c r="AF7" i="5"/>
  <c r="BG32" i="4" s="1"/>
  <c r="AE7" i="5"/>
  <c r="AN32" i="4" s="1"/>
  <c r="AD7" i="5"/>
  <c r="AC7" i="5"/>
  <c r="CS31" i="4" s="1"/>
  <c r="AB7" i="5"/>
  <c r="AA7" i="5"/>
  <c r="Z7" i="5"/>
  <c r="Y7" i="5"/>
  <c r="U31" i="4" s="1"/>
  <c r="X7" i="5"/>
  <c r="LJ10" i="4" s="1"/>
  <c r="W7" i="5"/>
  <c r="V7" i="5"/>
  <c r="U7" i="5"/>
  <c r="LJ8" i="4" s="1"/>
  <c r="T7" i="5"/>
  <c r="JQ8" i="4" s="1"/>
  <c r="S7" i="5"/>
  <c r="R7" i="5"/>
  <c r="Q7" i="5"/>
  <c r="CF10" i="4" s="1"/>
  <c r="P7" i="5"/>
  <c r="O7" i="5"/>
  <c r="N7" i="5"/>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LE78" i="4"/>
  <c r="KP78" i="4"/>
  <c r="IT78" i="4"/>
  <c r="IE78" i="4"/>
  <c r="HP78" i="4"/>
  <c r="HA78" i="4"/>
  <c r="GL78" i="4"/>
  <c r="BZ78" i="4"/>
  <c r="BK78" i="4"/>
  <c r="AV78" i="4"/>
  <c r="AG78" i="4"/>
  <c r="R78" i="4"/>
  <c r="MI77" i="4"/>
  <c r="IT77" i="4"/>
  <c r="IE77" i="4"/>
  <c r="HP77" i="4"/>
  <c r="HA77" i="4"/>
  <c r="GL77" i="4"/>
  <c r="BZ77" i="4"/>
  <c r="BK77" i="4"/>
  <c r="AV77" i="4"/>
  <c r="AG77" i="4"/>
  <c r="R77" i="4"/>
  <c r="CV67" i="4"/>
  <c r="JV53" i="4"/>
  <c r="JC53" i="4"/>
  <c r="CS53" i="4"/>
  <c r="BZ53" i="4"/>
  <c r="BG53" i="4"/>
  <c r="LH52" i="4"/>
  <c r="HJ52" i="4"/>
  <c r="GQ52" i="4"/>
  <c r="FE52" i="4"/>
  <c r="EL52" i="4"/>
  <c r="BG52" i="4"/>
  <c r="GQ32" i="4"/>
  <c r="U32" i="4"/>
  <c r="MA31" i="4"/>
  <c r="JV31" i="4"/>
  <c r="JC31" i="4"/>
  <c r="FE31" i="4"/>
  <c r="BZ31" i="4"/>
  <c r="BG31" i="4"/>
  <c r="AN31" i="4"/>
  <c r="JQ10" i="4"/>
  <c r="HX10" i="4"/>
  <c r="DU10" i="4"/>
  <c r="B10" i="4"/>
  <c r="HX8" i="4"/>
  <c r="FJ8" i="4"/>
  <c r="AQ8" i="4"/>
  <c r="B6" i="4" l="1"/>
  <c r="LT76" i="4"/>
  <c r="GQ51" i="4"/>
  <c r="IE76" i="4"/>
  <c r="BZ51" i="4"/>
  <c r="GQ30" i="4"/>
  <c r="BZ30" i="4"/>
  <c r="BK76" i="4"/>
  <c r="LH51" i="4"/>
  <c r="LH30" i="4"/>
  <c r="B11" i="5"/>
  <c r="F11" i="5"/>
  <c r="C11" i="5"/>
  <c r="D11" i="5"/>
  <c r="AN51" i="4" l="1"/>
  <c r="FE30" i="4"/>
  <c r="AG76" i="4"/>
  <c r="JV51" i="4"/>
  <c r="KP76" i="4"/>
  <c r="FE51" i="4"/>
  <c r="JV30" i="4"/>
  <c r="HA76" i="4"/>
  <c r="AN30" i="4"/>
  <c r="MI76" i="4"/>
  <c r="CS30" i="4"/>
  <c r="BZ76" i="4"/>
  <c r="MA51" i="4"/>
  <c r="HJ51" i="4"/>
  <c r="MA30" i="4"/>
  <c r="IT76" i="4"/>
  <c r="CS51" i="4"/>
  <c r="HJ30" i="4"/>
  <c r="U30" i="4"/>
  <c r="R76" i="4"/>
  <c r="JC51" i="4"/>
  <c r="KA76" i="4"/>
  <c r="EL51" i="4"/>
  <c r="JC30" i="4"/>
  <c r="GL76" i="4"/>
  <c r="U51" i="4"/>
  <c r="EL30" i="4"/>
  <c r="LE76" i="4"/>
  <c r="FX51" i="4"/>
  <c r="KO30" i="4"/>
  <c r="HP76" i="4"/>
  <c r="BG51" i="4"/>
  <c r="FX30" i="4"/>
  <c r="BG30" i="4"/>
  <c r="AV76" i="4"/>
  <c r="KO51"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<sst xmlns="http://schemas.openxmlformats.org/spreadsheetml/2006/main" count="278" uniqueCount="133">
  <si>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</si>
  <si>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</si>
  <si>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</si>
  <si>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</si>
  <si>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</si>
  <si>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</si>
  <si>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</si>
  <si>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</si>
  <si>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</si>
  <si>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</si>
  <si>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</si>
  <si>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</si>
  <si>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</si>
  <si>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</si>
  <si>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</si>
  <si>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</si>
  <si>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</si>
  <si>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</si>
  <si>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</si>
  <si>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</si>
  <si>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</si>
  <si>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</si>
  <si>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</si>
  <si>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</si>
  <si>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</si>
  <si>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</si>
  <si>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</si>
  <si>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</si>
  <si>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</si>
  <si>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</si>
  <si>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</si>
  <si>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</si>
  <si>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</si>
  <si>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</si>
  <si>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</si>
  <si>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</si>
  <si>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</si>
  <si>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</si>
  <si>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</si>
  <si>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</si>
  <si>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</si>
  <si>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</si>
  <si>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</si>
  <si>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</si>
  <si>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</si>
  <si>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</si>
  <si>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</si>
  <si>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</si>
  <si>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</si>
  <si>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</si>
  <si>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</si>
  <si>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</si>
  <si>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</si>
  <si>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</si>
  <si>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</si>
  <si>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</si>
  <si>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</si>
  <si>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</si>
  <si>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</si>
  <si>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</si>
  <si>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</si>
  <si>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</si>
  <si>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</si>
  <si>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</si>
  <si>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</si>
  <si>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</si>
  <si>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</si>
  <si>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</si>
  <si>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</si>
  <si>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</si>
  <si>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</si>
  <si>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</si>
  <si>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</si>
  <si>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</si>
  <si>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</si>
  <si>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</si>
  <si>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</si>
  <si>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</si>
  <si>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</si>
  <si>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</si>
  <si>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</si>
  <si>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</si>
  <si>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</si>
  <si>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</si>
  <si>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</si>
  <si>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</si>
  <si>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</si>
  <si>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</si>
  <si>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</si>
  <si>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</si>
  <si>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</si>
  <si>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</si>
  <si>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</si>
  <si>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</si>
  <si>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</si>
  <si>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</si>
  <si>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</si>
  <si>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</si>
  <si>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</si>
  <si>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</si>
  <si>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</si>
  <si>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</si>
  <si>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当該値(N-1)</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</si>
  <si>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</si>
  <si>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</si>
  <si>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</si>
  <si>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</si>
  <si>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</si>
  <si>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</si>
  <si>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</si>
  <si>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</si>
  <si>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</si>
  <si>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</si>
  <si>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</si>
  <si>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</si>
  <si>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</si>
  <si>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</si>
  <si>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</si>
  <si>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</si>
  <si>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</si>
  <si>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</si>
  <si>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</si>
  <si>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</si>
  <si>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</si>
  <si>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</si>
  <si>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</si>
  <si>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</si>
  <si>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</si>
  <si>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</si>
  <si>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類似施設と比べて数値が低くなっておりますが、大阪市内の繁華街に位置しており、長時間利用の車両が多いことが要因です。また、R2以降はコロナ影響により回復できず減少しております。</t>
    <phoneticPr fontId="5"/>
  </si>
  <si>
    <t>・①収益的収支比率は、黒字であれば100％以上となる指標です。類似団体と比べて低い水準で推移しております。機械式駐車場であり、機械設備の維持管理に大きな費用を要することも主な要因です。
・②③他会計補助金は発生しておりません。
・④売上高GOP比率は、施設の営業に関する収益性を表す指標です。類似施設と比較し、R2以降は上回っております。
・⑤EBITDAとは、営業収益と同様、その経年の推移を見て企業の収益が継続して成長しているかどうかを判断するための指標です。類似施設と比べて低い数値で推移しておりますが、R2・R4・R5が低い数値であったのは、設備更新が他の年度と比較し多額であったためです。</t>
    <rPh sb="39" eb="40">
      <t>ヒク</t>
    </rPh>
    <phoneticPr fontId="5"/>
  </si>
  <si>
    <t>・各種利用促進策を実施し、収益増に向けた効率的な駐車場運営を行っています。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また、コロナ禍の影響により収入が減少していることから、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t>
    <rPh sb="117" eb="119">
      <t>シュウニュウ</t>
    </rPh>
    <phoneticPr fontId="5"/>
  </si>
  <si>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・⑧設備投資見込額は、今後10年間で見込む建設改良費・修繕費等の金額です。安土町地下駐車場については、今後駐車場収入で更新費用を賄ったうえで収支黒字が発生していく見込みです。
・⑩企業債の残高はありません。</t>
    <rPh sb="137" eb="139">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</si>
</sst>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114</c:v>
                </c:pt>
                <c:pt idx="1">
                  <c:v>94.9</c:v>
                </c:pt>
                <c:pt idx="2">
                  <c:v>119.2</c:v>
                </c:pt>
                <c:pt idx="3">
                  <c:v>90</c:v>
                </c:pt>
                <c:pt idx="4">
                  <c:v>92.9</c:v>
                </c:pt>
              </c:numCache>
            </c:numRef>
          </c:val>
          <c:extLst>
            <c:ext xmlns:c16="http://schemas.microsoft.com/office/drawing/2014/chart" uri="{C3380CC4-5D6E-409C-BE32-E72D297353CC}">
              <c16:uniqueId val="{00000000-CB59-4906-B92F-41664FA37EC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B59-4906-B92F-41664FA37EC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34-4A96-BB2E-894F9995627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5134-4A96-BB2E-894F9995627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60E-4555-971E-4CE5AE43FF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60E-4555-971E-4CE5AE43FF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296-476C-B2DD-27A42928035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296-476C-B2DD-27A42928035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3A-4431-A283-29B5DD4C97D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6D3A-4431-A283-29B5DD4C97D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9E-492D-9C06-A6CEF84248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E29E-492D-9C06-A6CEF84248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83.4</c:v>
                </c:pt>
                <c:pt idx="1">
                  <c:v>77.2</c:v>
                </c:pt>
                <c:pt idx="2">
                  <c:v>74</c:v>
                </c:pt>
                <c:pt idx="3">
                  <c:v>63.8</c:v>
                </c:pt>
                <c:pt idx="4">
                  <c:v>58.4</c:v>
                </c:pt>
              </c:numCache>
            </c:numRef>
          </c:val>
          <c:extLst>
            <c:ext xmlns:c16="http://schemas.microsoft.com/office/drawing/2014/chart" uri="{C3380CC4-5D6E-409C-BE32-E72D297353CC}">
              <c16:uniqueId val="{00000000-577A-4A6D-99DC-7DB12EF2475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577A-4A6D-99DC-7DB12EF2475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12.3</c:v>
                </c:pt>
                <c:pt idx="1">
                  <c:v>-5.4</c:v>
                </c:pt>
                <c:pt idx="2">
                  <c:v>16.100000000000001</c:v>
                </c:pt>
                <c:pt idx="3">
                  <c:v>-11.2</c:v>
                </c:pt>
                <c:pt idx="4">
                  <c:v>-7.6</c:v>
                </c:pt>
              </c:numCache>
            </c:numRef>
          </c:val>
          <c:extLst>
            <c:ext xmlns:c16="http://schemas.microsoft.com/office/drawing/2014/chart" uri="{C3380CC4-5D6E-409C-BE32-E72D297353CC}">
              <c16:uniqueId val="{00000000-E11B-46B3-AF93-DB89C9CB4B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E11B-46B3-AF93-DB89C9CB4B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23202</c:v>
                </c:pt>
                <c:pt idx="1">
                  <c:v>-10429</c:v>
                </c:pt>
                <c:pt idx="2">
                  <c:v>30058</c:v>
                </c:pt>
                <c:pt idx="3">
                  <c:v>-19276</c:v>
                </c:pt>
                <c:pt idx="4">
                  <c:v>-12770</c:v>
                </c:pt>
              </c:numCache>
            </c:numRef>
          </c:val>
          <c:extLst>
            <c:ext xmlns:c16="http://schemas.microsoft.com/office/drawing/2014/chart" uri="{C3380CC4-5D6E-409C-BE32-E72D297353CC}">
              <c16:uniqueId val="{00000000-4F09-4927-8298-3327392B21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4F09-4927-8298-3327392B21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24"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大阪府大阪市　安土町地下駐車場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9500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114</v>
      </c>
      <c r="V31" s="116"/>
      <c r="W31" s="116"/>
      <c r="X31" s="116"/>
      <c r="Y31" s="116"/>
      <c r="Z31" s="116"/>
      <c r="AA31" s="116"/>
      <c r="AB31" s="116"/>
      <c r="AC31" s="116"/>
      <c r="AD31" s="116"/>
      <c r="AE31" s="116"/>
      <c r="AF31" s="116"/>
      <c r="AG31" s="116"/>
      <c r="AH31" s="116"/>
      <c r="AI31" s="116"/>
      <c r="AJ31" s="116"/>
      <c r="AK31" s="116"/>
      <c r="AL31" s="116"/>
      <c r="AM31" s="116"/>
      <c r="AN31" s="116">
        <f>データ!Z7</f>
        <v>94.9</v>
      </c>
      <c r="AO31" s="116"/>
      <c r="AP31" s="116"/>
      <c r="AQ31" s="116"/>
      <c r="AR31" s="116"/>
      <c r="AS31" s="116"/>
      <c r="AT31" s="116"/>
      <c r="AU31" s="116"/>
      <c r="AV31" s="116"/>
      <c r="AW31" s="116"/>
      <c r="AX31" s="116"/>
      <c r="AY31" s="116"/>
      <c r="AZ31" s="116"/>
      <c r="BA31" s="116"/>
      <c r="BB31" s="116"/>
      <c r="BC31" s="116"/>
      <c r="BD31" s="116"/>
      <c r="BE31" s="116"/>
      <c r="BF31" s="116"/>
      <c r="BG31" s="116">
        <f>データ!AA7</f>
        <v>119.2</v>
      </c>
      <c r="BH31" s="116"/>
      <c r="BI31" s="116"/>
      <c r="BJ31" s="116"/>
      <c r="BK31" s="116"/>
      <c r="BL31" s="116"/>
      <c r="BM31" s="116"/>
      <c r="BN31" s="116"/>
      <c r="BO31" s="116"/>
      <c r="BP31" s="116"/>
      <c r="BQ31" s="116"/>
      <c r="BR31" s="116"/>
      <c r="BS31" s="116"/>
      <c r="BT31" s="116"/>
      <c r="BU31" s="116"/>
      <c r="BV31" s="116"/>
      <c r="BW31" s="116"/>
      <c r="BX31" s="116"/>
      <c r="BY31" s="116"/>
      <c r="BZ31" s="116">
        <f>データ!AB7</f>
        <v>90</v>
      </c>
      <c r="CA31" s="116"/>
      <c r="CB31" s="116"/>
      <c r="CC31" s="116"/>
      <c r="CD31" s="116"/>
      <c r="CE31" s="116"/>
      <c r="CF31" s="116"/>
      <c r="CG31" s="116"/>
      <c r="CH31" s="116"/>
      <c r="CI31" s="116"/>
      <c r="CJ31" s="116"/>
      <c r="CK31" s="116"/>
      <c r="CL31" s="116"/>
      <c r="CM31" s="116"/>
      <c r="CN31" s="116"/>
      <c r="CO31" s="116"/>
      <c r="CP31" s="116"/>
      <c r="CQ31" s="116"/>
      <c r="CR31" s="116"/>
      <c r="CS31" s="116">
        <f>データ!AC7</f>
        <v>92.9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83.4</v>
      </c>
      <c r="JD31" s="111"/>
      <c r="JE31" s="111"/>
      <c r="JF31" s="111"/>
      <c r="JG31" s="111"/>
      <c r="JH31" s="111"/>
      <c r="JI31" s="111"/>
      <c r="JJ31" s="111"/>
      <c r="JK31" s="111"/>
      <c r="JL31" s="111"/>
      <c r="JM31" s="111"/>
      <c r="JN31" s="111"/>
      <c r="JO31" s="111"/>
      <c r="JP31" s="111"/>
      <c r="JQ31" s="111"/>
      <c r="JR31" s="111"/>
      <c r="JS31" s="111"/>
      <c r="JT31" s="111"/>
      <c r="JU31" s="112"/>
      <c r="JV31" s="110">
        <f>データ!DL7</f>
        <v>77.2</v>
      </c>
      <c r="JW31" s="111"/>
      <c r="JX31" s="111"/>
      <c r="JY31" s="111"/>
      <c r="JZ31" s="111"/>
      <c r="KA31" s="111"/>
      <c r="KB31" s="111"/>
      <c r="KC31" s="111"/>
      <c r="KD31" s="111"/>
      <c r="KE31" s="111"/>
      <c r="KF31" s="111"/>
      <c r="KG31" s="111"/>
      <c r="KH31" s="111"/>
      <c r="KI31" s="111"/>
      <c r="KJ31" s="111"/>
      <c r="KK31" s="111"/>
      <c r="KL31" s="111"/>
      <c r="KM31" s="111"/>
      <c r="KN31" s="112"/>
      <c r="KO31" s="110">
        <f>データ!DM7</f>
        <v>74</v>
      </c>
      <c r="KP31" s="111"/>
      <c r="KQ31" s="111"/>
      <c r="KR31" s="111"/>
      <c r="KS31" s="111"/>
      <c r="KT31" s="111"/>
      <c r="KU31" s="111"/>
      <c r="KV31" s="111"/>
      <c r="KW31" s="111"/>
      <c r="KX31" s="111"/>
      <c r="KY31" s="111"/>
      <c r="KZ31" s="111"/>
      <c r="LA31" s="111"/>
      <c r="LB31" s="111"/>
      <c r="LC31" s="111"/>
      <c r="LD31" s="111"/>
      <c r="LE31" s="111"/>
      <c r="LF31" s="111"/>
      <c r="LG31" s="112"/>
      <c r="LH31" s="110">
        <f>データ!DN7</f>
        <v>63.8</v>
      </c>
      <c r="LI31" s="111"/>
      <c r="LJ31" s="111"/>
      <c r="LK31" s="111"/>
      <c r="LL31" s="111"/>
      <c r="LM31" s="111"/>
      <c r="LN31" s="111"/>
      <c r="LO31" s="111"/>
      <c r="LP31" s="111"/>
      <c r="LQ31" s="111"/>
      <c r="LR31" s="111"/>
      <c r="LS31" s="111"/>
      <c r="LT31" s="111"/>
      <c r="LU31" s="111"/>
      <c r="LV31" s="111"/>
      <c r="LW31" s="111"/>
      <c r="LX31" s="111"/>
      <c r="LY31" s="111"/>
      <c r="LZ31" s="112"/>
      <c r="MA31" s="110">
        <f>データ!DO7</f>
        <v>58.4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12.3</v>
      </c>
      <c r="EM52" s="116"/>
      <c r="EN52" s="116"/>
      <c r="EO52" s="116"/>
      <c r="EP52" s="116"/>
      <c r="EQ52" s="116"/>
      <c r="ER52" s="116"/>
      <c r="ES52" s="116"/>
      <c r="ET52" s="116"/>
      <c r="EU52" s="116"/>
      <c r="EV52" s="116"/>
      <c r="EW52" s="116"/>
      <c r="EX52" s="116"/>
      <c r="EY52" s="116"/>
      <c r="EZ52" s="116"/>
      <c r="FA52" s="116"/>
      <c r="FB52" s="116"/>
      <c r="FC52" s="116"/>
      <c r="FD52" s="116"/>
      <c r="FE52" s="116">
        <f>データ!BG7</f>
        <v>-5.4</v>
      </c>
      <c r="FF52" s="116"/>
      <c r="FG52" s="116"/>
      <c r="FH52" s="116"/>
      <c r="FI52" s="116"/>
      <c r="FJ52" s="116"/>
      <c r="FK52" s="116"/>
      <c r="FL52" s="116"/>
      <c r="FM52" s="116"/>
      <c r="FN52" s="116"/>
      <c r="FO52" s="116"/>
      <c r="FP52" s="116"/>
      <c r="FQ52" s="116"/>
      <c r="FR52" s="116"/>
      <c r="FS52" s="116"/>
      <c r="FT52" s="116"/>
      <c r="FU52" s="116"/>
      <c r="FV52" s="116"/>
      <c r="FW52" s="116"/>
      <c r="FX52" s="116">
        <f>データ!BH7</f>
        <v>16.100000000000001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-11.2</v>
      </c>
      <c r="GR52" s="116"/>
      <c r="GS52" s="116"/>
      <c r="GT52" s="116"/>
      <c r="GU52" s="116"/>
      <c r="GV52" s="116"/>
      <c r="GW52" s="116"/>
      <c r="GX52" s="116"/>
      <c r="GY52" s="116"/>
      <c r="GZ52" s="116"/>
      <c r="HA52" s="116"/>
      <c r="HB52" s="116"/>
      <c r="HC52" s="116"/>
      <c r="HD52" s="116"/>
      <c r="HE52" s="116"/>
      <c r="HF52" s="116"/>
      <c r="HG52" s="116"/>
      <c r="HH52" s="116"/>
      <c r="HI52" s="116"/>
      <c r="HJ52" s="116">
        <f>データ!BJ7</f>
        <v>-7.6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23202</v>
      </c>
      <c r="JD52" s="120"/>
      <c r="JE52" s="120"/>
      <c r="JF52" s="120"/>
      <c r="JG52" s="120"/>
      <c r="JH52" s="120"/>
      <c r="JI52" s="120"/>
      <c r="JJ52" s="120"/>
      <c r="JK52" s="120"/>
      <c r="JL52" s="120"/>
      <c r="JM52" s="120"/>
      <c r="JN52" s="120"/>
      <c r="JO52" s="120"/>
      <c r="JP52" s="120"/>
      <c r="JQ52" s="120"/>
      <c r="JR52" s="120"/>
      <c r="JS52" s="120"/>
      <c r="JT52" s="120"/>
      <c r="JU52" s="120"/>
      <c r="JV52" s="120">
        <f>データ!BR7</f>
        <v>-10429</v>
      </c>
      <c r="JW52" s="120"/>
      <c r="JX52" s="120"/>
      <c r="JY52" s="120"/>
      <c r="JZ52" s="120"/>
      <c r="KA52" s="120"/>
      <c r="KB52" s="120"/>
      <c r="KC52" s="120"/>
      <c r="KD52" s="120"/>
      <c r="KE52" s="120"/>
      <c r="KF52" s="120"/>
      <c r="KG52" s="120"/>
      <c r="KH52" s="120"/>
      <c r="KI52" s="120"/>
      <c r="KJ52" s="120"/>
      <c r="KK52" s="120"/>
      <c r="KL52" s="120"/>
      <c r="KM52" s="120"/>
      <c r="KN52" s="120"/>
      <c r="KO52" s="120">
        <f>データ!BS7</f>
        <v>30058</v>
      </c>
      <c r="KP52" s="120"/>
      <c r="KQ52" s="120"/>
      <c r="KR52" s="120"/>
      <c r="KS52" s="120"/>
      <c r="KT52" s="120"/>
      <c r="KU52" s="120"/>
      <c r="KV52" s="120"/>
      <c r="KW52" s="120"/>
      <c r="KX52" s="120"/>
      <c r="KY52" s="120"/>
      <c r="KZ52" s="120"/>
      <c r="LA52" s="120"/>
      <c r="LB52" s="120"/>
      <c r="LC52" s="120"/>
      <c r="LD52" s="120"/>
      <c r="LE52" s="120"/>
      <c r="LF52" s="120"/>
      <c r="LG52" s="120"/>
      <c r="LH52" s="120">
        <f>データ!BT7</f>
        <v>-19276</v>
      </c>
      <c r="LI52" s="120"/>
      <c r="LJ52" s="120"/>
      <c r="LK52" s="120"/>
      <c r="LL52" s="120"/>
      <c r="LM52" s="120"/>
      <c r="LN52" s="120"/>
      <c r="LO52" s="120"/>
      <c r="LP52" s="120"/>
      <c r="LQ52" s="120"/>
      <c r="LR52" s="120"/>
      <c r="LS52" s="120"/>
      <c r="LT52" s="120"/>
      <c r="LU52" s="120"/>
      <c r="LV52" s="120"/>
      <c r="LW52" s="120"/>
      <c r="LX52" s="120"/>
      <c r="LY52" s="120"/>
      <c r="LZ52" s="120"/>
      <c r="MA52" s="120">
        <f>データ!BU7</f>
        <v>-12770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2451917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329841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whb0I5585bBsGaB6YHdQJSN1iQkgrn1sVDj4d8Q4PVuVUmuaB7Rme+3dRG3GvQT1fqcIfk0lKUCyb4NozyA00w==" saltValue="bkVqcMgYIAfHVtEBLwu+T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99</v>
      </c>
      <c r="BI5" s="47" t="s">
        <v>91</v>
      </c>
      <c r="BJ5" s="47" t="s">
        <v>92</v>
      </c>
      <c r="BK5" s="47" t="s">
        <v>93</v>
      </c>
      <c r="BL5" s="47" t="s">
        <v>94</v>
      </c>
      <c r="BM5" s="47" t="s">
        <v>95</v>
      </c>
      <c r="BN5" s="47" t="s">
        <v>96</v>
      </c>
      <c r="BO5" s="47" t="s">
        <v>97</v>
      </c>
      <c r="BP5" s="47" t="s">
        <v>98</v>
      </c>
      <c r="BQ5" s="47" t="s">
        <v>88</v>
      </c>
      <c r="BR5" s="47" t="s">
        <v>89</v>
      </c>
      <c r="BS5" s="47" t="s">
        <v>90</v>
      </c>
      <c r="BT5" s="47" t="s">
        <v>91</v>
      </c>
      <c r="BU5" s="47" t="s">
        <v>100</v>
      </c>
      <c r="BV5" s="47" t="s">
        <v>93</v>
      </c>
      <c r="BW5" s="47" t="s">
        <v>94</v>
      </c>
      <c r="BX5" s="47" t="s">
        <v>95</v>
      </c>
      <c r="BY5" s="47" t="s">
        <v>96</v>
      </c>
      <c r="BZ5" s="47" t="s">
        <v>97</v>
      </c>
      <c r="CA5" s="47" t="s">
        <v>98</v>
      </c>
      <c r="CB5" s="47" t="s">
        <v>88</v>
      </c>
      <c r="CC5" s="47" t="s">
        <v>101</v>
      </c>
      <c r="CD5" s="47" t="s">
        <v>90</v>
      </c>
      <c r="CE5" s="47" t="s">
        <v>102</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103</v>
      </c>
      <c r="DD5" s="47" t="s">
        <v>104</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105</v>
      </c>
      <c r="B6" s="48">
        <f>B8</f>
        <v>2023</v>
      </c>
      <c r="C6" s="48">
        <f t="shared" ref="C6:X6" si="1">C8</f>
        <v>271004</v>
      </c>
      <c r="D6" s="48">
        <f t="shared" si="1"/>
        <v>47</v>
      </c>
      <c r="E6" s="48">
        <f t="shared" si="1"/>
        <v>14</v>
      </c>
      <c r="F6" s="48">
        <f t="shared" si="1"/>
        <v>0</v>
      </c>
      <c r="G6" s="48">
        <f t="shared" si="1"/>
        <v>21</v>
      </c>
      <c r="H6" s="48" t="str">
        <f>SUBSTITUTE(H8,"　","")</f>
        <v>大阪府大阪市</v>
      </c>
      <c r="I6" s="48" t="str">
        <f t="shared" si="1"/>
        <v>安土町地下駐車場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23</v>
      </c>
      <c r="S6" s="50" t="str">
        <f t="shared" si="1"/>
        <v>商業施設</v>
      </c>
      <c r="T6" s="50" t="str">
        <f t="shared" si="1"/>
        <v>有</v>
      </c>
      <c r="U6" s="51">
        <f t="shared" si="1"/>
        <v>9500</v>
      </c>
      <c r="V6" s="51">
        <f t="shared" si="1"/>
        <v>500</v>
      </c>
      <c r="W6" s="51">
        <f t="shared" si="1"/>
        <v>600</v>
      </c>
      <c r="X6" s="50" t="str">
        <f t="shared" si="1"/>
        <v>利用料金制</v>
      </c>
      <c r="Y6" s="52">
        <f>IF(Y8="-",NA(),Y8)</f>
        <v>114</v>
      </c>
      <c r="Z6" s="52">
        <f t="shared" ref="Z6:AH6" si="2">IF(Z8="-",NA(),Z8)</f>
        <v>94.9</v>
      </c>
      <c r="AA6" s="52">
        <f t="shared" si="2"/>
        <v>119.2</v>
      </c>
      <c r="AB6" s="52">
        <f t="shared" si="2"/>
        <v>90</v>
      </c>
      <c r="AC6" s="52">
        <f t="shared" si="2"/>
        <v>92.9</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12.3</v>
      </c>
      <c r="BG6" s="52">
        <f t="shared" ref="BG6:BO6" si="5">IF(BG8="-",NA(),BG8)</f>
        <v>-5.4</v>
      </c>
      <c r="BH6" s="52">
        <f t="shared" si="5"/>
        <v>16.100000000000001</v>
      </c>
      <c r="BI6" s="52">
        <f t="shared" si="5"/>
        <v>-11.2</v>
      </c>
      <c r="BJ6" s="52">
        <f t="shared" si="5"/>
        <v>-7.6</v>
      </c>
      <c r="BK6" s="52">
        <f t="shared" si="5"/>
        <v>2.2000000000000002</v>
      </c>
      <c r="BL6" s="52">
        <f t="shared" si="5"/>
        <v>-81</v>
      </c>
      <c r="BM6" s="52">
        <f t="shared" si="5"/>
        <v>-25.1</v>
      </c>
      <c r="BN6" s="52">
        <f t="shared" si="5"/>
        <v>-18</v>
      </c>
      <c r="BO6" s="52">
        <f t="shared" si="5"/>
        <v>-20.7</v>
      </c>
      <c r="BP6" s="49" t="str">
        <f>IF(BP8="-","",IF(BP8="-","【-】","【"&amp;SUBSTITUTE(TEXT(BP8,"#,##0.0"),"-","△")&amp;"】"))</f>
        <v>【△55.6】</v>
      </c>
      <c r="BQ6" s="53">
        <f>IF(BQ8="-",NA(),BQ8)</f>
        <v>23202</v>
      </c>
      <c r="BR6" s="53">
        <f t="shared" ref="BR6:BZ6" si="6">IF(BR8="-",NA(),BR8)</f>
        <v>-10429</v>
      </c>
      <c r="BS6" s="53">
        <f t="shared" si="6"/>
        <v>30058</v>
      </c>
      <c r="BT6" s="53">
        <f t="shared" si="6"/>
        <v>-19276</v>
      </c>
      <c r="BU6" s="53">
        <f t="shared" si="6"/>
        <v>-12770</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106</v>
      </c>
      <c r="CM6" s="51">
        <f t="shared" ref="CM6:CN6" si="7">CM8</f>
        <v>2451917</v>
      </c>
      <c r="CN6" s="51">
        <f t="shared" si="7"/>
        <v>329841</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83.4</v>
      </c>
      <c r="DL6" s="52">
        <f t="shared" ref="DL6:DT6" si="9">IF(DL8="-",NA(),DL8)</f>
        <v>77.2</v>
      </c>
      <c r="DM6" s="52">
        <f t="shared" si="9"/>
        <v>74</v>
      </c>
      <c r="DN6" s="52">
        <f t="shared" si="9"/>
        <v>63.8</v>
      </c>
      <c r="DO6" s="52">
        <f t="shared" si="9"/>
        <v>58.4</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108</v>
      </c>
      <c r="B7" s="48">
        <f t="shared" ref="B7:X7" si="10">B8</f>
        <v>2023</v>
      </c>
      <c r="C7" s="48">
        <f t="shared" si="10"/>
        <v>271004</v>
      </c>
      <c r="D7" s="48">
        <f t="shared" si="10"/>
        <v>47</v>
      </c>
      <c r="E7" s="48">
        <f t="shared" si="10"/>
        <v>14</v>
      </c>
      <c r="F7" s="48">
        <f t="shared" si="10"/>
        <v>0</v>
      </c>
      <c r="G7" s="48">
        <f t="shared" si="10"/>
        <v>21</v>
      </c>
      <c r="H7" s="48" t="str">
        <f t="shared" si="10"/>
        <v>大阪府　大阪市</v>
      </c>
      <c r="I7" s="48" t="str">
        <f t="shared" si="10"/>
        <v>安土町地下駐車場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23</v>
      </c>
      <c r="S7" s="50" t="str">
        <f t="shared" si="10"/>
        <v>商業施設</v>
      </c>
      <c r="T7" s="50" t="str">
        <f t="shared" si="10"/>
        <v>有</v>
      </c>
      <c r="U7" s="51">
        <f t="shared" si="10"/>
        <v>9500</v>
      </c>
      <c r="V7" s="51">
        <f t="shared" si="10"/>
        <v>500</v>
      </c>
      <c r="W7" s="51">
        <f t="shared" si="10"/>
        <v>600</v>
      </c>
      <c r="X7" s="50" t="str">
        <f t="shared" si="10"/>
        <v>利用料金制</v>
      </c>
      <c r="Y7" s="52">
        <f>Y8</f>
        <v>114</v>
      </c>
      <c r="Z7" s="52">
        <f t="shared" ref="Z7:AH7" si="11">Z8</f>
        <v>94.9</v>
      </c>
      <c r="AA7" s="52">
        <f t="shared" si="11"/>
        <v>119.2</v>
      </c>
      <c r="AB7" s="52">
        <f t="shared" si="11"/>
        <v>90</v>
      </c>
      <c r="AC7" s="52">
        <f t="shared" si="11"/>
        <v>92.9</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12.3</v>
      </c>
      <c r="BG7" s="52">
        <f t="shared" ref="BG7:BO7" si="14">BG8</f>
        <v>-5.4</v>
      </c>
      <c r="BH7" s="52">
        <f t="shared" si="14"/>
        <v>16.100000000000001</v>
      </c>
      <c r="BI7" s="52">
        <f t="shared" si="14"/>
        <v>-11.2</v>
      </c>
      <c r="BJ7" s="52">
        <f t="shared" si="14"/>
        <v>-7.6</v>
      </c>
      <c r="BK7" s="52">
        <f t="shared" si="14"/>
        <v>2.2000000000000002</v>
      </c>
      <c r="BL7" s="52">
        <f t="shared" si="14"/>
        <v>-81</v>
      </c>
      <c r="BM7" s="52">
        <f t="shared" si="14"/>
        <v>-25.1</v>
      </c>
      <c r="BN7" s="52">
        <f t="shared" si="14"/>
        <v>-18</v>
      </c>
      <c r="BO7" s="52">
        <f t="shared" si="14"/>
        <v>-20.7</v>
      </c>
      <c r="BP7" s="49"/>
      <c r="BQ7" s="53">
        <f>BQ8</f>
        <v>23202</v>
      </c>
      <c r="BR7" s="53">
        <f t="shared" ref="BR7:BZ7" si="15">BR8</f>
        <v>-10429</v>
      </c>
      <c r="BS7" s="53">
        <f t="shared" si="15"/>
        <v>30058</v>
      </c>
      <c r="BT7" s="53">
        <f t="shared" si="15"/>
        <v>-19276</v>
      </c>
      <c r="BU7" s="53">
        <f t="shared" si="15"/>
        <v>-12770</v>
      </c>
      <c r="BV7" s="53">
        <f t="shared" si="15"/>
        <v>16100</v>
      </c>
      <c r="BW7" s="53">
        <f t="shared" si="15"/>
        <v>4836</v>
      </c>
      <c r="BX7" s="53">
        <f t="shared" si="15"/>
        <v>37213</v>
      </c>
      <c r="BY7" s="53">
        <f t="shared" si="15"/>
        <v>17293</v>
      </c>
      <c r="BZ7" s="53">
        <f t="shared" si="15"/>
        <v>15316</v>
      </c>
      <c r="CA7" s="51"/>
      <c r="CB7" s="52" t="s">
        <v>109</v>
      </c>
      <c r="CC7" s="52" t="s">
        <v>109</v>
      </c>
      <c r="CD7" s="52" t="s">
        <v>109</v>
      </c>
      <c r="CE7" s="52" t="s">
        <v>109</v>
      </c>
      <c r="CF7" s="52" t="s">
        <v>109</v>
      </c>
      <c r="CG7" s="52" t="s">
        <v>109</v>
      </c>
      <c r="CH7" s="52" t="s">
        <v>109</v>
      </c>
      <c r="CI7" s="52" t="s">
        <v>109</v>
      </c>
      <c r="CJ7" s="52" t="s">
        <v>109</v>
      </c>
      <c r="CK7" s="52" t="s">
        <v>110</v>
      </c>
      <c r="CL7" s="49"/>
      <c r="CM7" s="51">
        <f>CM8</f>
        <v>2451917</v>
      </c>
      <c r="CN7" s="51">
        <f>CN8</f>
        <v>329841</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83.4</v>
      </c>
      <c r="DL7" s="52">
        <f t="shared" ref="DL7:DT7" si="17">DL8</f>
        <v>77.2</v>
      </c>
      <c r="DM7" s="52">
        <f t="shared" si="17"/>
        <v>74</v>
      </c>
      <c r="DN7" s="52">
        <f t="shared" si="17"/>
        <v>63.8</v>
      </c>
      <c r="DO7" s="52">
        <f t="shared" si="17"/>
        <v>58.4</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21</v>
      </c>
      <c r="H8" s="55" t="s">
        <v>111</v>
      </c>
      <c r="I8" s="55" t="s">
        <v>112</v>
      </c>
      <c r="J8" s="55" t="s">
        <v>113</v>
      </c>
      <c r="K8" s="55" t="s">
        <v>114</v>
      </c>
      <c r="L8" s="55" t="s">
        <v>115</v>
      </c>
      <c r="M8" s="55" t="s">
        <v>116</v>
      </c>
      <c r="N8" s="55" t="s">
        <v>117</v>
      </c>
      <c r="O8" s="56" t="s">
        <v>118</v>
      </c>
      <c r="P8" s="57" t="s">
        <v>119</v>
      </c>
      <c r="Q8" s="57" t="s">
        <v>120</v>
      </c>
      <c r="R8" s="58">
        <v>23</v>
      </c>
      <c r="S8" s="57" t="s">
        <v>121</v>
      </c>
      <c r="T8" s="57" t="s">
        <v>122</v>
      </c>
      <c r="U8" s="58">
        <v>9500</v>
      </c>
      <c r="V8" s="58">
        <v>500</v>
      </c>
      <c r="W8" s="58">
        <v>600</v>
      </c>
      <c r="X8" s="57" t="s">
        <v>123</v>
      </c>
      <c r="Y8" s="59">
        <v>114</v>
      </c>
      <c r="Z8" s="59">
        <v>94.9</v>
      </c>
      <c r="AA8" s="59">
        <v>119.2</v>
      </c>
      <c r="AB8" s="59">
        <v>90</v>
      </c>
      <c r="AC8" s="59">
        <v>92.9</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12.3</v>
      </c>
      <c r="BG8" s="59">
        <v>-5.4</v>
      </c>
      <c r="BH8" s="59">
        <v>16.100000000000001</v>
      </c>
      <c r="BI8" s="59">
        <v>-11.2</v>
      </c>
      <c r="BJ8" s="59">
        <v>-7.6</v>
      </c>
      <c r="BK8" s="59">
        <v>2.2000000000000002</v>
      </c>
      <c r="BL8" s="59">
        <v>-81</v>
      </c>
      <c r="BM8" s="59">
        <v>-25.1</v>
      </c>
      <c r="BN8" s="59">
        <v>-18</v>
      </c>
      <c r="BO8" s="59">
        <v>-20.7</v>
      </c>
      <c r="BP8" s="56">
        <v>-55.6</v>
      </c>
      <c r="BQ8" s="60">
        <v>23202</v>
      </c>
      <c r="BR8" s="60">
        <v>-10429</v>
      </c>
      <c r="BS8" s="60">
        <v>30058</v>
      </c>
      <c r="BT8" s="61">
        <v>-19276</v>
      </c>
      <c r="BU8" s="61">
        <v>-12770</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2451917</v>
      </c>
      <c r="CN8" s="58">
        <v>329841</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83.4</v>
      </c>
      <c r="DL8" s="59">
        <v>77.2</v>
      </c>
      <c r="DM8" s="59">
        <v>74</v>
      </c>
      <c r="DN8" s="59">
        <v>63.8</v>
      </c>
      <c r="DO8" s="59">
        <v>58.4</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0395555-2C79-4659-8519-716F163AF168}"/>
</file>

<file path=customXml/itemProps2.xml><?xml version="1.0" encoding="utf-8"?>
<ds:datastoreItem xmlns:ds="http://schemas.openxmlformats.org/officeDocument/2006/customXml" ds:itemID="{0AB0640B-3C57-4436-8951-28AA93430167}"/>
</file>

<file path=customXml/itemProps3.xml><?xml version="1.0" encoding="utf-8"?>
<ds:datastoreItem xmlns:ds="http://schemas.openxmlformats.org/officeDocument/2006/customXml" ds:itemID="{BC529CC4-AE63-4954-ADE9-A96C3F5EA6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2025-02-14T06:36:31Z</dcterms:created>
  <dcterms:modified xsi:type="dcterms:W3CDTF">2025-02-14T06:36:48Z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