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A866B4B4-004B-4884-83E0-00A8F62F3C49}" xr6:coauthVersionLast="47" xr6:coauthVersionMax="47" xr10:uidLastSave="{080E791C-A07D-4DA2-8CE6-AE9C8E01AC8D}"/>
  <workbookProtection workbookAlgorithmName="SHA-512" workbookHashValue="Y3qu+aSg72ds/gHrZvRw5pgw2Dgeot127v0jFlYOM1kg6Dq9E82j0ni7SBKF8b7w/aVUIYL7+pQPVp1nvvKcdA==" workbookSaltValue="spqrI7wAZtTsqGcdhNzRC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P10" i="4" s="1"/>
  <c r="O6" i="5"/>
  <c r="I10" i="4" s="1"/>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H85" i="4"/>
  <c r="F85" i="4"/>
  <c r="E85" i="4"/>
  <c r="BB10" i="4"/>
  <c r="AL10" i="4"/>
  <c r="W10" i="4"/>
  <c r="AT8" i="4"/>
  <c r="AL8" i="4"/>
  <c r="W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<sst xmlns="http://schemas.openxmlformats.org/spreadsheetml/2006/main" count="228" uniqueCount="113">
  <si>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</si>
  <si>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</si>
  <si>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</si>
  <si>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</si>
  <si>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</si>
  <si>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</si>
  <si>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</si>
  <si>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</si>
  <si>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</si>
  <si>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</si>
  <si>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</si>
  <si>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</si>
  <si>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</si>
  <si>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</si>
  <si>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</si>
  <si>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</si>
  <si>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</si>
  <si>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</si>
  <si>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</si>
  <si>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</si>
  <si>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</si>
  <si>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</si>
  <si>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</si>
  <si>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</si>
  <si>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</si>
  <si>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</si>
  <si>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</si>
  <si>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</si>
  <si>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</si>
  <si>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</si>
  <si>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</si>
  <si>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</si>
  <si>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</si>
  <si>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</si>
  <si>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</si>
  <si>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</si>
  <si>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</si>
  <si>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</si>
  <si>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</si>
  <si>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</si>
  <si>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</si>
  <si>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</si>
  <si>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</si>
  <si>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</si>
  <si>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</si>
  <si>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</si>
  <si>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</si>
  <si>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</si>
  <si>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</si>
  <si>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</si>
  <si>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</si>
  <si>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</si>
  <si>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</si>
  <si>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</si>
  <si>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</si>
  <si>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</si>
  <si>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</si>
  <si>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</si>
  <si>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</si>
  <si>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</si>
  <si>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</si>
  <si>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</si>
  <si>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</si>
  <si>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</si>
  <si>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</si>
  <si>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</si>
  <si>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</si>
  <si>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</si>
  <si>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</si>
  <si>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</si>
  <si>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</si>
  <si>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</si>
  <si>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</si>
  <si>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</si>
  <si>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</si>
  <si>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</si>
  <si>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</si>
  <si>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</si>
  <si>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</si>
  <si>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</si>
  <si>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</si>
  <si>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</si>
  <si>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</si>
  <si>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</si>
  <si>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</si>
  <si>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</si>
  <si>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</si>
  <si>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</si>
  <si>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</si>
  <si>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</si>
  <si>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</si>
  <si>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</si>
  <si>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</si>
  <si>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堺市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</si>
  <si>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</si>
  <si>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</si>
  <si>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</si>
  <si>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</si>
  <si>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</si>
  <si>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</si>
  <si>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</si>
  <si>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</si>
  <si>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</si>
  <si>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</si>
  <si>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</si>
  <si>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</si>
  <si>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</si>
  <si>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</si>
  <si>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</si>
  <si>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</si>
  <si>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100.83%となり、前年度から7.53ポイント改善した。R5年度は水道料金の減免を実施しなかったため改善した（R4年度実績19億円）。一方、この影響を除いた場合、収益性は前年度比から4.38ポイント悪化している。（R4年度105.21%　R5年度100.83%）収入面では、有収水量の減少（前年度比△約135万m3）、支出面では、維持管理経費や資本費の増が影響したもの。③流動比率は236.85%となり、前年度から0.13ポイント上昇した。200％を上回っており短期的な資金繰りは余裕があると言える。④企業債残高対給水収益比率は昨年度と比較し減少したが、経常収支比率と同様、令和4年度の水道基本料金減免が影響したもの。⑤料金回収率は94.67％と100％を下回っている。水需要の減少と世帯規模の縮小による供給単価の減少と支出の増加による給水原価の上昇に伴うものであり現状は給水に要した費用を料金収入で賄えていない状況。⑥給水原価は前年度と比較して上昇。管材料の見直しなど業務改善に取り組み、給水原価の低減に努める。⑦施設利用率は、1日平均給水量が減少したため前年度値を下回った。将来的な人口減少への対応として施設の更新に合わせたダウンサイジングや、施設統廃合を進めることにより対応する。⑧有収率は、計画的な経年管路の更新工事をはじめとする、不明水削減の取組を実施したものの昨年度比で減少。今後、人工衛星の画像解析技術を活用した漏水調査を新たに導入する予定であり、効果的・効率的な漏水調査に努める。</t>
    <rPh sb="33" eb="35">
      <t>カイゼン</t>
    </rPh>
    <rPh sb="38" eb="39">
      <t>ノゾ</t>
    </rPh>
    <rPh sb="41" eb="43">
      <t>バアイ</t>
    </rPh>
    <rPh sb="43" eb="45">
      <t>スイドウ</t>
    </rPh>
    <rPh sb="45" eb="47">
      <t>リョウキン</t>
    </rPh>
    <rPh sb="49" eb="52">
      <t>シュウエキセイ</t>
    </rPh>
    <rPh sb="53" eb="56">
      <t>ゼンネンド</t>
    </rPh>
    <rPh sb="56" eb="57">
      <t>ヒ</t>
    </rPh>
    <rPh sb="67" eb="69">
      <t>ネンド</t>
    </rPh>
    <rPh sb="82" eb="84">
      <t>ネンド</t>
    </rPh>
    <rPh sb="94" eb="96">
      <t>ネンド</t>
    </rPh>
    <rPh sb="115" eb="117">
      <t>ゲンショウ</t>
    </rPh>
    <rPh sb="118" eb="121">
      <t>ゼンネンド</t>
    </rPh>
    <rPh sb="121" eb="122">
      <t>ヒ</t>
    </rPh>
    <rPh sb="132" eb="134">
      <t>シシュツ</t>
    </rPh>
    <rPh sb="134" eb="135">
      <t>メン</t>
    </rPh>
    <rPh sb="138" eb="140">
      <t>イジ</t>
    </rPh>
    <rPh sb="140" eb="142">
      <t>カンリ</t>
    </rPh>
    <rPh sb="142" eb="144">
      <t>ケイヒ</t>
    </rPh>
    <rPh sb="145" eb="147">
      <t>シホン</t>
    </rPh>
    <rPh sb="147" eb="148">
      <t>ヒ</t>
    </rPh>
    <rPh sb="149" eb="150">
      <t>ゾウ</t>
    </rPh>
    <rPh sb="151" eb="153">
      <t>エイキョウ</t>
    </rPh>
    <rPh sb="198" eb="200">
      <t>ウワマワ</t>
    </rPh>
    <rPh sb="252" eb="254">
      <t>ケイジョウ</t>
    </rPh>
    <rPh sb="254" eb="256">
      <t>シュウシ</t>
    </rPh>
    <rPh sb="256" eb="258">
      <t>ヒリツ</t>
    </rPh>
    <rPh sb="259" eb="261">
      <t>ドウヨウ</t>
    </rPh>
    <rPh sb="263" eb="265">
      <t>レイワ</t>
    </rPh>
    <rPh sb="266" eb="268">
      <t>ネンド</t>
    </rPh>
    <rPh sb="269" eb="271">
      <t>スイドウ</t>
    </rPh>
    <rPh sb="271" eb="273">
      <t>キホン</t>
    </rPh>
    <rPh sb="273" eb="275">
      <t>リョウキン</t>
    </rPh>
    <rPh sb="275" eb="277">
      <t>ゲンメン</t>
    </rPh>
    <rPh sb="278" eb="280">
      <t>エイキョウ</t>
    </rPh>
    <rPh sb="511" eb="513">
      <t>タイオウ</t>
    </rPh>
    <rPh sb="552" eb="554">
      <t>ジッシ</t>
    </rPh>
    <rPh sb="559" eb="562">
      <t>サクネンド</t>
    </rPh>
    <rPh sb="562" eb="563">
      <t>ヒ</t>
    </rPh>
    <rPh sb="564" eb="566">
      <t>ゲンショウ</t>
    </rPh>
    <rPh sb="595" eb="598">
      <t>コウカテキ</t>
    </rPh>
    <rPh sb="598" eb="601">
      <t>コウリツテキ</t>
    </rPh>
    <rPh sb="602" eb="604">
      <t>ロウスイ</t>
    </rPh>
    <rPh sb="604" eb="606">
      <t>コンゴ</t>
    </rPh>
    <rPh sb="607" eb="609">
      <t>チョウサ</t>
    </rPh>
    <rPh sb="610" eb="611">
      <t>ツト</t>
    </rPh>
    <rPh sb="635" eb="637">
      <t>ヨテイ</t>
    </rPh>
    <phoneticPr fontId="4"/>
  </si>
  <si>
    <t>①有形固定資産減価償却率は、類似団体を下回っている。 ②管路経年化率について、本市の法定耐用年数を超える水道管路は約519kmとなった。本市は高度経済成長期に布設された管路の大量更新時期を迎えており、今後多額の投資が必要となることから、アセットマネジメント手法を用いた超長期の投資見通しを策定した。これをもとに適切に維持管理や更新を行うことで、事業量及び事業費の平準化やライフサイクルコストの低減を図る。 ③管路更新率は、本市の値は類似団体と同水準であり、計画的な更新が行えていると言える。今後も、年平均で配水支管を約1％、幹線管を約2％更新することで健全性を保ちつつ施設を維持管理していく予定である。</t>
    <rPh sb="278" eb="279">
      <t>セイ</t>
    </rPh>
    <phoneticPr fontId="4"/>
  </si>
  <si>
    <t>　本市の経営状況は、他市と比較して同程度と言える。
　しかし、人口減少や世帯規模の縮小により、水道料金収入は減少する見込みである。一方で、安全安心の確保に向けた施設の老朽化対策への投資が必要となる。このように、水需要の減少による収入減と施設の老朽化対策に伴う費用の増に伴い、純損益の悪化は避けられない状況にある。
　「堺市上下水道事業経営戦略2023-2030」を開始して2年が経過したが、この間にも物価や金利の上昇、自然災害の激甚化・頻発化など上下水道事業経営を取り巻く環境は厳しい状況が続いている。
　このような状況においても、企業理念である「都市活動を支え、健康と暮らしを守る」を体現するため、経営戦略に基づく着実な事業推進はもとより、新たな課題にも臨機に対応し、市民が安心して利用できるサービスを提供し続ける。</t>
    <rPh sb="17" eb="20">
      <t>ドウテイド</t>
    </rPh>
    <rPh sb="21" eb="22">
      <t>イ</t>
    </rPh>
    <rPh sb="31" eb="33">
      <t>ジンコウ</t>
    </rPh>
    <rPh sb="33" eb="35">
      <t>ゲンショウ</t>
    </rPh>
    <rPh sb="36" eb="38">
      <t>セタイ</t>
    </rPh>
    <rPh sb="38" eb="40">
      <t>キボ</t>
    </rPh>
    <rPh sb="41" eb="43">
      <t>シュクショウ</t>
    </rPh>
    <rPh sb="47" eb="49">
      <t>スイドウ</t>
    </rPh>
    <rPh sb="49" eb="51">
      <t>リョウキン</t>
    </rPh>
    <rPh sb="51" eb="53">
      <t>シュウニュウ</t>
    </rPh>
    <rPh sb="54" eb="56">
      <t>ゲンショウ</t>
    </rPh>
    <rPh sb="58" eb="60">
      <t>ミコ</t>
    </rPh>
    <rPh sb="65" eb="67">
      <t>イッポウ</t>
    </rPh>
    <rPh sb="69" eb="71">
      <t>アンゼン</t>
    </rPh>
    <rPh sb="71" eb="73">
      <t>アンシン</t>
    </rPh>
    <rPh sb="74" eb="76">
      <t>カクホ</t>
    </rPh>
    <rPh sb="77" eb="78">
      <t>ム</t>
    </rPh>
    <rPh sb="80" eb="82">
      <t>シセツ</t>
    </rPh>
    <rPh sb="83" eb="86">
      <t>ロウキュウカ</t>
    </rPh>
    <rPh sb="86" eb="88">
      <t>タイサク</t>
    </rPh>
    <rPh sb="90" eb="92">
      <t>トウシ</t>
    </rPh>
    <rPh sb="93" eb="95">
      <t>ヒツヨウ</t>
    </rPh>
    <rPh sb="105" eb="106">
      <t>ミズ</t>
    </rPh>
    <rPh sb="106" eb="108">
      <t>ジュヨウ</t>
    </rPh>
    <rPh sb="109" eb="111">
      <t>ゲンショウ</t>
    </rPh>
    <rPh sb="114" eb="117">
      <t>シュウニュウゲン</t>
    </rPh>
    <rPh sb="118" eb="120">
      <t>シセツ</t>
    </rPh>
    <rPh sb="121" eb="124">
      <t>ロウキュウカ</t>
    </rPh>
    <rPh sb="124" eb="126">
      <t>タイサク</t>
    </rPh>
    <rPh sb="127" eb="128">
      <t>トモナ</t>
    </rPh>
    <rPh sb="129" eb="131">
      <t>ヒヨウ</t>
    </rPh>
    <rPh sb="132" eb="133">
      <t>ゾウ</t>
    </rPh>
    <rPh sb="134" eb="135">
      <t>トモナ</t>
    </rPh>
    <rPh sb="137" eb="140">
      <t>ジュンソンエキ</t>
    </rPh>
    <rPh sb="140" eb="142">
      <t>アッカ</t>
    </rPh>
    <rPh sb="143" eb="144">
      <t>サ</t>
    </rPh>
    <rPh sb="149" eb="151">
      <t>ジョウキョウ</t>
    </rPh>
    <rPh sb="158" eb="160">
      <t>サカイシ</t>
    </rPh>
    <rPh sb="160" eb="162">
      <t>ジョウゲ</t>
    </rPh>
    <rPh sb="162" eb="164">
      <t>スイドウ</t>
    </rPh>
    <rPh sb="164" eb="166">
      <t>ジギョウ</t>
    </rPh>
    <rPh sb="166" eb="168">
      <t>ケイエイ</t>
    </rPh>
    <rPh sb="168" eb="170">
      <t>センリャク</t>
    </rPh>
    <rPh sb="181" eb="183">
      <t>カイシ</t>
    </rPh>
    <rPh sb="186" eb="187">
      <t>ネン</t>
    </rPh>
    <rPh sb="188" eb="190">
      <t>ケイカ</t>
    </rPh>
    <rPh sb="196" eb="197">
      <t>カン</t>
    </rPh>
    <rPh sb="199" eb="201">
      <t>ブッカ</t>
    </rPh>
    <rPh sb="202" eb="204">
      <t>キンリ</t>
    </rPh>
    <rPh sb="205" eb="207">
      <t>ジョウショウ</t>
    </rPh>
    <rPh sb="208" eb="210">
      <t>シゼン</t>
    </rPh>
    <rPh sb="210" eb="212">
      <t>サイガイ</t>
    </rPh>
    <rPh sb="213" eb="215">
      <t>ゲキジン</t>
    </rPh>
    <rPh sb="215" eb="216">
      <t>カ</t>
    </rPh>
    <rPh sb="217" eb="219">
      <t>ヒンパツ</t>
    </rPh>
    <rPh sb="219" eb="220">
      <t>カ</t>
    </rPh>
    <rPh sb="222" eb="224">
      <t>ジョウゲ</t>
    </rPh>
    <rPh sb="224" eb="226">
      <t>スイドウ</t>
    </rPh>
    <rPh sb="226" eb="228">
      <t>ジギョウ</t>
    </rPh>
    <rPh sb="228" eb="230">
      <t>ケイエイ</t>
    </rPh>
    <rPh sb="231" eb="232">
      <t>ト</t>
    </rPh>
    <rPh sb="233" eb="234">
      <t>マ</t>
    </rPh>
    <rPh sb="235" eb="237">
      <t>カンキョウ</t>
    </rPh>
    <rPh sb="238" eb="239">
      <t>キビ</t>
    </rPh>
    <rPh sb="241" eb="243">
      <t>ジョウキョウ</t>
    </rPh>
    <rPh sb="244" eb="245">
      <t>ツヅ</t>
    </rPh>
    <rPh sb="257" eb="259">
      <t>ジョウキョウ</t>
    </rPh>
    <rPh sb="265" eb="267">
      <t>キギョウ</t>
    </rPh>
    <rPh sb="267" eb="269">
      <t>リネン</t>
    </rPh>
    <rPh sb="273" eb="275">
      <t>トシ</t>
    </rPh>
    <rPh sb="275" eb="277">
      <t>カツドウ</t>
    </rPh>
    <rPh sb="278" eb="279">
      <t>ササ</t>
    </rPh>
    <rPh sb="281" eb="283">
      <t>ケンコウ</t>
    </rPh>
    <rPh sb="284" eb="285">
      <t>ク</t>
    </rPh>
    <rPh sb="288" eb="289">
      <t>マモル</t>
    </rPh>
    <rPh sb="292" eb="294">
      <t>タイゲン</t>
    </rPh>
    <rPh sb="299" eb="301">
      <t>ケイエイ</t>
    </rPh>
    <rPh sb="301" eb="303">
      <t>センリャク</t>
    </rPh>
    <rPh sb="304" eb="305">
      <t>モト</t>
    </rPh>
    <rPh sb="307" eb="309">
      <t>チャクジツ</t>
    </rPh>
    <rPh sb="310" eb="312">
      <t>ジギョウ</t>
    </rPh>
    <rPh sb="312" eb="314">
      <t>スイシン</t>
    </rPh>
    <rPh sb="320" eb="321">
      <t>アラ</t>
    </rPh>
    <rPh sb="323" eb="325">
      <t>カダイ</t>
    </rPh>
    <rPh sb="327" eb="329">
      <t>リンキ</t>
    </rPh>
    <rPh sb="330" eb="332">
      <t>タイオウ</t>
    </rPh>
    <rPh sb="334" eb="336">
      <t>シミン</t>
    </rPh>
    <rPh sb="337" eb="339">
      <t>アンシン</t>
    </rPh>
    <rPh sb="341" eb="343">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</si>
</sst>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1.1000000000000001</c:v>
                </c:pt>
                <c:pt idx="1">
                  <c:v>1.44</c:v>
                </c:pt>
                <c:pt idx="2">
                  <c:v>1.1000000000000001</c:v>
                </c:pt>
                <c:pt idx="3">
                  <c:v>1.37</c:v>
                </c:pt>
                <c:pt idx="4">
                  <c:v>0.85</c:v>
                </c:pt>
              </c:numCache>
            </c:numRef>
          </c:val>
          <c:extLst>
            <c:ext xmlns:c16="http://schemas.microsoft.com/office/drawing/2014/chart" uri="{C3380CC4-5D6E-409C-BE32-E72D297353CC}">
              <c16:uniqueId val="{00000000-4A76-4B3B-A17E-0AF92CABDB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4A76-4B3B-A17E-0AF92CABDB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63.68</c:v>
                </c:pt>
                <c:pt idx="1">
                  <c:v>60.78</c:v>
                </c:pt>
                <c:pt idx="2">
                  <c:v>59.69</c:v>
                </c:pt>
                <c:pt idx="3">
                  <c:v>58.48</c:v>
                </c:pt>
                <c:pt idx="4">
                  <c:v>58.27</c:v>
                </c:pt>
              </c:numCache>
            </c:numRef>
          </c:val>
          <c:extLst>
            <c:ext xmlns:c16="http://schemas.microsoft.com/office/drawing/2014/chart" uri="{C3380CC4-5D6E-409C-BE32-E72D297353CC}">
              <c16:uniqueId val="{00000000-C174-4A88-96B1-3DFE96834B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C174-4A88-96B1-3DFE96834B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91.3</c:v>
                </c:pt>
                <c:pt idx="1">
                  <c:v>92.55</c:v>
                </c:pt>
                <c:pt idx="2">
                  <c:v>93.35</c:v>
                </c:pt>
                <c:pt idx="3">
                  <c:v>93.74</c:v>
                </c:pt>
                <c:pt idx="4">
                  <c:v>92.35</c:v>
                </c:pt>
              </c:numCache>
            </c:numRef>
          </c:val>
          <c:extLst>
            <c:ext xmlns:c16="http://schemas.microsoft.com/office/drawing/2014/chart" uri="{C3380CC4-5D6E-409C-BE32-E72D297353CC}">
              <c16:uniqueId val="{00000000-42B8-4D63-BA41-2CFCA8BDC4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42B8-4D63-BA41-2CFCA8BDC4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109.04</c:v>
                </c:pt>
                <c:pt idx="1">
                  <c:v>103.5</c:v>
                </c:pt>
                <c:pt idx="2">
                  <c:v>106.72</c:v>
                </c:pt>
                <c:pt idx="3">
                  <c:v>93.3</c:v>
                </c:pt>
                <c:pt idx="4">
                  <c:v>100.83</c:v>
                </c:pt>
              </c:numCache>
            </c:numRef>
          </c:val>
          <c:extLst>
            <c:ext xmlns:c16="http://schemas.microsoft.com/office/drawing/2014/chart" uri="{C3380CC4-5D6E-409C-BE32-E72D297353CC}">
              <c16:uniqueId val="{00000000-19DD-4A3E-8B2D-22803D7511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19DD-4A3E-8B2D-22803D7511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40.68</c:v>
                </c:pt>
                <c:pt idx="1">
                  <c:v>40.5</c:v>
                </c:pt>
                <c:pt idx="2">
                  <c:v>41.37</c:v>
                </c:pt>
                <c:pt idx="3">
                  <c:v>42.09</c:v>
                </c:pt>
                <c:pt idx="4">
                  <c:v>43.34</c:v>
                </c:pt>
              </c:numCache>
            </c:numRef>
          </c:val>
          <c:extLst>
            <c:ext xmlns:c16="http://schemas.microsoft.com/office/drawing/2014/chart" uri="{C3380CC4-5D6E-409C-BE32-E72D297353CC}">
              <c16:uniqueId val="{00000000-4264-44C7-80D9-BC3C3970F7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4264-44C7-80D9-BC3C3970F7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18.96</c:v>
                </c:pt>
                <c:pt idx="1">
                  <c:v>19.03</c:v>
                </c:pt>
                <c:pt idx="2">
                  <c:v>19.309999999999999</c:v>
                </c:pt>
                <c:pt idx="3">
                  <c:v>20.61</c:v>
                </c:pt>
                <c:pt idx="4">
                  <c:v>21.26</c:v>
                </c:pt>
              </c:numCache>
            </c:numRef>
          </c:val>
          <c:extLst>
            <c:ext xmlns:c16="http://schemas.microsoft.com/office/drawing/2014/chart" uri="{C3380CC4-5D6E-409C-BE32-E72D297353CC}">
              <c16:uniqueId val="{00000000-5A6F-4A3A-B45E-5031BDA7E1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5A6F-4A3A-B45E-5031BDA7E1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B8-4586-95B1-2608A62FC3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FB8-4586-95B1-2608A62FC3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225.95</c:v>
                </c:pt>
                <c:pt idx="1">
                  <c:v>205.8</c:v>
                </c:pt>
                <c:pt idx="2">
                  <c:v>207.93</c:v>
                </c:pt>
                <c:pt idx="3">
                  <c:v>236.72</c:v>
                </c:pt>
                <c:pt idx="4">
                  <c:v>236.85</c:v>
                </c:pt>
              </c:numCache>
            </c:numRef>
          </c:val>
          <c:extLst>
            <c:ext xmlns:c16="http://schemas.microsoft.com/office/drawing/2014/chart" uri="{C3380CC4-5D6E-409C-BE32-E72D297353CC}">
              <c16:uniqueId val="{00000000-DD46-49A8-BFA7-C4C9FBE766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DD46-49A8-BFA7-C4C9FBE766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235.54</c:v>
                </c:pt>
                <c:pt idx="1">
                  <c:v>267.83999999999997</c:v>
                </c:pt>
                <c:pt idx="2">
                  <c:v>264.66000000000003</c:v>
                </c:pt>
                <c:pt idx="3">
                  <c:v>349.38</c:v>
                </c:pt>
                <c:pt idx="4">
                  <c:v>346.03</c:v>
                </c:pt>
              </c:numCache>
            </c:numRef>
          </c:val>
          <c:extLst>
            <c:ext xmlns:c16="http://schemas.microsoft.com/office/drawing/2014/chart" uri="{C3380CC4-5D6E-409C-BE32-E72D297353CC}">
              <c16:uniqueId val="{00000000-1EEE-4E13-BC16-669C4AFBE4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1EEE-4E13-BC16-669C4AFBE4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104.21</c:v>
                </c:pt>
                <c:pt idx="1">
                  <c:v>98.4</c:v>
                </c:pt>
                <c:pt idx="2">
                  <c:v>101.3</c:v>
                </c:pt>
                <c:pt idx="3">
                  <c:v>86.56</c:v>
                </c:pt>
                <c:pt idx="4">
                  <c:v>94.67</c:v>
                </c:pt>
              </c:numCache>
            </c:numRef>
          </c:val>
          <c:extLst>
            <c:ext xmlns:c16="http://schemas.microsoft.com/office/drawing/2014/chart" uri="{C3380CC4-5D6E-409C-BE32-E72D297353CC}">
              <c16:uniqueId val="{00000000-4FFF-47BB-B154-D5AFD77AE2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4FFF-47BB-B154-D5AFD77AE2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156.69</c:v>
                </c:pt>
                <c:pt idx="1">
                  <c:v>151.02000000000001</c:v>
                </c:pt>
                <c:pt idx="2">
                  <c:v>157.38</c:v>
                </c:pt>
                <c:pt idx="3">
                  <c:v>161.62</c:v>
                </c:pt>
                <c:pt idx="4">
                  <c:v>169.15</c:v>
                </c:pt>
              </c:numCache>
            </c:numRef>
          </c:val>
          <c:extLst>
            <c:ext xmlns:c16="http://schemas.microsoft.com/office/drawing/2014/chart" uri="{C3380CC4-5D6E-409C-BE32-E72D297353CC}">
              <c16:uniqueId val="{00000000-E373-430C-9AEF-D84D630CAC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E373-430C-9AEF-D84D630CAC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H81" sqref="BH8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堺市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政令市等</v>
      </c>
      <c r="X8" s="43"/>
      <c r="Y8" s="43"/>
      <c r="Z8" s="43"/>
      <c r="AA8" s="43"/>
      <c r="AB8" s="43"/>
      <c r="AC8" s="43"/>
      <c r="AD8" s="43" t="str">
        <f>データ!$M$6</f>
        <v>自治体職員</v>
      </c>
      <c r="AE8" s="43"/>
      <c r="AF8" s="43"/>
      <c r="AG8" s="43"/>
      <c r="AH8" s="43"/>
      <c r="AI8" s="43"/>
      <c r="AJ8" s="43"/>
      <c r="AK8" s="2"/>
      <c r="AL8" s="44">
        <f>データ!$R$6</f>
        <v>817041</v>
      </c>
      <c r="AM8" s="44"/>
      <c r="AN8" s="44"/>
      <c r="AO8" s="44"/>
      <c r="AP8" s="44"/>
      <c r="AQ8" s="44"/>
      <c r="AR8" s="44"/>
      <c r="AS8" s="44"/>
      <c r="AT8" s="45">
        <f>データ!$S$6</f>
        <v>149.83000000000001</v>
      </c>
      <c r="AU8" s="46"/>
      <c r="AV8" s="46"/>
      <c r="AW8" s="46"/>
      <c r="AX8" s="46"/>
      <c r="AY8" s="46"/>
      <c r="AZ8" s="46"/>
      <c r="BA8" s="46"/>
      <c r="BB8" s="47">
        <f>データ!$T$6</f>
        <v>5453.12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61.91</v>
      </c>
      <c r="J10" s="46"/>
      <c r="K10" s="46"/>
      <c r="L10" s="46"/>
      <c r="M10" s="46"/>
      <c r="N10" s="46"/>
      <c r="O10" s="80"/>
      <c r="P10" s="47">
        <f>データ!$P$6</f>
        <v>100</v>
      </c>
      <c r="Q10" s="47"/>
      <c r="R10" s="47"/>
      <c r="S10" s="47"/>
      <c r="T10" s="47"/>
      <c r="U10" s="47"/>
      <c r="V10" s="47"/>
      <c r="W10" s="44">
        <f>データ!$Q$6</f>
        <v>2464</v>
      </c>
      <c r="X10" s="44"/>
      <c r="Y10" s="44"/>
      <c r="Z10" s="44"/>
      <c r="AA10" s="44"/>
      <c r="AB10" s="44"/>
      <c r="AC10" s="44"/>
      <c r="AD10" s="2"/>
      <c r="AE10" s="2"/>
      <c r="AF10" s="2"/>
      <c r="AG10" s="2"/>
      <c r="AH10" s="2"/>
      <c r="AI10" s="2"/>
      <c r="AJ10" s="2"/>
      <c r="AK10" s="2"/>
      <c r="AL10" s="44">
        <f>データ!$U$6</f>
        <v>815949</v>
      </c>
      <c r="AM10" s="44"/>
      <c r="AN10" s="44"/>
      <c r="AO10" s="44"/>
      <c r="AP10" s="44"/>
      <c r="AQ10" s="44"/>
      <c r="AR10" s="44"/>
      <c r="AS10" s="44"/>
      <c r="AT10" s="45">
        <f>データ!$V$6</f>
        <v>149.81</v>
      </c>
      <c r="AU10" s="46"/>
      <c r="AV10" s="46"/>
      <c r="AW10" s="46"/>
      <c r="AX10" s="46"/>
      <c r="AY10" s="46"/>
      <c r="AZ10" s="46"/>
      <c r="BA10" s="46"/>
      <c r="BB10" s="47">
        <f>データ!$W$6</f>
        <v>5446.56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111</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4CtsoCdOgd7e5MS0ySoxv0ZY/xhPNFmoSaM0463WyWBc+Y0cYMfqqEjGq4rK1y9PsKeDP6zoRDLkFgSByjCBA==" saltValue="dG32g5HmHy22B+RlIWXp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271403</v>
      </c>
      <c r="D6" s="20">
        <f t="shared" si="3"/>
        <v>46</v>
      </c>
      <c r="E6" s="20">
        <f t="shared" si="3"/>
        <v>1</v>
      </c>
      <c r="F6" s="20">
        <f t="shared" si="3"/>
        <v>0</v>
      </c>
      <c r="G6" s="20">
        <f t="shared" si="3"/>
        <v>1</v>
      </c>
      <c r="H6" s="20" t="str">
        <f t="shared" si="3"/>
        <v>大阪府　堺市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61.91</v>
      </c>
      <c r="P6" s="21">
        <f t="shared" si="3"/>
        <v>100</v>
      </c>
      <c r="Q6" s="21">
        <f t="shared" si="3"/>
        <v>2464</v>
      </c>
      <c r="R6" s="21">
        <f t="shared" si="3"/>
        <v>817041</v>
      </c>
      <c r="S6" s="21">
        <f t="shared" si="3"/>
        <v>149.83000000000001</v>
      </c>
      <c r="T6" s="21">
        <f t="shared" si="3"/>
        <v>5453.12</v>
      </c>
      <c r="U6" s="21">
        <f t="shared" si="3"/>
        <v>815949</v>
      </c>
      <c r="V6" s="21">
        <f t="shared" si="3"/>
        <v>149.81</v>
      </c>
      <c r="W6" s="21">
        <f t="shared" si="3"/>
        <v>5446.56</v>
      </c>
      <c r="X6" s="22">
        <f>IF(X7="",NA(),X7)</f>
        <v>109.04</v>
      </c>
      <c r="Y6" s="22">
        <f t="shared" ref="Y6:AG6" si="4">IF(Y7="",NA(),Y7)</f>
        <v>103.5</v>
      </c>
      <c r="Z6" s="22">
        <f t="shared" si="4"/>
        <v>106.72</v>
      </c>
      <c r="AA6" s="22">
        <f t="shared" si="4"/>
        <v>93.3</v>
      </c>
      <c r="AB6" s="22">
        <f t="shared" si="4"/>
        <v>100.83</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225.95</v>
      </c>
      <c r="AU6" s="22">
        <f t="shared" ref="AU6:BC6" si="6">IF(AU7="",NA(),AU7)</f>
        <v>205.8</v>
      </c>
      <c r="AV6" s="22">
        <f t="shared" si="6"/>
        <v>207.93</v>
      </c>
      <c r="AW6" s="22">
        <f t="shared" si="6"/>
        <v>236.72</v>
      </c>
      <c r="AX6" s="22">
        <f t="shared" si="6"/>
        <v>236.85</v>
      </c>
      <c r="AY6" s="22">
        <f t="shared" si="6"/>
        <v>172.47</v>
      </c>
      <c r="AZ6" s="22">
        <f t="shared" si="6"/>
        <v>170.76</v>
      </c>
      <c r="BA6" s="22">
        <f t="shared" si="6"/>
        <v>169.11</v>
      </c>
      <c r="BB6" s="22">
        <f t="shared" si="6"/>
        <v>157.01</v>
      </c>
      <c r="BC6" s="22">
        <f t="shared" si="6"/>
        <v>147.65</v>
      </c>
      <c r="BD6" s="21" t="str">
        <f>IF(BD7="","",IF(BD7="-","【-】","【"&amp;SUBSTITUTE(TEXT(BD7,"#,##0.00"),"-","△")&amp;"】"))</f>
        <v>【243.36】</v>
      </c>
      <c r="BE6" s="22">
        <f>IF(BE7="",NA(),BE7)</f>
        <v>235.54</v>
      </c>
      <c r="BF6" s="22">
        <f t="shared" ref="BF6:BN6" si="7">IF(BF7="",NA(),BF7)</f>
        <v>267.83999999999997</v>
      </c>
      <c r="BG6" s="22">
        <f t="shared" si="7"/>
        <v>264.66000000000003</v>
      </c>
      <c r="BH6" s="22">
        <f t="shared" si="7"/>
        <v>349.38</v>
      </c>
      <c r="BI6" s="22">
        <f t="shared" si="7"/>
        <v>346.03</v>
      </c>
      <c r="BJ6" s="22">
        <f t="shared" si="7"/>
        <v>193.57</v>
      </c>
      <c r="BK6" s="22">
        <f t="shared" si="7"/>
        <v>200.12</v>
      </c>
      <c r="BL6" s="22">
        <f t="shared" si="7"/>
        <v>194.42</v>
      </c>
      <c r="BM6" s="22">
        <f t="shared" si="7"/>
        <v>195.5</v>
      </c>
      <c r="BN6" s="22">
        <f t="shared" si="7"/>
        <v>195.64</v>
      </c>
      <c r="BO6" s="21" t="str">
        <f>IF(BO7="","",IF(BO7="-","【-】","【"&amp;SUBSTITUTE(TEXT(BO7,"#,##0.00"),"-","△")&amp;"】"))</f>
        <v>【265.93】</v>
      </c>
      <c r="BP6" s="22">
        <f>IF(BP7="",NA(),BP7)</f>
        <v>104.21</v>
      </c>
      <c r="BQ6" s="22">
        <f t="shared" ref="BQ6:BY6" si="8">IF(BQ7="",NA(),BQ7)</f>
        <v>98.4</v>
      </c>
      <c r="BR6" s="22">
        <f t="shared" si="8"/>
        <v>101.3</v>
      </c>
      <c r="BS6" s="22">
        <f t="shared" si="8"/>
        <v>86.56</v>
      </c>
      <c r="BT6" s="22">
        <f t="shared" si="8"/>
        <v>94.67</v>
      </c>
      <c r="BU6" s="22">
        <f t="shared" si="8"/>
        <v>102.26</v>
      </c>
      <c r="BV6" s="22">
        <f t="shared" si="8"/>
        <v>98.26</v>
      </c>
      <c r="BW6" s="22">
        <f t="shared" si="8"/>
        <v>100.4</v>
      </c>
      <c r="BX6" s="22">
        <f t="shared" si="8"/>
        <v>96.51</v>
      </c>
      <c r="BY6" s="22">
        <f t="shared" si="8"/>
        <v>95.29</v>
      </c>
      <c r="BZ6" s="21" t="str">
        <f>IF(BZ7="","",IF(BZ7="-","【-】","【"&amp;SUBSTITUTE(TEXT(BZ7,"#,##0.00"),"-","△")&amp;"】"))</f>
        <v>【97.82】</v>
      </c>
      <c r="CA6" s="22">
        <f>IF(CA7="",NA(),CA7)</f>
        <v>156.69</v>
      </c>
      <c r="CB6" s="22">
        <f t="shared" ref="CB6:CJ6" si="9">IF(CB7="",NA(),CB7)</f>
        <v>151.02000000000001</v>
      </c>
      <c r="CC6" s="22">
        <f t="shared" si="9"/>
        <v>157.38</v>
      </c>
      <c r="CD6" s="22">
        <f t="shared" si="9"/>
        <v>161.62</v>
      </c>
      <c r="CE6" s="22">
        <f t="shared" si="9"/>
        <v>169.15</v>
      </c>
      <c r="CF6" s="22">
        <f t="shared" si="9"/>
        <v>174.34</v>
      </c>
      <c r="CG6" s="22">
        <f t="shared" si="9"/>
        <v>172.33</v>
      </c>
      <c r="CH6" s="22">
        <f t="shared" si="9"/>
        <v>172.8</v>
      </c>
      <c r="CI6" s="22">
        <f t="shared" si="9"/>
        <v>180.94</v>
      </c>
      <c r="CJ6" s="22">
        <f t="shared" si="9"/>
        <v>186.56</v>
      </c>
      <c r="CK6" s="21" t="str">
        <f>IF(CK7="","",IF(CK7="-","【-】","【"&amp;SUBSTITUTE(TEXT(CK7,"#,##0.00"),"-","△")&amp;"】"))</f>
        <v>【177.56】</v>
      </c>
      <c r="CL6" s="22">
        <f>IF(CL7="",NA(),CL7)</f>
        <v>63.68</v>
      </c>
      <c r="CM6" s="22">
        <f t="shared" ref="CM6:CU6" si="10">IF(CM7="",NA(),CM7)</f>
        <v>60.78</v>
      </c>
      <c r="CN6" s="22">
        <f t="shared" si="10"/>
        <v>59.69</v>
      </c>
      <c r="CO6" s="22">
        <f t="shared" si="10"/>
        <v>58.48</v>
      </c>
      <c r="CP6" s="22">
        <f t="shared" si="10"/>
        <v>58.27</v>
      </c>
      <c r="CQ6" s="22">
        <f t="shared" si="10"/>
        <v>59.12</v>
      </c>
      <c r="CR6" s="22">
        <f t="shared" si="10"/>
        <v>59.37</v>
      </c>
      <c r="CS6" s="22">
        <f t="shared" si="10"/>
        <v>58.84</v>
      </c>
      <c r="CT6" s="22">
        <f t="shared" si="10"/>
        <v>58.91</v>
      </c>
      <c r="CU6" s="22">
        <f t="shared" si="10"/>
        <v>58.89</v>
      </c>
      <c r="CV6" s="21" t="str">
        <f>IF(CV7="","",IF(CV7="-","【-】","【"&amp;SUBSTITUTE(TEXT(CV7,"#,##0.00"),"-","△")&amp;"】"))</f>
        <v>【59.81】</v>
      </c>
      <c r="CW6" s="22">
        <f>IF(CW7="",NA(),CW7)</f>
        <v>91.3</v>
      </c>
      <c r="CX6" s="22">
        <f t="shared" ref="CX6:DF6" si="11">IF(CX7="",NA(),CX7)</f>
        <v>92.55</v>
      </c>
      <c r="CY6" s="22">
        <f t="shared" si="11"/>
        <v>93.35</v>
      </c>
      <c r="CZ6" s="22">
        <f t="shared" si="11"/>
        <v>93.74</v>
      </c>
      <c r="DA6" s="22">
        <f t="shared" si="11"/>
        <v>92.35</v>
      </c>
      <c r="DB6" s="22">
        <f t="shared" si="11"/>
        <v>93.64</v>
      </c>
      <c r="DC6" s="22">
        <f t="shared" si="11"/>
        <v>93.68</v>
      </c>
      <c r="DD6" s="22">
        <f t="shared" si="11"/>
        <v>94.13</v>
      </c>
      <c r="DE6" s="22">
        <f t="shared" si="11"/>
        <v>93.84</v>
      </c>
      <c r="DF6" s="22">
        <f t="shared" si="11"/>
        <v>93.56</v>
      </c>
      <c r="DG6" s="21" t="str">
        <f>IF(DG7="","",IF(DG7="-","【-】","【"&amp;SUBSTITUTE(TEXT(DG7,"#,##0.00"),"-","△")&amp;"】"))</f>
        <v>【89.42】</v>
      </c>
      <c r="DH6" s="22">
        <f>IF(DH7="",NA(),DH7)</f>
        <v>40.68</v>
      </c>
      <c r="DI6" s="22">
        <f t="shared" ref="DI6:DQ6" si="12">IF(DI7="",NA(),DI7)</f>
        <v>40.5</v>
      </c>
      <c r="DJ6" s="22">
        <f t="shared" si="12"/>
        <v>41.37</v>
      </c>
      <c r="DK6" s="22">
        <f t="shared" si="12"/>
        <v>42.09</v>
      </c>
      <c r="DL6" s="22">
        <f t="shared" si="12"/>
        <v>43.34</v>
      </c>
      <c r="DM6" s="22">
        <f t="shared" si="12"/>
        <v>49.78</v>
      </c>
      <c r="DN6" s="22">
        <f t="shared" si="12"/>
        <v>50.32</v>
      </c>
      <c r="DO6" s="22">
        <f t="shared" si="12"/>
        <v>50.93</v>
      </c>
      <c r="DP6" s="22">
        <f t="shared" si="12"/>
        <v>51.24</v>
      </c>
      <c r="DQ6" s="22">
        <f t="shared" si="12"/>
        <v>51.59</v>
      </c>
      <c r="DR6" s="21" t="str">
        <f>IF(DR7="","",IF(DR7="-","【-】","【"&amp;SUBSTITUTE(TEXT(DR7,"#,##0.00"),"-","△")&amp;"】"))</f>
        <v>【52.02】</v>
      </c>
      <c r="DS6" s="22">
        <f>IF(DS7="",NA(),DS7)</f>
        <v>18.96</v>
      </c>
      <c r="DT6" s="22">
        <f t="shared" ref="DT6:EB6" si="13">IF(DT7="",NA(),DT7)</f>
        <v>19.03</v>
      </c>
      <c r="DU6" s="22">
        <f t="shared" si="13"/>
        <v>19.309999999999999</v>
      </c>
      <c r="DV6" s="22">
        <f t="shared" si="13"/>
        <v>20.61</v>
      </c>
      <c r="DW6" s="22">
        <f t="shared" si="13"/>
        <v>21.26</v>
      </c>
      <c r="DX6" s="22">
        <f t="shared" si="13"/>
        <v>22.79</v>
      </c>
      <c r="DY6" s="22">
        <f t="shared" si="13"/>
        <v>24.26</v>
      </c>
      <c r="DZ6" s="22">
        <f t="shared" si="13"/>
        <v>25.55</v>
      </c>
      <c r="EA6" s="22">
        <f t="shared" si="13"/>
        <v>26.73</v>
      </c>
      <c r="EB6" s="22">
        <f t="shared" si="13"/>
        <v>28.09</v>
      </c>
      <c r="EC6" s="21" t="str">
        <f>IF(EC7="","",IF(EC7="-","【-】","【"&amp;SUBSTITUTE(TEXT(EC7,"#,##0.00"),"-","△")&amp;"】"))</f>
        <v>【25.37】</v>
      </c>
      <c r="ED6" s="22">
        <f>IF(ED7="",NA(),ED7)</f>
        <v>1.1000000000000001</v>
      </c>
      <c r="EE6" s="22">
        <f t="shared" ref="EE6:EM6" si="14">IF(EE7="",NA(),EE7)</f>
        <v>1.44</v>
      </c>
      <c r="EF6" s="22">
        <f t="shared" si="14"/>
        <v>1.1000000000000001</v>
      </c>
      <c r="EG6" s="22">
        <f t="shared" si="14"/>
        <v>1.37</v>
      </c>
      <c r="EH6" s="22">
        <f t="shared" si="14"/>
        <v>0.85</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271403</v>
      </c>
      <c r="D7" s="24">
        <v>46</v>
      </c>
      <c r="E7" s="24">
        <v>1</v>
      </c>
      <c r="F7" s="24">
        <v>0</v>
      </c>
      <c r="G7" s="24">
        <v>1</v>
      </c>
      <c r="H7" s="24" t="s">
        <v>93</v>
      </c>
      <c r="I7" s="24" t="s">
        <v>94</v>
      </c>
      <c r="J7" s="24" t="s">
        <v>95</v>
      </c>
      <c r="K7" s="24" t="s">
        <v>96</v>
      </c>
      <c r="L7" s="24" t="s">
        <v>97</v>
      </c>
      <c r="M7" s="24" t="s">
        <v>98</v>
      </c>
      <c r="N7" s="25" t="s">
        <v>99</v>
      </c>
      <c r="O7" s="25">
        <v>61.91</v>
      </c>
      <c r="P7" s="25">
        <v>100</v>
      </c>
      <c r="Q7" s="25">
        <v>2464</v>
      </c>
      <c r="R7" s="25">
        <v>817041</v>
      </c>
      <c r="S7" s="25">
        <v>149.83000000000001</v>
      </c>
      <c r="T7" s="25">
        <v>5453.12</v>
      </c>
      <c r="U7" s="25">
        <v>815949</v>
      </c>
      <c r="V7" s="25">
        <v>149.81</v>
      </c>
      <c r="W7" s="25">
        <v>5446.56</v>
      </c>
      <c r="X7" s="25">
        <v>109.04</v>
      </c>
      <c r="Y7" s="25">
        <v>103.5</v>
      </c>
      <c r="Z7" s="25">
        <v>106.72</v>
      </c>
      <c r="AA7" s="25">
        <v>93.3</v>
      </c>
      <c r="AB7" s="25">
        <v>100.83</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225.95</v>
      </c>
      <c r="AU7" s="25">
        <v>205.8</v>
      </c>
      <c r="AV7" s="25">
        <v>207.93</v>
      </c>
      <c r="AW7" s="25">
        <v>236.72</v>
      </c>
      <c r="AX7" s="25">
        <v>236.85</v>
      </c>
      <c r="AY7" s="25">
        <v>172.47</v>
      </c>
      <c r="AZ7" s="25">
        <v>170.76</v>
      </c>
      <c r="BA7" s="25">
        <v>169.11</v>
      </c>
      <c r="BB7" s="25">
        <v>157.01</v>
      </c>
      <c r="BC7" s="25">
        <v>147.65</v>
      </c>
      <c r="BD7" s="25">
        <v>243.36</v>
      </c>
      <c r="BE7" s="25">
        <v>235.54</v>
      </c>
      <c r="BF7" s="25">
        <v>267.83999999999997</v>
      </c>
      <c r="BG7" s="25">
        <v>264.66000000000003</v>
      </c>
      <c r="BH7" s="25">
        <v>349.38</v>
      </c>
      <c r="BI7" s="25">
        <v>346.03</v>
      </c>
      <c r="BJ7" s="25">
        <v>193.57</v>
      </c>
      <c r="BK7" s="25">
        <v>200.12</v>
      </c>
      <c r="BL7" s="25">
        <v>194.42</v>
      </c>
      <c r="BM7" s="25">
        <v>195.5</v>
      </c>
      <c r="BN7" s="25">
        <v>195.64</v>
      </c>
      <c r="BO7" s="25">
        <v>265.93</v>
      </c>
      <c r="BP7" s="25">
        <v>104.21</v>
      </c>
      <c r="BQ7" s="25">
        <v>98.4</v>
      </c>
      <c r="BR7" s="25">
        <v>101.3</v>
      </c>
      <c r="BS7" s="25">
        <v>86.56</v>
      </c>
      <c r="BT7" s="25">
        <v>94.67</v>
      </c>
      <c r="BU7" s="25">
        <v>102.26</v>
      </c>
      <c r="BV7" s="25">
        <v>98.26</v>
      </c>
      <c r="BW7" s="25">
        <v>100.4</v>
      </c>
      <c r="BX7" s="25">
        <v>96.51</v>
      </c>
      <c r="BY7" s="25">
        <v>95.29</v>
      </c>
      <c r="BZ7" s="25">
        <v>97.82</v>
      </c>
      <c r="CA7" s="25">
        <v>156.69</v>
      </c>
      <c r="CB7" s="25">
        <v>151.02000000000001</v>
      </c>
      <c r="CC7" s="25">
        <v>157.38</v>
      </c>
      <c r="CD7" s="25">
        <v>161.62</v>
      </c>
      <c r="CE7" s="25">
        <v>169.15</v>
      </c>
      <c r="CF7" s="25">
        <v>174.34</v>
      </c>
      <c r="CG7" s="25">
        <v>172.33</v>
      </c>
      <c r="CH7" s="25">
        <v>172.8</v>
      </c>
      <c r="CI7" s="25">
        <v>180.94</v>
      </c>
      <c r="CJ7" s="25">
        <v>186.56</v>
      </c>
      <c r="CK7" s="25">
        <v>177.56</v>
      </c>
      <c r="CL7" s="25">
        <v>63.68</v>
      </c>
      <c r="CM7" s="25">
        <v>60.78</v>
      </c>
      <c r="CN7" s="25">
        <v>59.69</v>
      </c>
      <c r="CO7" s="25">
        <v>58.48</v>
      </c>
      <c r="CP7" s="25">
        <v>58.27</v>
      </c>
      <c r="CQ7" s="25">
        <v>59.12</v>
      </c>
      <c r="CR7" s="25">
        <v>59.37</v>
      </c>
      <c r="CS7" s="25">
        <v>58.84</v>
      </c>
      <c r="CT7" s="25">
        <v>58.91</v>
      </c>
      <c r="CU7" s="25">
        <v>58.89</v>
      </c>
      <c r="CV7" s="25">
        <v>59.81</v>
      </c>
      <c r="CW7" s="25">
        <v>91.3</v>
      </c>
      <c r="CX7" s="25">
        <v>92.55</v>
      </c>
      <c r="CY7" s="25">
        <v>93.35</v>
      </c>
      <c r="CZ7" s="25">
        <v>93.74</v>
      </c>
      <c r="DA7" s="25">
        <v>92.35</v>
      </c>
      <c r="DB7" s="25">
        <v>93.64</v>
      </c>
      <c r="DC7" s="25">
        <v>93.68</v>
      </c>
      <c r="DD7" s="25">
        <v>94.13</v>
      </c>
      <c r="DE7" s="25">
        <v>93.84</v>
      </c>
      <c r="DF7" s="25">
        <v>93.56</v>
      </c>
      <c r="DG7" s="25">
        <v>89.42</v>
      </c>
      <c r="DH7" s="25">
        <v>40.68</v>
      </c>
      <c r="DI7" s="25">
        <v>40.5</v>
      </c>
      <c r="DJ7" s="25">
        <v>41.37</v>
      </c>
      <c r="DK7" s="25">
        <v>42.09</v>
      </c>
      <c r="DL7" s="25">
        <v>43.34</v>
      </c>
      <c r="DM7" s="25">
        <v>49.78</v>
      </c>
      <c r="DN7" s="25">
        <v>50.32</v>
      </c>
      <c r="DO7" s="25">
        <v>50.93</v>
      </c>
      <c r="DP7" s="25">
        <v>51.24</v>
      </c>
      <c r="DQ7" s="25">
        <v>51.59</v>
      </c>
      <c r="DR7" s="25">
        <v>52.02</v>
      </c>
      <c r="DS7" s="25">
        <v>18.96</v>
      </c>
      <c r="DT7" s="25">
        <v>19.03</v>
      </c>
      <c r="DU7" s="25">
        <v>19.309999999999999</v>
      </c>
      <c r="DV7" s="25">
        <v>20.61</v>
      </c>
      <c r="DW7" s="25">
        <v>21.26</v>
      </c>
      <c r="DX7" s="25">
        <v>22.79</v>
      </c>
      <c r="DY7" s="25">
        <v>24.26</v>
      </c>
      <c r="DZ7" s="25">
        <v>25.55</v>
      </c>
      <c r="EA7" s="25">
        <v>26.73</v>
      </c>
      <c r="EB7" s="25">
        <v>28.09</v>
      </c>
      <c r="EC7" s="25">
        <v>25.37</v>
      </c>
      <c r="ED7" s="25">
        <v>1.1000000000000001</v>
      </c>
      <c r="EE7" s="25">
        <v>1.44</v>
      </c>
      <c r="EF7" s="25">
        <v>1.1000000000000001</v>
      </c>
      <c r="EG7" s="25">
        <v>1.37</v>
      </c>
      <c r="EH7" s="25">
        <v>0.85</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06FF8676-954D-4AD6-A87F-E25CD81FC0A2}"/>
</file>

<file path=customXml/itemProps2.xml><?xml version="1.0" encoding="utf-8"?>
<ds:datastoreItem xmlns:ds="http://schemas.openxmlformats.org/officeDocument/2006/customXml" ds:itemID="{3D781231-EF16-4E02-A7D9-82BA7EDE942A}"/>
</file>

<file path=customXml/itemProps3.xml><?xml version="1.0" encoding="utf-8"?>
<ds:datastoreItem xmlns:ds="http://schemas.openxmlformats.org/officeDocument/2006/customXml" ds:itemID="{C6DB4777-85FD-4FB0-9D72-66EBF6D116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2025-02-14T07:07:46Z</dcterms:created>
  <dcterms:modified xsi:type="dcterms:W3CDTF">2025-02-14T07:08:05Z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