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FFED7F0A3886B2587BAD9D6AC5AD831E41BF046D" xr6:coauthVersionLast="47" xr6:coauthVersionMax="47" xr10:uidLastSave="{673DD631-8EA1-41C3-A574-68941013B2E5}"/>
  <workbookProtection workbookAlgorithmName="SHA-512" workbookHashValue="68ar4FsiFkhqE4kosORea2Zj26jiLeiRDYsyFnjTAInNXW9zi518EfmZDeINPn0Mu07sh2n7MKysWY7YmRNr2A==" workbookSaltValue="8zsHkjNvQOROlxaDEpH4dQ==" workbookSpinCount="100000" lockStructure="1"/>
  <bookViews>
    <workbookView xWindow="-26625" yWindow="1065" windowWidth="24435" windowHeight="118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BF10" i="5" s="1"/>
  <c r="E10" i="5"/>
  <c r="CW10" i="5" s="1"/>
  <c r="D10" i="5"/>
  <c r="DG10" i="5" s="1"/>
  <c r="C10" i="5"/>
  <c r="CU10" i="5" s="1"/>
  <c r="B10" i="5"/>
  <c r="CT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U12" i="5" s="1"/>
  <c r="CX6" i="5"/>
  <c r="CT12" i="5" s="1"/>
  <c r="CW6" i="5"/>
  <c r="CX11" i="5" s="1"/>
  <c r="CV6" i="5"/>
  <c r="CU6" i="5"/>
  <c r="CV11" i="5" s="1"/>
  <c r="CT6" i="5"/>
  <c r="CU11" i="5" s="1"/>
  <c r="CS6" i="5"/>
  <c r="CT11" i="5" s="1"/>
  <c r="CR6" i="5"/>
  <c r="CQ6" i="5"/>
  <c r="CM12" i="5" s="1"/>
  <c r="CP6" i="5"/>
  <c r="CL12" i="5" s="1"/>
  <c r="CO6" i="5"/>
  <c r="CK12" i="5" s="1"/>
  <c r="CN6" i="5"/>
  <c r="CJ12" i="5" s="1"/>
  <c r="CM6" i="5"/>
  <c r="CI12" i="5" s="1"/>
  <c r="CL6" i="5"/>
  <c r="CM11" i="5" s="1"/>
  <c r="CK6" i="5"/>
  <c r="CL11" i="5" s="1"/>
  <c r="CJ6" i="5"/>
  <c r="CI6" i="5"/>
  <c r="CJ11" i="5" s="1"/>
  <c r="CH6" i="5"/>
  <c r="CI11" i="5" s="1"/>
  <c r="CG6" i="5"/>
  <c r="EH90" i="4" s="1"/>
  <c r="CF6" i="5"/>
  <c r="CE6" i="5"/>
  <c r="CA12" i="5" s="1"/>
  <c r="CD6" i="5"/>
  <c r="BZ12" i="5" s="1"/>
  <c r="CC6" i="5"/>
  <c r="BY12" i="5" s="1"/>
  <c r="CB6" i="5"/>
  <c r="CA6" i="5"/>
  <c r="CB11" i="5" s="1"/>
  <c r="BZ6" i="5"/>
  <c r="CA11" i="5" s="1"/>
  <c r="BY6" i="5"/>
  <c r="BZ11" i="5" s="1"/>
  <c r="BX6" i="5"/>
  <c r="BW6" i="5"/>
  <c r="BX11" i="5" s="1"/>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M6" i="5"/>
  <c r="AI12" i="5" s="1"/>
  <c r="AL6" i="5"/>
  <c r="AH12" i="5" s="1"/>
  <c r="AK6" i="5"/>
  <c r="AG12" i="5" s="1"/>
  <c r="AJ6" i="5"/>
  <c r="AI6" i="5"/>
  <c r="AJ11" i="5" s="1"/>
  <c r="AH6" i="5"/>
  <c r="AI11" i="5" s="1"/>
  <c r="AG6" i="5"/>
  <c r="AH11" i="5" s="1"/>
  <c r="AF6" i="5"/>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FI90" i="4"/>
  <c r="DG90" i="4"/>
  <c r="RA81" i="4"/>
  <c r="PZ81" i="4"/>
  <c r="MW81" i="4"/>
  <c r="JN81" i="4"/>
  <c r="IM81" i="4"/>
  <c r="HL81" i="4"/>
  <c r="GK81" i="4"/>
  <c r="CA81" i="4"/>
  <c r="AZ81" i="4"/>
  <c r="RA80" i="4"/>
  <c r="PZ80" i="4"/>
  <c r="KO80" i="4"/>
  <c r="JN80" i="4"/>
  <c r="GK80" i="4"/>
  <c r="DB80" i="4"/>
  <c r="CA80" i="4"/>
  <c r="AZ80" i="4"/>
  <c r="PZ79" i="4"/>
  <c r="OZ56" i="4"/>
  <c r="OF56" i="4"/>
  <c r="LT56" i="4"/>
  <c r="KZ56" i="4"/>
  <c r="JL56" i="4"/>
  <c r="RH55" i="4"/>
  <c r="PT55" i="4"/>
  <c r="OZ55" i="4"/>
  <c r="OF55" i="4"/>
  <c r="KF55" i="4"/>
  <c r="JL55" i="4"/>
  <c r="HT55" i="4"/>
  <c r="GZ55" i="4"/>
  <c r="GF55" i="4"/>
  <c r="ER55" i="4"/>
  <c r="CF55" i="4"/>
  <c r="BL55" i="4"/>
  <c r="RH54" i="4"/>
  <c r="QN54" i="4"/>
  <c r="PT54" i="4"/>
  <c r="GF54" i="4"/>
  <c r="CF54" i="4"/>
  <c r="BL54" i="4"/>
  <c r="RH33" i="4"/>
  <c r="OZ33" i="4"/>
  <c r="OF33" i="4"/>
  <c r="GZ33" i="4"/>
  <c r="GF33" i="4"/>
  <c r="CZ33" i="4"/>
  <c r="BL33" i="4"/>
  <c r="AR33" i="4"/>
  <c r="X33" i="4"/>
  <c r="RH32" i="4"/>
  <c r="PT32" i="4"/>
  <c r="OZ32" i="4"/>
  <c r="OF32" i="4"/>
  <c r="KF32" i="4"/>
  <c r="JL32" i="4"/>
  <c r="GZ32" i="4"/>
  <c r="ER32" i="4"/>
  <c r="CF32" i="4"/>
  <c r="BL32" i="4"/>
  <c r="KZ31" i="4"/>
  <c r="KF31" i="4"/>
  <c r="GZ31" i="4"/>
  <c r="GF31" i="4"/>
  <c r="CZ31" i="4"/>
  <c r="LZ10" i="4"/>
  <c r="IT10" i="4"/>
  <c r="FN10" i="4"/>
  <c r="CH10" i="4"/>
  <c r="B10" i="4"/>
  <c r="PF8" i="4"/>
  <c r="LZ8" i="4"/>
  <c r="IT8" i="4"/>
  <c r="FN8" i="4"/>
  <c r="CH8" i="4"/>
  <c r="B8" i="4"/>
  <c r="B5" i="4"/>
  <c r="BB10" i="5" l="1"/>
  <c r="EC10" i="5"/>
  <c r="X56" i="4"/>
  <c r="LT31" i="4"/>
  <c r="HT32" i="4"/>
  <c r="AR56" i="4"/>
  <c r="OF31" i="4"/>
  <c r="GZ54" i="4"/>
  <c r="BL56" i="4"/>
  <c r="CA79" i="4"/>
  <c r="KO81" i="4"/>
  <c r="OZ31" i="4"/>
  <c r="JL33" i="4"/>
  <c r="KF54" i="4"/>
  <c r="CZ56" i="4"/>
  <c r="DB79" i="4"/>
  <c r="MW80" i="4"/>
  <c r="PT31" i="4"/>
  <c r="MN32" i="4"/>
  <c r="KF33" i="4"/>
  <c r="KZ54" i="4"/>
  <c r="GF56" i="4"/>
  <c r="IM79" i="4"/>
  <c r="NX80" i="4"/>
  <c r="X31" i="4"/>
  <c r="QN31" i="4"/>
  <c r="KZ33" i="4"/>
  <c r="LT54" i="4"/>
  <c r="GZ56" i="4"/>
  <c r="JN79" i="4"/>
  <c r="OY80" i="4"/>
  <c r="BL31" i="4"/>
  <c r="RH31" i="4"/>
  <c r="LT33" i="4"/>
  <c r="OF54" i="4"/>
  <c r="NX79" i="4"/>
  <c r="CF31" i="4"/>
  <c r="X32" i="4"/>
  <c r="MN33" i="4"/>
  <c r="OZ54" i="4"/>
  <c r="MN55" i="4"/>
  <c r="KF56" i="4"/>
  <c r="OY79" i="4"/>
  <c r="BP10" i="5"/>
  <c r="BZ10" i="5"/>
  <c r="CA10" i="5"/>
  <c r="MN56" i="4"/>
  <c r="CJ10" i="5"/>
  <c r="CK10" i="5"/>
  <c r="GF32" i="4"/>
  <c r="X10" i="5"/>
  <c r="CX10" i="5"/>
  <c r="AH10" i="5"/>
  <c r="DH10" i="5"/>
  <c r="RH56" i="4"/>
  <c r="AI10" i="5"/>
  <c r="DR10" i="5"/>
  <c r="AR10" i="5"/>
  <c r="DS10" i="5"/>
  <c r="AS10" i="5"/>
  <c r="EB10" i="5"/>
  <c r="KZ32" i="4"/>
  <c r="Y80" i="4"/>
  <c r="EC80" i="4"/>
  <c r="CZ32" i="4"/>
  <c r="CF33" i="4"/>
  <c r="CF56" i="4"/>
  <c r="FL32" i="4"/>
  <c r="AG11" i="5"/>
  <c r="AF12" i="5"/>
  <c r="ER33" i="4"/>
  <c r="AJ12" i="5"/>
  <c r="HT33" i="4"/>
  <c r="QN32" i="4"/>
  <c r="BE11" i="5"/>
  <c r="BD12" i="5"/>
  <c r="PT33" i="4"/>
  <c r="BM11" i="5"/>
  <c r="X55" i="4"/>
  <c r="BQ11" i="5"/>
  <c r="CZ55" i="4"/>
  <c r="FL55" i="4"/>
  <c r="BY11" i="5"/>
  <c r="BX12" i="5"/>
  <c r="ER56" i="4"/>
  <c r="CB12" i="5"/>
  <c r="HT56" i="4"/>
  <c r="CK11" i="5"/>
  <c r="KZ55" i="4"/>
  <c r="QN55" i="4"/>
  <c r="CW11" i="5"/>
  <c r="CV12" i="5"/>
  <c r="PT56" i="4"/>
  <c r="DB81" i="4"/>
  <c r="DH12" i="5"/>
  <c r="DQ11" i="5"/>
  <c r="HL80" i="4"/>
  <c r="EB12" i="5"/>
  <c r="NX81" i="4"/>
  <c r="DE10" i="5"/>
  <c r="BM10" i="5"/>
  <c r="U10" i="5"/>
  <c r="EA10" i="5"/>
  <c r="CI10" i="5"/>
  <c r="AQ10" i="5"/>
  <c r="MW79" i="4"/>
  <c r="JL54" i="4"/>
  <c r="JL31" i="4"/>
  <c r="GK79" i="4"/>
  <c r="ER54" i="4"/>
  <c r="ER31" i="4"/>
  <c r="Y79" i="4"/>
  <c r="X54" i="4"/>
  <c r="DP10" i="5"/>
  <c r="BX10" i="5"/>
  <c r="AF10" i="5"/>
  <c r="DI10" i="5"/>
  <c r="BQ10" i="5"/>
  <c r="Y10" i="5"/>
  <c r="EE10" i="5"/>
  <c r="CM10" i="5"/>
  <c r="AU10" i="5"/>
  <c r="RA79" i="4"/>
  <c r="MN54" i="4"/>
  <c r="MN31" i="4"/>
  <c r="KO79" i="4"/>
  <c r="HT54" i="4"/>
  <c r="HT31" i="4"/>
  <c r="CZ54" i="4"/>
  <c r="DT10" i="5"/>
  <c r="CB10" i="5"/>
  <c r="AJ10" i="5"/>
  <c r="EC79" i="4"/>
  <c r="AR32" i="4"/>
  <c r="LT32" i="4"/>
  <c r="V10" i="5"/>
  <c r="AT10" i="5"/>
  <c r="BD10" i="5"/>
  <c r="BN10" i="5"/>
  <c r="CL10" i="5"/>
  <c r="CV10" i="5"/>
  <c r="DF10" i="5"/>
  <c r="ED10" i="5"/>
  <c r="AR31" i="4"/>
  <c r="AR54" i="4"/>
  <c r="AR55" i="4"/>
  <c r="LT55" i="4"/>
  <c r="AZ79" i="4"/>
  <c r="FL31" i="4"/>
  <c r="FL33" i="4"/>
  <c r="QN33" i="4"/>
  <c r="FL54" i="4"/>
  <c r="FL56" i="4"/>
  <c r="QN56" i="4"/>
  <c r="HL79" i="4"/>
  <c r="IM80" i="4"/>
  <c r="Y81" i="4"/>
  <c r="EC81" i="4"/>
  <c r="OY81" i="4"/>
  <c r="W10" i="5"/>
  <c r="AG10" i="5"/>
  <c r="BE10" i="5"/>
  <c r="BO10" i="5"/>
  <c r="BY10" i="5"/>
  <c r="DQ10" i="5"/>
  <c r="BC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<sst xmlns="http://schemas.openxmlformats.org/spreadsheetml/2006/main" count="262" uniqueCount="107">
  <si>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</si>
  <si>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</si>
  <si>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</si>
  <si>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</si>
  <si>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</si>
  <si>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</si>
  <si>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</si>
  <si>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</si>
  <si>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</si>
  <si>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</si>
  <si>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</si>
  <si>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</si>
  <si>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</si>
  <si>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</si>
  <si>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</si>
  <si>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</si>
  <si>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</si>
  <si>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</si>
  <si>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</si>
  <si>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</si>
  <si>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</si>
  <si>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</si>
  <si>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</si>
  <si>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</si>
  <si>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</si>
  <si>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</si>
  <si>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</si>
  <si>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</si>
  <si>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</si>
  <si>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</si>
  <si>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</si>
  <si>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</si>
  <si>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</si>
  <si>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</si>
  <si>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</si>
  <si>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</si>
  <si>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</si>
  <si>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</si>
  <si>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</si>
  <si>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</si>
  <si>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</si>
  <si>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</si>
  <si>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</si>
  <si>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</si>
  <si>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</si>
  <si>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</si>
  <si>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</si>
  <si>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</si>
  <si>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</si>
  <si>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</si>
  <si>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</si>
  <si>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</si>
  <si>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</si>
  <si>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</si>
  <si>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</si>
  <si>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</si>
  <si>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</si>
  <si>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</si>
  <si>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</si>
  <si>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</si>
  <si>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</si>
  <si>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</si>
  <si>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</si>
  <si>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</si>
  <si>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</si>
  <si>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</si>
  <si>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</si>
  <si>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</si>
  <si>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</si>
  <si>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</si>
  <si>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</si>
  <si>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</si>
  <si>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</si>
  <si>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</si>
  <si>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</si>
  <si>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</si>
  <si>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</si>
  <si>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</si>
  <si>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</si>
  <si>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</si>
  <si>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</si>
  <si>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</si>
  <si>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</si>
  <si>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</si>
  <si>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</si>
  <si>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</si>
  <si>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</si>
  <si>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</si>
  <si>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281000</t>
  </si>
  <si>
    <t>46</t>
  </si>
  <si>
    <t>02</t>
  </si>
  <si>
    <t>0</t>
  </si>
  <si>
    <t>000</t>
  </si>
  <si>
    <t>兵庫県　神戸市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</si>
  <si>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</si>
  <si>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</si>
  <si>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</si>
  <si>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</si>
  <si>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</si>
  <si>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</si>
  <si>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</si>
  <si>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</si>
  <si>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</si>
  <si>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</si>
  <si>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 有形固定資産減価償却率、②管路経年化率
　計画的な更新に努めてきたことから法定耐用年数を上回る資産が少ないため、類似団体と比較し低水準である。
③管路更新率
　今後、昭和30～40年代に整備した管路など、大量の工業用水道施設が更新時期を迎えることから、現在の経営状況を維持しつつ、引き続き計画的な施設更新を行っていく。
</t>
    <phoneticPr fontId="5"/>
  </si>
  <si>
    <t>　需要者による水利用の合理化や老朽化施設の更新を見据えつつ、引き続き、持続的・効率的な安定給水と経営基盤の強化に努めていく。</t>
    <rPh sb="1" eb="4">
      <t>ジュヨウシャ</t>
    </rPh>
    <rPh sb="8" eb="10">
      <t>リヨウ</t>
    </rPh>
    <rPh sb="15" eb="17">
      <t>ロウキュウ</t>
    </rPh>
    <phoneticPr fontId="5"/>
  </si>
  <si>
    <t>① 経常収支比率
　減価償却費等の費用の増加により低下しているものの、健全経営の水準とされる100％は上回っている。
② 累積欠損金比率
　発生していない
③ 流動比率
　100％を超えているため、現状では短期的な支払能力に問題はない
④ 企業債残高対給水収益比率
　令和元年度以降更新投資の増加に対応するため企業債を発行しており値が上昇傾向にある。
⑤ 料金回収率
　令和4年度までの第三次改築工事事業により減価償却費が増加したことにより近年、料金回収率が下降傾向にある。今後も物価高騰による費用の増加が見込まれるため、引き続き経営改善に努めていく必要がある。
⑥ 給水原価
　給水原価は減価償却費等の費用の増加により値が上昇している。
⑦ 施設利用率
　ここ３年間は横這いである。
⑧ 契約率
　安定して高水準を維持できている。</t>
    <rPh sb="169" eb="171">
      <t>ケイコウ</t>
    </rPh>
    <rPh sb="182" eb="183">
      <t>リツ</t>
    </rPh>
    <rPh sb="185" eb="187">
      <t>レイワ</t>
    </rPh>
    <rPh sb="188" eb="190">
      <t>ネンド</t>
    </rPh>
    <rPh sb="205" eb="210">
      <t>ゲンカショウキャクヒ</t>
    </rPh>
    <rPh sb="211" eb="213">
      <t>ゾウカ</t>
    </rPh>
    <rPh sb="237" eb="239">
      <t>コンゴ</t>
    </rPh>
    <rPh sb="240" eb="244">
      <t>ブッカコウトウ</t>
    </rPh>
    <rPh sb="247" eb="249">
      <t>ヒヨウ</t>
    </rPh>
    <rPh sb="250" eb="252">
      <t>ゾウカ</t>
    </rPh>
    <rPh sb="253" eb="255">
      <t>ミコ</t>
    </rPh>
    <rPh sb="261" eb="262">
      <t>ヒ</t>
    </rPh>
    <rPh sb="263" eb="264">
      <t>ツヅ</t>
    </rPh>
    <rPh sb="265" eb="267">
      <t>ケイエイ</t>
    </rPh>
    <rPh sb="267" eb="269">
      <t>カイゼン</t>
    </rPh>
    <rPh sb="270" eb="271">
      <t>ツト</t>
    </rPh>
    <rPh sb="275" eb="277">
      <t>ヒツヨウ</t>
    </rPh>
    <rPh sb="332" eb="334">
      <t>ネンカン</t>
    </rPh>
    <rPh sb="335" eb="337">
      <t>ヨコバ</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</si>
</sst>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51.96</c:v>
                </c:pt>
                <c:pt idx="1">
                  <c:v>47.69</c:v>
                </c:pt>
                <c:pt idx="2">
                  <c:v>46.35</c:v>
                </c:pt>
                <c:pt idx="3">
                  <c:v>44.28</c:v>
                </c:pt>
                <c:pt idx="4">
                  <c:v>44.47</c:v>
                </c:pt>
              </c:numCache>
            </c:numRef>
          </c:val>
          <c:extLst>
            <c:ext xmlns:c16="http://schemas.microsoft.com/office/drawing/2014/chart" uri="{C3380CC4-5D6E-409C-BE32-E72D297353CC}">
              <c16:uniqueId val="{00000000-4EAE-4F7B-B186-0AB862AFBF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4EAE-4F7B-B186-0AB862AFBF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1A-41A0-84AC-41C8D0A09FC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6F1A-41A0-84AC-41C8D0A09FC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140</c:v>
                </c:pt>
                <c:pt idx="1">
                  <c:v>137.25</c:v>
                </c:pt>
                <c:pt idx="2">
                  <c:v>112.77</c:v>
                </c:pt>
                <c:pt idx="3">
                  <c:v>106.33</c:v>
                </c:pt>
                <c:pt idx="4">
                  <c:v>102.21</c:v>
                </c:pt>
              </c:numCache>
            </c:numRef>
          </c:val>
          <c:extLst>
            <c:ext xmlns:c16="http://schemas.microsoft.com/office/drawing/2014/chart" uri="{C3380CC4-5D6E-409C-BE32-E72D297353CC}">
              <c16:uniqueId val="{00000000-1E3A-41BD-8F2C-50106E261A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1E3A-41BD-8F2C-50106E261A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35.06</c:v>
                </c:pt>
                <c:pt idx="1">
                  <c:v>33.51</c:v>
                </c:pt>
                <c:pt idx="2">
                  <c:v>32.96</c:v>
                </c:pt>
                <c:pt idx="3">
                  <c:v>33.44</c:v>
                </c:pt>
                <c:pt idx="4">
                  <c:v>33.43</c:v>
                </c:pt>
              </c:numCache>
            </c:numRef>
          </c:val>
          <c:extLst>
            <c:ext xmlns:c16="http://schemas.microsoft.com/office/drawing/2014/chart" uri="{C3380CC4-5D6E-409C-BE32-E72D297353CC}">
              <c16:uniqueId val="{00000000-50BE-418D-9D9F-4C8738C007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50BE-418D-9D9F-4C8738C007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3.28</c:v>
                </c:pt>
                <c:pt idx="1">
                  <c:v>0.4</c:v>
                </c:pt>
                <c:pt idx="2">
                  <c:v>0.09</c:v>
                </c:pt>
                <c:pt idx="3">
                  <c:v>0.26</c:v>
                </c:pt>
                <c:pt idx="4">
                  <c:v>0.3</c:v>
                </c:pt>
              </c:numCache>
            </c:numRef>
          </c:val>
          <c:extLst>
            <c:ext xmlns:c16="http://schemas.microsoft.com/office/drawing/2014/chart" uri="{C3380CC4-5D6E-409C-BE32-E72D297353CC}">
              <c16:uniqueId val="{00000000-4261-44FB-8880-D03EFB13D5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4261-44FB-8880-D03EFB13D5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193.7</c:v>
                </c:pt>
                <c:pt idx="1">
                  <c:v>234.73</c:v>
                </c:pt>
                <c:pt idx="2">
                  <c:v>120.33</c:v>
                </c:pt>
                <c:pt idx="3">
                  <c:v>196.9</c:v>
                </c:pt>
                <c:pt idx="4">
                  <c:v>278.17</c:v>
                </c:pt>
              </c:numCache>
            </c:numRef>
          </c:val>
          <c:extLst>
            <c:ext xmlns:c16="http://schemas.microsoft.com/office/drawing/2014/chart" uri="{C3380CC4-5D6E-409C-BE32-E72D297353CC}">
              <c16:uniqueId val="{00000000-8815-44B7-AD0C-C51DBBEB05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8815-44B7-AD0C-C51DBBEB05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274.77</c:v>
                </c:pt>
                <c:pt idx="1">
                  <c:v>279.68</c:v>
                </c:pt>
                <c:pt idx="2">
                  <c:v>316.14</c:v>
                </c:pt>
                <c:pt idx="3">
                  <c:v>316.86</c:v>
                </c:pt>
                <c:pt idx="4">
                  <c:v>310.38</c:v>
                </c:pt>
              </c:numCache>
            </c:numRef>
          </c:val>
          <c:extLst>
            <c:ext xmlns:c16="http://schemas.microsoft.com/office/drawing/2014/chart" uri="{C3380CC4-5D6E-409C-BE32-E72D297353CC}">
              <c16:uniqueId val="{00000000-2CA0-41B3-AB83-9B3BFF9AC0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2CA0-41B3-AB83-9B3BFF9AC0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139.27000000000001</c:v>
                </c:pt>
                <c:pt idx="1">
                  <c:v>136.6</c:v>
                </c:pt>
                <c:pt idx="2">
                  <c:v>110.34</c:v>
                </c:pt>
                <c:pt idx="3">
                  <c:v>103.46</c:v>
                </c:pt>
                <c:pt idx="4">
                  <c:v>98.5</c:v>
                </c:pt>
              </c:numCache>
            </c:numRef>
          </c:val>
          <c:extLst>
            <c:ext xmlns:c16="http://schemas.microsoft.com/office/drawing/2014/chart" uri="{C3380CC4-5D6E-409C-BE32-E72D297353CC}">
              <c16:uniqueId val="{00000000-C103-4DC0-A171-1D18CBB246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C103-4DC0-A171-1D18CBB246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30.43</c:v>
                </c:pt>
                <c:pt idx="1">
                  <c:v>31.17</c:v>
                </c:pt>
                <c:pt idx="2">
                  <c:v>38.479999999999997</c:v>
                </c:pt>
                <c:pt idx="3">
                  <c:v>40.909999999999997</c:v>
                </c:pt>
                <c:pt idx="4">
                  <c:v>42.95</c:v>
                </c:pt>
              </c:numCache>
            </c:numRef>
          </c:val>
          <c:extLst>
            <c:ext xmlns:c16="http://schemas.microsoft.com/office/drawing/2014/chart" uri="{C3380CC4-5D6E-409C-BE32-E72D297353CC}">
              <c16:uniqueId val="{00000000-F3EB-4B75-9A0C-A09726A49B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F3EB-4B75-9A0C-A09726A49B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45.94</c:v>
                </c:pt>
                <c:pt idx="1">
                  <c:v>43.84</c:v>
                </c:pt>
                <c:pt idx="2">
                  <c:v>41.63</c:v>
                </c:pt>
                <c:pt idx="3">
                  <c:v>42.46</c:v>
                </c:pt>
                <c:pt idx="4">
                  <c:v>41.75</c:v>
                </c:pt>
              </c:numCache>
            </c:numRef>
          </c:val>
          <c:extLst>
            <c:ext xmlns:c16="http://schemas.microsoft.com/office/drawing/2014/chart" uri="{C3380CC4-5D6E-409C-BE32-E72D297353CC}">
              <c16:uniqueId val="{00000000-135A-4676-BAE3-C8BAF142D2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135A-4676-BAE3-C8BAF142D2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85.11</c:v>
                </c:pt>
                <c:pt idx="1">
                  <c:v>85.45</c:v>
                </c:pt>
                <c:pt idx="2">
                  <c:v>85.45</c:v>
                </c:pt>
                <c:pt idx="3">
                  <c:v>85.45</c:v>
                </c:pt>
                <c:pt idx="4">
                  <c:v>85.45</c:v>
                </c:pt>
              </c:numCache>
            </c:numRef>
          </c:val>
          <c:extLst>
            <c:ext xmlns:c16="http://schemas.microsoft.com/office/drawing/2014/chart" uri="{C3380CC4-5D6E-409C-BE32-E72D297353CC}">
              <c16:uniqueId val="{00000000-96E4-4043-B023-DF4FC1C286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96E4-4043-B023-DF4FC1C286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BC1" zoomScale="70" zoomScaleNormal="70" workbookViewId="0">
      <selection activeCell="TE16" sqref="TE16"/>
    </sheetView>
  </sheetViews>
  <sheetFormatPr defaultColWidth="2.6328125" defaultRowHeight="13" x14ac:dyDescent="0.2"/>
  <cols>
    <col min="1" max="1" width="1.90625" customWidth="1"/>
    <col min="2" max="2" width="0.90625" customWidth="1"/>
    <col min="3" max="9" width="0.453125" customWidth="1"/>
    <col min="10" max="10" width="0.90625" customWidth="1"/>
    <col min="11" max="125" width="0.453125" customWidth="1"/>
    <col min="126" max="126" width="0.90625" customWidth="1"/>
    <col min="127" max="133" width="0.453125" customWidth="1"/>
    <col min="134" max="134" width="0.90625" customWidth="1"/>
    <col min="135" max="161" width="0.453125" customWidth="1"/>
    <col min="162" max="162" width="0.90625" customWidth="1"/>
    <col min="163" max="177" width="0.453125" customWidth="1"/>
    <col min="178" max="178" width="0.90625" customWidth="1"/>
    <col min="179" max="249" width="0.453125" customWidth="1"/>
    <col min="250" max="250" width="0.90625" customWidth="1"/>
    <col min="251" max="257" width="0.453125" customWidth="1"/>
    <col min="258" max="258" width="0.90625" customWidth="1"/>
    <col min="259" max="329" width="0.453125" customWidth="1"/>
    <col min="330" max="330" width="0.90625" customWidth="1"/>
    <col min="331" max="345" width="0.453125" customWidth="1"/>
    <col min="346" max="346" width="0.90625" customWidth="1"/>
    <col min="347" max="373" width="0.453125" customWidth="1"/>
    <col min="374" max="374" width="0.90625" customWidth="1"/>
    <col min="375" max="381" width="0.453125" customWidth="1"/>
    <col min="382" max="382" width="0.90625" customWidth="1"/>
    <col min="383" max="497" width="0.453125" customWidth="1"/>
    <col min="498" max="498" width="0.90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兵庫県　神戸市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106000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44259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70.900000000000006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73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90576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140</v>
      </c>
      <c r="Y32" s="121"/>
      <c r="Z32" s="121"/>
      <c r="AA32" s="121"/>
      <c r="AB32" s="121"/>
      <c r="AC32" s="121"/>
      <c r="AD32" s="121"/>
      <c r="AE32" s="121"/>
      <c r="AF32" s="121"/>
      <c r="AG32" s="121"/>
      <c r="AH32" s="121"/>
      <c r="AI32" s="121"/>
      <c r="AJ32" s="121"/>
      <c r="AK32" s="121"/>
      <c r="AL32" s="121"/>
      <c r="AM32" s="121"/>
      <c r="AN32" s="121"/>
      <c r="AO32" s="121"/>
      <c r="AP32" s="121"/>
      <c r="AQ32" s="122"/>
      <c r="AR32" s="120">
        <f>データ!U6</f>
        <v>137.25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112.77</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106.33</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102.21</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193.7</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234.73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120.33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196.9</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278.17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274.77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279.68</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316.14</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316.86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310.38</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117.47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115.38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113.53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111.03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112.45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51.91</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53.86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75.17</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164.95</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124.74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578.19000000000005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638.35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521.36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549.66999999999996</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599.1</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204.31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214.2</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242.32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256.39999999999998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254.62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139.27000000000001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136.6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110.34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103.46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98.5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30.43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31.17</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38.479999999999997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40.909999999999997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42.95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45.94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43.84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41.63</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42.46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41.75</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85.11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85.45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85.45</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85.45</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85.45</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106.98</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100.74</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95.67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106.76</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26.08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26.92</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27.33</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27.25</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24.35</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41.59</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40.29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40.409999999999997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41.58</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42.67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62.75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61.99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62.26</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63.81</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51.96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47.69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46.35</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44.28</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44.47</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35.06</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33.51</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32.96</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33.44</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33.43</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3.28</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0.4</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0.09</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0.26</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0.3</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57.57</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57.63</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58.13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59.87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56.74</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52.33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52.35</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53.69</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56.59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54.73</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0.77</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0.24</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0.22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0.24</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0.52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【114.39】</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【23.61】</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【494.95】</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【229.84】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【110.13】</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【19.72】</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sp4WI9CBFujsS08w4Hly0B6ukamFI6hl3pWNSylkZcgNLTDGjZsB6ZfhnUkOk37yJd0y81eMMBHeMp7u6wxixw==" saltValue="yhkNKKv8gAlMdLiGSQ3I5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90625" bestFit="1" customWidth="1"/>
    <col min="2" max="7" width="11.90625" customWidth="1"/>
    <col min="8" max="8" width="16.0898437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140</v>
      </c>
      <c r="U6" s="35">
        <f>U7</f>
        <v>137.25</v>
      </c>
      <c r="V6" s="35">
        <f>V7</f>
        <v>112.77</v>
      </c>
      <c r="W6" s="35">
        <f>W7</f>
        <v>106.33</v>
      </c>
      <c r="X6" s="35">
        <f t="shared" si="3"/>
        <v>102.21</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193.7</v>
      </c>
      <c r="AQ6" s="35">
        <f>AQ7</f>
        <v>234.73</v>
      </c>
      <c r="AR6" s="35">
        <f>AR7</f>
        <v>120.33</v>
      </c>
      <c r="AS6" s="35">
        <f>AS7</f>
        <v>196.9</v>
      </c>
      <c r="AT6" s="35">
        <f t="shared" si="3"/>
        <v>278.17</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274.77</v>
      </c>
      <c r="BB6" s="35">
        <f>BB7</f>
        <v>279.68</v>
      </c>
      <c r="BC6" s="35">
        <f>BC7</f>
        <v>316.14</v>
      </c>
      <c r="BD6" s="35">
        <f>BD7</f>
        <v>316.86</v>
      </c>
      <c r="BE6" s="35">
        <f t="shared" si="3"/>
        <v>310.38</v>
      </c>
      <c r="BF6" s="35">
        <f t="shared" si="3"/>
        <v>204.31</v>
      </c>
      <c r="BG6" s="35">
        <f t="shared" si="3"/>
        <v>214.2</v>
      </c>
      <c r="BH6" s="35">
        <f t="shared" si="3"/>
        <v>242.32</v>
      </c>
      <c r="BI6" s="35">
        <f t="shared" si="3"/>
        <v>256.39999999999998</v>
      </c>
      <c r="BJ6" s="35">
        <f t="shared" si="3"/>
        <v>254.62</v>
      </c>
      <c r="BK6" s="33" t="str">
        <f>IF(BK7="-","【-】","【"&amp;SUBSTITUTE(TEXT(BK7,"#,##0.00"),"-","△")&amp;"】")</f>
        <v>【229.84】</v>
      </c>
      <c r="BL6" s="35">
        <f t="shared" si="3"/>
        <v>139.27000000000001</v>
      </c>
      <c r="BM6" s="35">
        <f>BM7</f>
        <v>136.6</v>
      </c>
      <c r="BN6" s="35">
        <f>BN7</f>
        <v>110.34</v>
      </c>
      <c r="BO6" s="35">
        <f>BO7</f>
        <v>103.46</v>
      </c>
      <c r="BP6" s="35">
        <f t="shared" si="3"/>
        <v>98.5</v>
      </c>
      <c r="BQ6" s="35">
        <f t="shared" si="3"/>
        <v>106.98</v>
      </c>
      <c r="BR6" s="35">
        <f t="shared" si="3"/>
        <v>103.06</v>
      </c>
      <c r="BS6" s="35">
        <f t="shared" si="3"/>
        <v>100.74</v>
      </c>
      <c r="BT6" s="35">
        <f t="shared" si="3"/>
        <v>95.67</v>
      </c>
      <c r="BU6" s="35">
        <f t="shared" si="3"/>
        <v>106.76</v>
      </c>
      <c r="BV6" s="33" t="str">
        <f>IF(BV7="-","【-】","【"&amp;SUBSTITUTE(TEXT(BV7,"#,##0.00"),"-","△")&amp;"】")</f>
        <v>【110.13】</v>
      </c>
      <c r="BW6" s="35">
        <f t="shared" si="3"/>
        <v>30.43</v>
      </c>
      <c r="BX6" s="35">
        <f>BX7</f>
        <v>31.17</v>
      </c>
      <c r="BY6" s="35">
        <f>BY7</f>
        <v>38.479999999999997</v>
      </c>
      <c r="BZ6" s="35">
        <f>BZ7</f>
        <v>40.909999999999997</v>
      </c>
      <c r="CA6" s="35">
        <f t="shared" si="3"/>
        <v>42.95</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45.94</v>
      </c>
      <c r="CI6" s="35">
        <f>CI7</f>
        <v>43.84</v>
      </c>
      <c r="CJ6" s="35">
        <f>CJ7</f>
        <v>41.63</v>
      </c>
      <c r="CK6" s="35">
        <f>CK7</f>
        <v>42.46</v>
      </c>
      <c r="CL6" s="35">
        <f t="shared" si="5"/>
        <v>41.75</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85.11</v>
      </c>
      <c r="CT6" s="35">
        <f>CT7</f>
        <v>85.45</v>
      </c>
      <c r="CU6" s="35">
        <f>CU7</f>
        <v>85.45</v>
      </c>
      <c r="CV6" s="35">
        <f>CV7</f>
        <v>85.45</v>
      </c>
      <c r="CW6" s="35">
        <f t="shared" si="6"/>
        <v>85.45</v>
      </c>
      <c r="CX6" s="35">
        <f t="shared" si="6"/>
        <v>62.75</v>
      </c>
      <c r="CY6" s="35">
        <f t="shared" si="6"/>
        <v>61.99</v>
      </c>
      <c r="CZ6" s="35">
        <f t="shared" si="6"/>
        <v>62.26</v>
      </c>
      <c r="DA6" s="35">
        <f t="shared" si="6"/>
        <v>63.81</v>
      </c>
      <c r="DB6" s="35">
        <f t="shared" si="6"/>
        <v>65.94</v>
      </c>
      <c r="DC6" s="33" t="str">
        <f>IF(DC7="-","【-】","【"&amp;SUBSTITUTE(TEXT(DC7,"#,##0.00"),"-","△")&amp;"】")</f>
        <v>【77.52】</v>
      </c>
      <c r="DD6" s="35">
        <f t="shared" ref="DD6:DM6" si="7">DD7</f>
        <v>51.96</v>
      </c>
      <c r="DE6" s="35">
        <f>DE7</f>
        <v>47.69</v>
      </c>
      <c r="DF6" s="35">
        <f>DF7</f>
        <v>46.35</v>
      </c>
      <c r="DG6" s="35">
        <f>DG7</f>
        <v>44.28</v>
      </c>
      <c r="DH6" s="35">
        <f t="shared" si="7"/>
        <v>44.47</v>
      </c>
      <c r="DI6" s="35">
        <f t="shared" si="7"/>
        <v>57.57</v>
      </c>
      <c r="DJ6" s="35">
        <f t="shared" si="7"/>
        <v>57.63</v>
      </c>
      <c r="DK6" s="35">
        <f t="shared" si="7"/>
        <v>58.13</v>
      </c>
      <c r="DL6" s="35">
        <f t="shared" si="7"/>
        <v>59.87</v>
      </c>
      <c r="DM6" s="35">
        <f t="shared" si="7"/>
        <v>56.74</v>
      </c>
      <c r="DN6" s="33" t="str">
        <f>IF(DN7="-","【-】","【"&amp;SUBSTITUTE(TEXT(DN7,"#,##0.00"),"-","△")&amp;"】")</f>
        <v>【61.16】</v>
      </c>
      <c r="DO6" s="35">
        <f t="shared" ref="DO6:DX6" si="8">DO7</f>
        <v>35.06</v>
      </c>
      <c r="DP6" s="35">
        <f>DP7</f>
        <v>33.51</v>
      </c>
      <c r="DQ6" s="35">
        <f>DQ7</f>
        <v>32.96</v>
      </c>
      <c r="DR6" s="35">
        <f>DR7</f>
        <v>33.44</v>
      </c>
      <c r="DS6" s="35">
        <f t="shared" si="8"/>
        <v>33.43</v>
      </c>
      <c r="DT6" s="35">
        <f t="shared" si="8"/>
        <v>52.33</v>
      </c>
      <c r="DU6" s="35">
        <f t="shared" si="8"/>
        <v>52.35</v>
      </c>
      <c r="DV6" s="35">
        <f t="shared" si="8"/>
        <v>53.69</v>
      </c>
      <c r="DW6" s="35">
        <f t="shared" si="8"/>
        <v>56.59</v>
      </c>
      <c r="DX6" s="35">
        <f t="shared" si="8"/>
        <v>54.73</v>
      </c>
      <c r="DY6" s="33" t="str">
        <f>IF(DY7="-","【-】","【"&amp;SUBSTITUTE(TEXT(DY7,"#,##0.00"),"-","△")&amp;"】")</f>
        <v>【49.95】</v>
      </c>
      <c r="DZ6" s="35">
        <f t="shared" ref="DZ6:EI6" si="9">DZ7</f>
        <v>3.28</v>
      </c>
      <c r="EA6" s="35">
        <f>EA7</f>
        <v>0.4</v>
      </c>
      <c r="EB6" s="35">
        <f>EB7</f>
        <v>0.09</v>
      </c>
      <c r="EC6" s="35">
        <f>EC7</f>
        <v>0.26</v>
      </c>
      <c r="ED6" s="35">
        <f t="shared" si="9"/>
        <v>0.3</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2">
      <c r="A7"/>
      <c r="B7" s="37" t="s">
        <v>87</v>
      </c>
      <c r="C7" s="37" t="s">
        <v>88</v>
      </c>
      <c r="D7" s="37" t="s">
        <v>89</v>
      </c>
      <c r="E7" s="37" t="s">
        <v>90</v>
      </c>
      <c r="F7" s="37" t="s">
        <v>91</v>
      </c>
      <c r="G7" s="37" t="s">
        <v>92</v>
      </c>
      <c r="H7" s="37" t="s">
        <v>93</v>
      </c>
      <c r="I7" s="37" t="s">
        <v>94</v>
      </c>
      <c r="J7" s="37" t="s">
        <v>95</v>
      </c>
      <c r="K7" s="38">
        <v>106000</v>
      </c>
      <c r="L7" s="37" t="s">
        <v>96</v>
      </c>
      <c r="M7" s="38">
        <v>1</v>
      </c>
      <c r="N7" s="38">
        <v>44259</v>
      </c>
      <c r="O7" s="39" t="s">
        <v>97</v>
      </c>
      <c r="P7" s="39">
        <v>70.900000000000006</v>
      </c>
      <c r="Q7" s="38">
        <v>73</v>
      </c>
      <c r="R7" s="38">
        <v>90576</v>
      </c>
      <c r="S7" s="37" t="s">
        <v>98</v>
      </c>
      <c r="T7" s="40">
        <v>140</v>
      </c>
      <c r="U7" s="40">
        <v>137.25</v>
      </c>
      <c r="V7" s="40">
        <v>112.77</v>
      </c>
      <c r="W7" s="40">
        <v>106.33</v>
      </c>
      <c r="X7" s="40">
        <v>102.21</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193.7</v>
      </c>
      <c r="AQ7" s="40">
        <v>234.73</v>
      </c>
      <c r="AR7" s="40">
        <v>120.33</v>
      </c>
      <c r="AS7" s="40">
        <v>196.9</v>
      </c>
      <c r="AT7" s="40">
        <v>278.17</v>
      </c>
      <c r="AU7" s="40">
        <v>578.19000000000005</v>
      </c>
      <c r="AV7" s="40">
        <v>638.35</v>
      </c>
      <c r="AW7" s="40">
        <v>521.36</v>
      </c>
      <c r="AX7" s="40">
        <v>549.66999999999996</v>
      </c>
      <c r="AY7" s="40">
        <v>599.1</v>
      </c>
      <c r="AZ7" s="40">
        <v>494.95</v>
      </c>
      <c r="BA7" s="40">
        <v>274.77</v>
      </c>
      <c r="BB7" s="40">
        <v>279.68</v>
      </c>
      <c r="BC7" s="40">
        <v>316.14</v>
      </c>
      <c r="BD7" s="40">
        <v>316.86</v>
      </c>
      <c r="BE7" s="40">
        <v>310.38</v>
      </c>
      <c r="BF7" s="40">
        <v>204.31</v>
      </c>
      <c r="BG7" s="40">
        <v>214.2</v>
      </c>
      <c r="BH7" s="40">
        <v>242.32</v>
      </c>
      <c r="BI7" s="40">
        <v>256.39999999999998</v>
      </c>
      <c r="BJ7" s="40">
        <v>254.62</v>
      </c>
      <c r="BK7" s="40">
        <v>229.84</v>
      </c>
      <c r="BL7" s="40">
        <v>139.27000000000001</v>
      </c>
      <c r="BM7" s="40">
        <v>136.6</v>
      </c>
      <c r="BN7" s="40">
        <v>110.34</v>
      </c>
      <c r="BO7" s="40">
        <v>103.46</v>
      </c>
      <c r="BP7" s="40">
        <v>98.5</v>
      </c>
      <c r="BQ7" s="40">
        <v>106.98</v>
      </c>
      <c r="BR7" s="40">
        <v>103.06</v>
      </c>
      <c r="BS7" s="40">
        <v>100.74</v>
      </c>
      <c r="BT7" s="40">
        <v>95.67</v>
      </c>
      <c r="BU7" s="40">
        <v>106.76</v>
      </c>
      <c r="BV7" s="40">
        <v>110.13</v>
      </c>
      <c r="BW7" s="40">
        <v>30.43</v>
      </c>
      <c r="BX7" s="40">
        <v>31.17</v>
      </c>
      <c r="BY7" s="40">
        <v>38.479999999999997</v>
      </c>
      <c r="BZ7" s="40">
        <v>40.909999999999997</v>
      </c>
      <c r="CA7" s="40">
        <v>42.95</v>
      </c>
      <c r="CB7" s="40">
        <v>26.08</v>
      </c>
      <c r="CC7" s="40">
        <v>26.92</v>
      </c>
      <c r="CD7" s="40">
        <v>27.33</v>
      </c>
      <c r="CE7" s="40">
        <v>27.25</v>
      </c>
      <c r="CF7" s="40">
        <v>24.35</v>
      </c>
      <c r="CG7" s="40">
        <v>19.72</v>
      </c>
      <c r="CH7" s="40">
        <v>45.94</v>
      </c>
      <c r="CI7" s="40">
        <v>43.84</v>
      </c>
      <c r="CJ7" s="40">
        <v>41.63</v>
      </c>
      <c r="CK7" s="40">
        <v>42.46</v>
      </c>
      <c r="CL7" s="40">
        <v>41.75</v>
      </c>
      <c r="CM7" s="40">
        <v>41.59</v>
      </c>
      <c r="CN7" s="40">
        <v>40.29</v>
      </c>
      <c r="CO7" s="40">
        <v>40.409999999999997</v>
      </c>
      <c r="CP7" s="40">
        <v>41.58</v>
      </c>
      <c r="CQ7" s="40">
        <v>42.67</v>
      </c>
      <c r="CR7" s="40">
        <v>52.61</v>
      </c>
      <c r="CS7" s="40">
        <v>85.11</v>
      </c>
      <c r="CT7" s="40">
        <v>85.45</v>
      </c>
      <c r="CU7" s="40">
        <v>85.45</v>
      </c>
      <c r="CV7" s="40">
        <v>85.45</v>
      </c>
      <c r="CW7" s="40">
        <v>85.45</v>
      </c>
      <c r="CX7" s="40">
        <v>62.75</v>
      </c>
      <c r="CY7" s="40">
        <v>61.99</v>
      </c>
      <c r="CZ7" s="40">
        <v>62.26</v>
      </c>
      <c r="DA7" s="40">
        <v>63.81</v>
      </c>
      <c r="DB7" s="40">
        <v>65.94</v>
      </c>
      <c r="DC7" s="40">
        <v>77.52</v>
      </c>
      <c r="DD7" s="40">
        <v>51.96</v>
      </c>
      <c r="DE7" s="40">
        <v>47.69</v>
      </c>
      <c r="DF7" s="40">
        <v>46.35</v>
      </c>
      <c r="DG7" s="40">
        <v>44.28</v>
      </c>
      <c r="DH7" s="40">
        <v>44.47</v>
      </c>
      <c r="DI7" s="40">
        <v>57.57</v>
      </c>
      <c r="DJ7" s="40">
        <v>57.63</v>
      </c>
      <c r="DK7" s="40">
        <v>58.13</v>
      </c>
      <c r="DL7" s="40">
        <v>59.87</v>
      </c>
      <c r="DM7" s="40">
        <v>56.74</v>
      </c>
      <c r="DN7" s="40">
        <v>61.16</v>
      </c>
      <c r="DO7" s="40">
        <v>35.06</v>
      </c>
      <c r="DP7" s="40">
        <v>33.51</v>
      </c>
      <c r="DQ7" s="40">
        <v>32.96</v>
      </c>
      <c r="DR7" s="40">
        <v>33.44</v>
      </c>
      <c r="DS7" s="40">
        <v>33.43</v>
      </c>
      <c r="DT7" s="40">
        <v>52.33</v>
      </c>
      <c r="DU7" s="40">
        <v>52.35</v>
      </c>
      <c r="DV7" s="40">
        <v>53.69</v>
      </c>
      <c r="DW7" s="40">
        <v>56.59</v>
      </c>
      <c r="DX7" s="40">
        <v>54.73</v>
      </c>
      <c r="DY7" s="40">
        <v>49.95</v>
      </c>
      <c r="DZ7" s="40">
        <v>3.28</v>
      </c>
      <c r="EA7" s="40">
        <v>0.4</v>
      </c>
      <c r="EB7" s="40">
        <v>0.09</v>
      </c>
      <c r="EC7" s="40">
        <v>0.26</v>
      </c>
      <c r="ED7" s="40">
        <v>0.3</v>
      </c>
      <c r="EE7" s="40">
        <v>0.77</v>
      </c>
      <c r="EF7" s="40">
        <v>0.24</v>
      </c>
      <c r="EG7" s="40">
        <v>0.22</v>
      </c>
      <c r="EH7" s="40">
        <v>0.24</v>
      </c>
      <c r="EI7" s="40">
        <v>0.52</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140</v>
      </c>
      <c r="V11" s="48">
        <f>IF(U6="-",NA(),U6)</f>
        <v>137.25</v>
      </c>
      <c r="W11" s="48">
        <f>IF(V6="-",NA(),V6)</f>
        <v>112.77</v>
      </c>
      <c r="X11" s="48">
        <f>IF(W6="-",NA(),W6)</f>
        <v>106.33</v>
      </c>
      <c r="Y11" s="48">
        <f>IF(X6="-",NA(),X6)</f>
        <v>102.21</v>
      </c>
      <c r="AE11" s="47" t="s">
        <v>23</v>
      </c>
      <c r="AF11" s="48">
        <f>IF(AE6="-",NA(),AE6)</f>
        <v>0</v>
      </c>
      <c r="AG11" s="48">
        <f>IF(AF6="-",NA(),AF6)</f>
        <v>0</v>
      </c>
      <c r="AH11" s="48">
        <f>IF(AG6="-",NA(),AG6)</f>
        <v>0</v>
      </c>
      <c r="AI11" s="48">
        <f>IF(AH6="-",NA(),AH6)</f>
        <v>0</v>
      </c>
      <c r="AJ11" s="48">
        <f>IF(AI6="-",NA(),AI6)</f>
        <v>0</v>
      </c>
      <c r="AP11" s="47" t="s">
        <v>23</v>
      </c>
      <c r="AQ11" s="48">
        <f>IF(AP6="-",NA(),AP6)</f>
        <v>193.7</v>
      </c>
      <c r="AR11" s="48">
        <f>IF(AQ6="-",NA(),AQ6)</f>
        <v>234.73</v>
      </c>
      <c r="AS11" s="48">
        <f>IF(AR6="-",NA(),AR6)</f>
        <v>120.33</v>
      </c>
      <c r="AT11" s="48">
        <f>IF(AS6="-",NA(),AS6)</f>
        <v>196.9</v>
      </c>
      <c r="AU11" s="48">
        <f>IF(AT6="-",NA(),AT6)</f>
        <v>278.17</v>
      </c>
      <c r="BA11" s="47" t="s">
        <v>23</v>
      </c>
      <c r="BB11" s="48">
        <f>IF(BA6="-",NA(),BA6)</f>
        <v>274.77</v>
      </c>
      <c r="BC11" s="48">
        <f>IF(BB6="-",NA(),BB6)</f>
        <v>279.68</v>
      </c>
      <c r="BD11" s="48">
        <f>IF(BC6="-",NA(),BC6)</f>
        <v>316.14</v>
      </c>
      <c r="BE11" s="48">
        <f>IF(BD6="-",NA(),BD6)</f>
        <v>316.86</v>
      </c>
      <c r="BF11" s="48">
        <f>IF(BE6="-",NA(),BE6)</f>
        <v>310.38</v>
      </c>
      <c r="BL11" s="47" t="s">
        <v>23</v>
      </c>
      <c r="BM11" s="48">
        <f>IF(BL6="-",NA(),BL6)</f>
        <v>139.27000000000001</v>
      </c>
      <c r="BN11" s="48">
        <f>IF(BM6="-",NA(),BM6)</f>
        <v>136.6</v>
      </c>
      <c r="BO11" s="48">
        <f>IF(BN6="-",NA(),BN6)</f>
        <v>110.34</v>
      </c>
      <c r="BP11" s="48">
        <f>IF(BO6="-",NA(),BO6)</f>
        <v>103.46</v>
      </c>
      <c r="BQ11" s="48">
        <f>IF(BP6="-",NA(),BP6)</f>
        <v>98.5</v>
      </c>
      <c r="BW11" s="47" t="s">
        <v>23</v>
      </c>
      <c r="BX11" s="48">
        <f>IF(BW6="-",NA(),BW6)</f>
        <v>30.43</v>
      </c>
      <c r="BY11" s="48">
        <f>IF(BX6="-",NA(),BX6)</f>
        <v>31.17</v>
      </c>
      <c r="BZ11" s="48">
        <f>IF(BY6="-",NA(),BY6)</f>
        <v>38.479999999999997</v>
      </c>
      <c r="CA11" s="48">
        <f>IF(BZ6="-",NA(),BZ6)</f>
        <v>40.909999999999997</v>
      </c>
      <c r="CB11" s="48">
        <f>IF(CA6="-",NA(),CA6)</f>
        <v>42.95</v>
      </c>
      <c r="CH11" s="47" t="s">
        <v>23</v>
      </c>
      <c r="CI11" s="48">
        <f>IF(CH6="-",NA(),CH6)</f>
        <v>45.94</v>
      </c>
      <c r="CJ11" s="48">
        <f>IF(CI6="-",NA(),CI6)</f>
        <v>43.84</v>
      </c>
      <c r="CK11" s="48">
        <f>IF(CJ6="-",NA(),CJ6)</f>
        <v>41.63</v>
      </c>
      <c r="CL11" s="48">
        <f>IF(CK6="-",NA(),CK6)</f>
        <v>42.46</v>
      </c>
      <c r="CM11" s="48">
        <f>IF(CL6="-",NA(),CL6)</f>
        <v>41.75</v>
      </c>
      <c r="CS11" s="47" t="s">
        <v>23</v>
      </c>
      <c r="CT11" s="48">
        <f>IF(CS6="-",NA(),CS6)</f>
        <v>85.11</v>
      </c>
      <c r="CU11" s="48">
        <f>IF(CT6="-",NA(),CT6)</f>
        <v>85.45</v>
      </c>
      <c r="CV11" s="48">
        <f>IF(CU6="-",NA(),CU6)</f>
        <v>85.45</v>
      </c>
      <c r="CW11" s="48">
        <f>IF(CV6="-",NA(),CV6)</f>
        <v>85.45</v>
      </c>
      <c r="CX11" s="48">
        <f>IF(CW6="-",NA(),CW6)</f>
        <v>85.45</v>
      </c>
      <c r="DD11" s="47" t="s">
        <v>23</v>
      </c>
      <c r="DE11" s="48">
        <f>IF(DD6="-",NA(),DD6)</f>
        <v>51.96</v>
      </c>
      <c r="DF11" s="48">
        <f>IF(DE6="-",NA(),DE6)</f>
        <v>47.69</v>
      </c>
      <c r="DG11" s="48">
        <f>IF(DF6="-",NA(),DF6)</f>
        <v>46.35</v>
      </c>
      <c r="DH11" s="48">
        <f>IF(DG6="-",NA(),DG6)</f>
        <v>44.28</v>
      </c>
      <c r="DI11" s="48">
        <f>IF(DH6="-",NA(),DH6)</f>
        <v>44.47</v>
      </c>
      <c r="DO11" s="47" t="s">
        <v>23</v>
      </c>
      <c r="DP11" s="48">
        <f>IF(DO6="-",NA(),DO6)</f>
        <v>35.06</v>
      </c>
      <c r="DQ11" s="48">
        <f>IF(DP6="-",NA(),DP6)</f>
        <v>33.51</v>
      </c>
      <c r="DR11" s="48">
        <f>IF(DQ6="-",NA(),DQ6)</f>
        <v>32.96</v>
      </c>
      <c r="DS11" s="48">
        <f>IF(DR6="-",NA(),DR6)</f>
        <v>33.44</v>
      </c>
      <c r="DT11" s="48">
        <f>IF(DS6="-",NA(),DS6)</f>
        <v>33.43</v>
      </c>
      <c r="DZ11" s="47" t="s">
        <v>23</v>
      </c>
      <c r="EA11" s="48">
        <f>IF(DZ6="-",NA(),DZ6)</f>
        <v>3.28</v>
      </c>
      <c r="EB11" s="48">
        <f>IF(EA6="-",NA(),EA6)</f>
        <v>0.4</v>
      </c>
      <c r="EC11" s="48">
        <f>IF(EB6="-",NA(),EB6)</f>
        <v>0.09</v>
      </c>
      <c r="ED11" s="48">
        <f>IF(EC6="-",NA(),EC6)</f>
        <v>0.26</v>
      </c>
      <c r="EE11" s="48">
        <f>IF(ED6="-",NA(),ED6)</f>
        <v>0.3</v>
      </c>
    </row>
    <row r="12" spans="1:140" x14ac:dyDescent="0.2">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F3171B1-9C76-4561-AB2D-A61A2B771BB8}"/>
</file>

<file path=customXml/itemProps2.xml><?xml version="1.0" encoding="utf-8"?>
<ds:datastoreItem xmlns:ds="http://schemas.openxmlformats.org/officeDocument/2006/customXml" ds:itemID="{D3BBCFBD-B1F0-47EB-872A-FB6662878810}"/>
</file>

<file path=customXml/itemProps3.xml><?xml version="1.0" encoding="utf-8"?>
<ds:datastoreItem xmlns:ds="http://schemas.openxmlformats.org/officeDocument/2006/customXml" ds:itemID="{40E05787-CB14-4416-AF8B-85E7E03C1B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2025-02-13T07:24:51Z</dcterms:created>
  <dcterms:modified xsi:type="dcterms:W3CDTF">2025-02-13T07:25:01Z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