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9C08C2A6EFEF4777038483FE89345FDAE5E7D747" xr6:coauthVersionLast="47" xr6:coauthVersionMax="47" xr10:uidLastSave="{893B7A37-18BE-48A7-85BF-B0A6A5720739}"/>
  <workbookProtection workbookAlgorithmName="SHA-512" workbookHashValue="K9CZrTrXWOKEG7FruJr2j1W6mTCebGXYHqwBbLibZFQOMlt3iTRUQeDdFys0n1Gv9MQwoWPVRn7Z22in8D5tUw==" workbookSaltValue="kTBSWqQDOq5RAwgJyu6nh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AT8" i="4"/>
  <c r="W8" i="4"/>
  <c r="P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<sst xmlns="http://schemas.openxmlformats.org/spreadsheetml/2006/main" count="231" uniqueCount="114">
  <si>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</si>
  <si>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</si>
  <si>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</si>
  <si>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</si>
  <si>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</si>
  <si>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</si>
  <si>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</si>
  <si>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</si>
  <si>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</si>
  <si>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</si>
  <si>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</si>
  <si>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</si>
  <si>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</si>
  <si>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</si>
  <si>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</si>
  <si>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</si>
  <si>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</si>
  <si>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</si>
  <si>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</si>
  <si>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</si>
  <si>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</si>
  <si>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</si>
  <si>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</si>
  <si>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</si>
  <si>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</si>
  <si>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</si>
  <si>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</si>
  <si>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①は、類似団体平均をやや下回っているが、100％は超えている。物価高騰等による影響で処理経費が増加していることから、引き続き経営の効率化を進めていく。
②は、平成26年度の会計制度の見直し以降、黒字基調となったため、累積欠損金がなくなっている。
③は現預金を十分に保有しており、類似団体平均よりも高く、十分な支払能力がある状態である。
④は、これまで企業債残高の削減に取り組んできたが、平成29年度以降は類似団体平均を上回っている。
⑤は、使用料改定等により令和３年度には100％を上回り、回収すべき経費を使用料で十分に賄えている状態になった。しかし、物価高騰等による影響で処理経費が増えたことで経費回収率は再び100%を割り込んでおり、引き続き状況を注視していく必要がある。
⑥は、これまでの維持管理の効率化により、類似団体平均を下回っている。今後も維持管理の効率化を進めていく。
⑦は類似団体平均よりも高く、概ね適切な施設規模と考えられる。
⑧水洗化を助成する制度を令和元年度まで設けていたこと等により、概ね100％に近い数値となっている。</t>
    <rPh sb="99" eb="101">
      <t>キチョウ</t>
    </rPh>
    <rPh sb="132" eb="134">
      <t>ホユウ</t>
    </rPh>
    <rPh sb="225" eb="226">
      <t>ナド</t>
    </rPh>
    <rPh sb="276" eb="278">
      <t>ブッカ</t>
    </rPh>
    <rPh sb="278" eb="280">
      <t>コウトウ</t>
    </rPh>
    <rPh sb="284" eb="286">
      <t>エイキョウ</t>
    </rPh>
    <rPh sb="298" eb="303">
      <t>ケイヒカイシュウリツ</t>
    </rPh>
    <rPh sb="304" eb="305">
      <t>フタタ</t>
    </rPh>
    <rPh sb="311" eb="312">
      <t>ワ</t>
    </rPh>
    <rPh sb="313" eb="314">
      <t>コ</t>
    </rPh>
    <rPh sb="385" eb="386">
      <t>スス</t>
    </rPh>
    <phoneticPr fontId="4"/>
  </si>
  <si>
    <t>2. 老朽化の状況について</t>
    <phoneticPr fontId="4"/>
  </si>
  <si>
    <t>①、②、③については、類似団体平均を上回っている。これは、昭和40年代後半に集中的に整備した管きょ、処理場、ポンプ場の老朽化が進んでおり、法定耐用年数を超える施設が増加していることが原因となっている。そのため、事業費の平準化を図りながら、計画的に改築更新を実施していく。</t>
    <phoneticPr fontId="4"/>
  </si>
  <si>
    <t>2. 老朽化の状況</t>
    <phoneticPr fontId="4"/>
  </si>
  <si>
    <t>全体総括</t>
    <rPh sb="0" eb="2">
      <t>ゼンタイ</t>
    </rPh>
    <rPh sb="2" eb="4">
      <t>ソウカツ</t>
    </rPh>
    <phoneticPr fontId="4"/>
  </si>
  <si>
    <t xml:space="preserve">「１．経営の健全性・効率性」では、①・⑤が類似団体と比較すると低い状況にある。「２．老朽化の状況」では、類似団体と比較すると老朽化が進んでいる状況にある。今後、人口減少による有収水量の減少等により、下水道使用料の減収が見込まれる一方で、老朽化した施設の改築更新費用が増加する見込みであるため、令和２年４月に使用料改定を行った。しかし、物価高騰等による影響で処理経費が増えていることから、今後の状況を注視していく必要がある。
引き続き維持管理の効率化等を進めると同時に、さらなる改築更新の平準化を図ることで、健全かつ効率的な経営を実施していく。
</t>
    <rPh sb="178" eb="182">
      <t>ショリケイヒ</t>
    </rPh>
    <rPh sb="183" eb="184">
      <t>フ</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</si>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</sst>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1.02</c:v>
                </c:pt>
                <c:pt idx="1">
                  <c:v>0.86</c:v>
                </c:pt>
                <c:pt idx="2">
                  <c:v>0.97</c:v>
                </c:pt>
                <c:pt idx="3">
                  <c:v>0.87</c:v>
                </c:pt>
                <c:pt idx="4">
                  <c:v>0.69</c:v>
                </c:pt>
              </c:numCache>
            </c:numRef>
          </c:val>
          <c:extLst>
            <c:ext xmlns:c16="http://schemas.microsoft.com/office/drawing/2014/chart" uri="{C3380CC4-5D6E-409C-BE32-E72D297353CC}">
              <c16:uniqueId val="{00000000-E123-470D-8222-E0A68C2770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E123-470D-8222-E0A68C2770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70.03</c:v>
                </c:pt>
                <c:pt idx="1">
                  <c:v>69.760000000000005</c:v>
                </c:pt>
                <c:pt idx="2">
                  <c:v>68.77</c:v>
                </c:pt>
                <c:pt idx="3">
                  <c:v>66.290000000000006</c:v>
                </c:pt>
                <c:pt idx="4">
                  <c:v>68.31</c:v>
                </c:pt>
              </c:numCache>
            </c:numRef>
          </c:val>
          <c:extLst>
            <c:ext xmlns:c16="http://schemas.microsoft.com/office/drawing/2014/chart" uri="{C3380CC4-5D6E-409C-BE32-E72D297353CC}">
              <c16:uniqueId val="{00000000-DE80-4CE0-B9BF-589340DFEC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DE80-4CE0-B9BF-589340DFEC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c:v>
                </c:pt>
                <c:pt idx="1">
                  <c:v>99.9</c:v>
                </c:pt>
                <c:pt idx="2">
                  <c:v>99.9</c:v>
                </c:pt>
                <c:pt idx="3">
                  <c:v>99.9</c:v>
                </c:pt>
                <c:pt idx="4">
                  <c:v>99.9</c:v>
                </c:pt>
              </c:numCache>
            </c:numRef>
          </c:val>
          <c:extLst>
            <c:ext xmlns:c16="http://schemas.microsoft.com/office/drawing/2014/chart" uri="{C3380CC4-5D6E-409C-BE32-E72D297353CC}">
              <c16:uniqueId val="{00000000-9499-4E17-9E67-67B11834E7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9499-4E17-9E67-67B11834E7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100.66</c:v>
                </c:pt>
                <c:pt idx="1">
                  <c:v>102.45</c:v>
                </c:pt>
                <c:pt idx="2">
                  <c:v>103.83</c:v>
                </c:pt>
                <c:pt idx="3">
                  <c:v>101.51</c:v>
                </c:pt>
                <c:pt idx="4">
                  <c:v>100.88</c:v>
                </c:pt>
              </c:numCache>
            </c:numRef>
          </c:val>
          <c:extLst>
            <c:ext xmlns:c16="http://schemas.microsoft.com/office/drawing/2014/chart" uri="{C3380CC4-5D6E-409C-BE32-E72D297353CC}">
              <c16:uniqueId val="{00000000-FE4E-49DD-A9FA-2DFB936956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FE4E-49DD-A9FA-2DFB936956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51.08</c:v>
                </c:pt>
                <c:pt idx="1">
                  <c:v>52.2</c:v>
                </c:pt>
                <c:pt idx="2">
                  <c:v>53.14</c:v>
                </c:pt>
                <c:pt idx="3">
                  <c:v>54.42</c:v>
                </c:pt>
                <c:pt idx="4">
                  <c:v>55.23</c:v>
                </c:pt>
              </c:numCache>
            </c:numRef>
          </c:val>
          <c:extLst>
            <c:ext xmlns:c16="http://schemas.microsoft.com/office/drawing/2014/chart" uri="{C3380CC4-5D6E-409C-BE32-E72D297353CC}">
              <c16:uniqueId val="{00000000-B587-4A54-AE36-6D6A8526E6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B587-4A54-AE36-6D6A8526E6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15.91</c:v>
                </c:pt>
                <c:pt idx="1">
                  <c:v>19.5</c:v>
                </c:pt>
                <c:pt idx="2">
                  <c:v>23.13</c:v>
                </c:pt>
                <c:pt idx="3">
                  <c:v>28.46</c:v>
                </c:pt>
                <c:pt idx="4">
                  <c:v>34.22</c:v>
                </c:pt>
              </c:numCache>
            </c:numRef>
          </c:val>
          <c:extLst>
            <c:ext xmlns:c16="http://schemas.microsoft.com/office/drawing/2014/chart" uri="{C3380CC4-5D6E-409C-BE32-E72D297353CC}">
              <c16:uniqueId val="{00000000-14F7-4499-AED1-94BFA8DEBC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14F7-4499-AED1-94BFA8DEBC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5C-459E-9888-9F0B9F21C6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5C-459E-9888-9F0B9F21C6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174.42</c:v>
                </c:pt>
                <c:pt idx="1">
                  <c:v>235.44</c:v>
                </c:pt>
                <c:pt idx="2">
                  <c:v>230.94</c:v>
                </c:pt>
                <c:pt idx="3">
                  <c:v>198.94</c:v>
                </c:pt>
                <c:pt idx="4">
                  <c:v>199.72</c:v>
                </c:pt>
              </c:numCache>
            </c:numRef>
          </c:val>
          <c:extLst>
            <c:ext xmlns:c16="http://schemas.microsoft.com/office/drawing/2014/chart" uri="{C3380CC4-5D6E-409C-BE32-E72D297353CC}">
              <c16:uniqueId val="{00000000-21D3-4DD2-89B9-F810029D2A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21D3-4DD2-89B9-F810029D2A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576.97</c:v>
                </c:pt>
                <c:pt idx="1">
                  <c:v>573.54</c:v>
                </c:pt>
                <c:pt idx="2">
                  <c:v>584.08000000000004</c:v>
                </c:pt>
                <c:pt idx="3">
                  <c:v>602.14</c:v>
                </c:pt>
                <c:pt idx="4">
                  <c:v>585.67999999999995</c:v>
                </c:pt>
              </c:numCache>
            </c:numRef>
          </c:val>
          <c:extLst>
            <c:ext xmlns:c16="http://schemas.microsoft.com/office/drawing/2014/chart" uri="{C3380CC4-5D6E-409C-BE32-E72D297353CC}">
              <c16:uniqueId val="{00000000-343B-4286-83BF-50013B57E3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343B-4286-83BF-50013B57E3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94.57</c:v>
                </c:pt>
                <c:pt idx="1">
                  <c:v>99.28</c:v>
                </c:pt>
                <c:pt idx="2">
                  <c:v>102.08</c:v>
                </c:pt>
                <c:pt idx="3">
                  <c:v>98.66</c:v>
                </c:pt>
                <c:pt idx="4">
                  <c:v>97.91</c:v>
                </c:pt>
              </c:numCache>
            </c:numRef>
          </c:val>
          <c:extLst>
            <c:ext xmlns:c16="http://schemas.microsoft.com/office/drawing/2014/chart" uri="{C3380CC4-5D6E-409C-BE32-E72D297353CC}">
              <c16:uniqueId val="{00000000-EFE1-45EC-8CEE-8096AEEEA9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EFE1-45EC-8CEE-8096AEEEA9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115.84</c:v>
                </c:pt>
                <c:pt idx="1">
                  <c:v>111.57</c:v>
                </c:pt>
                <c:pt idx="2">
                  <c:v>110.53</c:v>
                </c:pt>
                <c:pt idx="3">
                  <c:v>115.91</c:v>
                </c:pt>
                <c:pt idx="4">
                  <c:v>117.43</c:v>
                </c:pt>
              </c:numCache>
            </c:numRef>
          </c:val>
          <c:extLst>
            <c:ext xmlns:c16="http://schemas.microsoft.com/office/drawing/2014/chart" uri="{C3380CC4-5D6E-409C-BE32-E72D297353CC}">
              <c16:uniqueId val="{00000000-E328-4515-A584-38A40E1BC7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E328-4515-A584-38A40E1BC7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8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兵庫県　神戸市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政令市等</v>
      </c>
      <c r="X8" s="64"/>
      <c r="Y8" s="64"/>
      <c r="Z8" s="64"/>
      <c r="AA8" s="64"/>
      <c r="AB8" s="64"/>
      <c r="AC8" s="64"/>
      <c r="AD8" s="65" t="str">
        <f>データ!$M$6</f>
        <v>非設置</v>
      </c>
      <c r="AE8" s="65"/>
      <c r="AF8" s="65"/>
      <c r="AG8" s="65"/>
      <c r="AH8" s="65"/>
      <c r="AI8" s="65"/>
      <c r="AJ8" s="65"/>
      <c r="AK8" s="3"/>
      <c r="AL8" s="44">
        <f>データ!S6</f>
        <v>1500425</v>
      </c>
      <c r="AM8" s="44"/>
      <c r="AN8" s="44"/>
      <c r="AO8" s="44"/>
      <c r="AP8" s="44"/>
      <c r="AQ8" s="44"/>
      <c r="AR8" s="44"/>
      <c r="AS8" s="44"/>
      <c r="AT8" s="45">
        <f>データ!T6</f>
        <v>14.67</v>
      </c>
      <c r="AU8" s="45"/>
      <c r="AV8" s="45"/>
      <c r="AW8" s="45"/>
      <c r="AX8" s="45"/>
      <c r="AY8" s="45"/>
      <c r="AZ8" s="45"/>
      <c r="BA8" s="45"/>
      <c r="BB8" s="45">
        <f>データ!U6</f>
        <v>102278.46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74.69</v>
      </c>
      <c r="J10" s="45"/>
      <c r="K10" s="45"/>
      <c r="L10" s="45"/>
      <c r="M10" s="45"/>
      <c r="N10" s="45"/>
      <c r="O10" s="45"/>
      <c r="P10" s="45">
        <f>データ!P6</f>
        <v>97.71</v>
      </c>
      <c r="Q10" s="45"/>
      <c r="R10" s="45"/>
      <c r="S10" s="45"/>
      <c r="T10" s="45"/>
      <c r="U10" s="45"/>
      <c r="V10" s="45"/>
      <c r="W10" s="45">
        <f>データ!Q6</f>
        <v>93.61</v>
      </c>
      <c r="X10" s="45"/>
      <c r="Y10" s="45"/>
      <c r="Z10" s="45"/>
      <c r="AA10" s="45"/>
      <c r="AB10" s="45"/>
      <c r="AC10" s="45"/>
      <c r="AD10" s="44">
        <f>データ!R6</f>
        <v>1760</v>
      </c>
      <c r="AE10" s="44"/>
      <c r="AF10" s="44"/>
      <c r="AG10" s="44"/>
      <c r="AH10" s="44"/>
      <c r="AI10" s="44"/>
      <c r="AJ10" s="44"/>
      <c r="AK10" s="2"/>
      <c r="AL10" s="44">
        <f>データ!V6</f>
        <v>1460428</v>
      </c>
      <c r="AM10" s="44"/>
      <c r="AN10" s="44"/>
      <c r="AO10" s="44"/>
      <c r="AP10" s="44"/>
      <c r="AQ10" s="44"/>
      <c r="AR10" s="44"/>
      <c r="AS10" s="44"/>
      <c r="AT10" s="45">
        <f>データ!W6</f>
        <v>171.57</v>
      </c>
      <c r="AU10" s="45"/>
      <c r="AV10" s="45"/>
      <c r="AW10" s="45"/>
      <c r="AX10" s="45"/>
      <c r="AY10" s="45"/>
      <c r="AZ10" s="45"/>
      <c r="BA10" s="45"/>
      <c r="BB10" s="45">
        <f>データ!X6</f>
        <v>8512.14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281000</v>
      </c>
      <c r="D6" s="19">
        <f t="shared" si="3"/>
        <v>46</v>
      </c>
      <c r="E6" s="19">
        <f t="shared" si="3"/>
        <v>17</v>
      </c>
      <c r="F6" s="19">
        <f t="shared" si="3"/>
        <v>1</v>
      </c>
      <c r="G6" s="19">
        <f t="shared" si="3"/>
        <v>0</v>
      </c>
      <c r="H6" s="19" t="str">
        <f t="shared" si="3"/>
        <v>兵庫県　神戸市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74.69</v>
      </c>
      <c r="P6" s="20">
        <f t="shared" si="3"/>
        <v>97.71</v>
      </c>
      <c r="Q6" s="20">
        <f t="shared" si="3"/>
        <v>93.61</v>
      </c>
      <c r="R6" s="20">
        <f t="shared" si="3"/>
        <v>1760</v>
      </c>
      <c r="S6" s="20">
        <f t="shared" si="3"/>
        <v>1500425</v>
      </c>
      <c r="T6" s="20">
        <f t="shared" si="3"/>
        <v>14.67</v>
      </c>
      <c r="U6" s="20">
        <f t="shared" si="3"/>
        <v>102278.46</v>
      </c>
      <c r="V6" s="20">
        <f t="shared" si="3"/>
        <v>1460428</v>
      </c>
      <c r="W6" s="20">
        <f t="shared" si="3"/>
        <v>171.57</v>
      </c>
      <c r="X6" s="20">
        <f t="shared" si="3"/>
        <v>8512.14</v>
      </c>
      <c r="Y6" s="21">
        <f>IF(Y7="",NA(),Y7)</f>
        <v>100.66</v>
      </c>
      <c r="Z6" s="21">
        <f t="shared" ref="Z6:AH6" si="4">IF(Z7="",NA(),Z7)</f>
        <v>102.45</v>
      </c>
      <c r="AA6" s="21">
        <f t="shared" si="4"/>
        <v>103.83</v>
      </c>
      <c r="AB6" s="21">
        <f t="shared" si="4"/>
        <v>101.51</v>
      </c>
      <c r="AC6" s="21">
        <f t="shared" si="4"/>
        <v>100.88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174.42</v>
      </c>
      <c r="AV6" s="21">
        <f t="shared" ref="AV6:BD6" si="6">IF(AV7="",NA(),AV7)</f>
        <v>235.44</v>
      </c>
      <c r="AW6" s="21">
        <f t="shared" si="6"/>
        <v>230.94</v>
      </c>
      <c r="AX6" s="21">
        <f t="shared" si="6"/>
        <v>198.94</v>
      </c>
      <c r="AY6" s="21">
        <f t="shared" si="6"/>
        <v>199.72</v>
      </c>
      <c r="AZ6" s="21">
        <f t="shared" si="6"/>
        <v>72.92</v>
      </c>
      <c r="BA6" s="21">
        <f t="shared" si="6"/>
        <v>71.39</v>
      </c>
      <c r="BB6" s="21">
        <f t="shared" si="6"/>
        <v>74.09</v>
      </c>
      <c r="BC6" s="21">
        <f t="shared" si="6"/>
        <v>71.900000000000006</v>
      </c>
      <c r="BD6" s="21">
        <f t="shared" si="6"/>
        <v>73.75</v>
      </c>
      <c r="BE6" s="20" t="str">
        <f>IF(BE7="","",IF(BE7="-","【-】","【"&amp;SUBSTITUTE(TEXT(BE7,"#,##0.00"),"-","△")&amp;"】"))</f>
        <v>【78.43】</v>
      </c>
      <c r="BF6" s="21">
        <f>IF(BF7="",NA(),BF7)</f>
        <v>576.97</v>
      </c>
      <c r="BG6" s="21">
        <f t="shared" ref="BG6:BO6" si="7">IF(BG7="",NA(),BG7)</f>
        <v>573.54</v>
      </c>
      <c r="BH6" s="21">
        <f t="shared" si="7"/>
        <v>584.08000000000004</v>
      </c>
      <c r="BI6" s="21">
        <f t="shared" si="7"/>
        <v>602.14</v>
      </c>
      <c r="BJ6" s="21">
        <f t="shared" si="7"/>
        <v>585.67999999999995</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94.57</v>
      </c>
      <c r="BR6" s="21">
        <f t="shared" ref="BR6:BZ6" si="8">IF(BR7="",NA(),BR7)</f>
        <v>99.28</v>
      </c>
      <c r="BS6" s="21">
        <f t="shared" si="8"/>
        <v>102.08</v>
      </c>
      <c r="BT6" s="21">
        <f t="shared" si="8"/>
        <v>98.66</v>
      </c>
      <c r="BU6" s="21">
        <f t="shared" si="8"/>
        <v>97.91</v>
      </c>
      <c r="BV6" s="21">
        <f t="shared" si="8"/>
        <v>110.92</v>
      </c>
      <c r="BW6" s="21">
        <f t="shared" si="8"/>
        <v>105.67</v>
      </c>
      <c r="BX6" s="21">
        <f t="shared" si="8"/>
        <v>105.37</v>
      </c>
      <c r="BY6" s="21">
        <f t="shared" si="8"/>
        <v>99.93</v>
      </c>
      <c r="BZ6" s="21">
        <f t="shared" si="8"/>
        <v>100.14</v>
      </c>
      <c r="CA6" s="20" t="str">
        <f>IF(CA7="","",IF(CA7="-","【-】","【"&amp;SUBSTITUTE(TEXT(CA7,"#,##0.00"),"-","△")&amp;"】"))</f>
        <v>【97.81】</v>
      </c>
      <c r="CB6" s="21">
        <f>IF(CB7="",NA(),CB7)</f>
        <v>115.84</v>
      </c>
      <c r="CC6" s="21">
        <f t="shared" ref="CC6:CK6" si="9">IF(CC7="",NA(),CC7)</f>
        <v>111.57</v>
      </c>
      <c r="CD6" s="21">
        <f t="shared" si="9"/>
        <v>110.53</v>
      </c>
      <c r="CE6" s="21">
        <f t="shared" si="9"/>
        <v>115.91</v>
      </c>
      <c r="CF6" s="21">
        <f t="shared" si="9"/>
        <v>117.43</v>
      </c>
      <c r="CG6" s="21">
        <f t="shared" si="9"/>
        <v>119.33</v>
      </c>
      <c r="CH6" s="21">
        <f t="shared" si="9"/>
        <v>118.72</v>
      </c>
      <c r="CI6" s="21">
        <f t="shared" si="9"/>
        <v>120.5</v>
      </c>
      <c r="CJ6" s="21">
        <f t="shared" si="9"/>
        <v>127.3</v>
      </c>
      <c r="CK6" s="21">
        <f t="shared" si="9"/>
        <v>126.99</v>
      </c>
      <c r="CL6" s="20" t="str">
        <f>IF(CL7="","",IF(CL7="-","【-】","【"&amp;SUBSTITUTE(TEXT(CL7,"#,##0.00"),"-","△")&amp;"】"))</f>
        <v>【138.75】</v>
      </c>
      <c r="CM6" s="21">
        <f>IF(CM7="",NA(),CM7)</f>
        <v>70.03</v>
      </c>
      <c r="CN6" s="21">
        <f t="shared" ref="CN6:CV6" si="10">IF(CN7="",NA(),CN7)</f>
        <v>69.760000000000005</v>
      </c>
      <c r="CO6" s="21">
        <f t="shared" si="10"/>
        <v>68.77</v>
      </c>
      <c r="CP6" s="21">
        <f t="shared" si="10"/>
        <v>66.290000000000006</v>
      </c>
      <c r="CQ6" s="21">
        <f t="shared" si="10"/>
        <v>68.31</v>
      </c>
      <c r="CR6" s="21">
        <f t="shared" si="10"/>
        <v>58.09</v>
      </c>
      <c r="CS6" s="21">
        <f t="shared" si="10"/>
        <v>58.16</v>
      </c>
      <c r="CT6" s="21">
        <f t="shared" si="10"/>
        <v>58.91</v>
      </c>
      <c r="CU6" s="21">
        <f t="shared" si="10"/>
        <v>58.31</v>
      </c>
      <c r="CV6" s="21">
        <f t="shared" si="10"/>
        <v>57.8</v>
      </c>
      <c r="CW6" s="20" t="str">
        <f>IF(CW7="","",IF(CW7="-","【-】","【"&amp;SUBSTITUTE(TEXT(CW7,"#,##0.00"),"-","△")&amp;"】"))</f>
        <v>【58.94】</v>
      </c>
      <c r="CX6" s="21">
        <f>IF(CX7="",NA(),CX7)</f>
        <v>99.9</v>
      </c>
      <c r="CY6" s="21">
        <f t="shared" ref="CY6:DG6" si="11">IF(CY7="",NA(),CY7)</f>
        <v>99.9</v>
      </c>
      <c r="CZ6" s="21">
        <f t="shared" si="11"/>
        <v>99.9</v>
      </c>
      <c r="DA6" s="21">
        <f t="shared" si="11"/>
        <v>99.9</v>
      </c>
      <c r="DB6" s="21">
        <f t="shared" si="11"/>
        <v>99.9</v>
      </c>
      <c r="DC6" s="21">
        <f t="shared" si="11"/>
        <v>99.01</v>
      </c>
      <c r="DD6" s="21">
        <f t="shared" si="11"/>
        <v>99.1</v>
      </c>
      <c r="DE6" s="21">
        <f t="shared" si="11"/>
        <v>99.16</v>
      </c>
      <c r="DF6" s="21">
        <f t="shared" si="11"/>
        <v>99.21</v>
      </c>
      <c r="DG6" s="21">
        <f t="shared" si="11"/>
        <v>99.25</v>
      </c>
      <c r="DH6" s="20" t="str">
        <f>IF(DH7="","",IF(DH7="-","【-】","【"&amp;SUBSTITUTE(TEXT(DH7,"#,##0.00"),"-","△")&amp;"】"))</f>
        <v>【95.91】</v>
      </c>
      <c r="DI6" s="21">
        <f>IF(DI7="",NA(),DI7)</f>
        <v>51.08</v>
      </c>
      <c r="DJ6" s="21">
        <f t="shared" ref="DJ6:DR6" si="12">IF(DJ7="",NA(),DJ7)</f>
        <v>52.2</v>
      </c>
      <c r="DK6" s="21">
        <f t="shared" si="12"/>
        <v>53.14</v>
      </c>
      <c r="DL6" s="21">
        <f t="shared" si="12"/>
        <v>54.42</v>
      </c>
      <c r="DM6" s="21">
        <f t="shared" si="12"/>
        <v>55.23</v>
      </c>
      <c r="DN6" s="21">
        <f t="shared" si="12"/>
        <v>48.25</v>
      </c>
      <c r="DO6" s="21">
        <f t="shared" si="12"/>
        <v>49.35</v>
      </c>
      <c r="DP6" s="21">
        <f t="shared" si="12"/>
        <v>50.38</v>
      </c>
      <c r="DQ6" s="21">
        <f t="shared" si="12"/>
        <v>51.54</v>
      </c>
      <c r="DR6" s="21">
        <f t="shared" si="12"/>
        <v>52.5</v>
      </c>
      <c r="DS6" s="20" t="str">
        <f>IF(DS7="","",IF(DS7="-","【-】","【"&amp;SUBSTITUTE(TEXT(DS7,"#,##0.00"),"-","△")&amp;"】"))</f>
        <v>【41.09】</v>
      </c>
      <c r="DT6" s="21">
        <f>IF(DT7="",NA(),DT7)</f>
        <v>15.91</v>
      </c>
      <c r="DU6" s="21">
        <f t="shared" ref="DU6:EC6" si="13">IF(DU7="",NA(),DU7)</f>
        <v>19.5</v>
      </c>
      <c r="DV6" s="21">
        <f t="shared" si="13"/>
        <v>23.13</v>
      </c>
      <c r="DW6" s="21">
        <f t="shared" si="13"/>
        <v>28.46</v>
      </c>
      <c r="DX6" s="21">
        <f t="shared" si="13"/>
        <v>34.22</v>
      </c>
      <c r="DY6" s="21">
        <f t="shared" si="13"/>
        <v>10.76</v>
      </c>
      <c r="DZ6" s="21">
        <f t="shared" si="13"/>
        <v>12.06</v>
      </c>
      <c r="EA6" s="21">
        <f t="shared" si="13"/>
        <v>13.41</v>
      </c>
      <c r="EB6" s="21">
        <f t="shared" si="13"/>
        <v>15.06</v>
      </c>
      <c r="EC6" s="21">
        <f t="shared" si="13"/>
        <v>16.87</v>
      </c>
      <c r="ED6" s="20" t="str">
        <f>IF(ED7="","",IF(ED7="-","【-】","【"&amp;SUBSTITUTE(TEXT(ED7,"#,##0.00"),"-","△")&amp;"】"))</f>
        <v>【8.68】</v>
      </c>
      <c r="EE6" s="21">
        <f>IF(EE7="",NA(),EE7)</f>
        <v>1.02</v>
      </c>
      <c r="EF6" s="21">
        <f t="shared" ref="EF6:EN6" si="14">IF(EF7="",NA(),EF7)</f>
        <v>0.86</v>
      </c>
      <c r="EG6" s="21">
        <f t="shared" si="14"/>
        <v>0.97</v>
      </c>
      <c r="EH6" s="21">
        <f t="shared" si="14"/>
        <v>0.87</v>
      </c>
      <c r="EI6" s="21">
        <f t="shared" si="14"/>
        <v>0.69</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281000</v>
      </c>
      <c r="D7" s="23">
        <v>46</v>
      </c>
      <c r="E7" s="23">
        <v>17</v>
      </c>
      <c r="F7" s="23">
        <v>1</v>
      </c>
      <c r="G7" s="23">
        <v>0</v>
      </c>
      <c r="H7" s="23" t="s">
        <v>98</v>
      </c>
      <c r="I7" s="23" t="s">
        <v>99</v>
      </c>
      <c r="J7" s="23" t="s">
        <v>100</v>
      </c>
      <c r="K7" s="23" t="s">
        <v>101</v>
      </c>
      <c r="L7" s="23" t="s">
        <v>102</v>
      </c>
      <c r="M7" s="23" t="s">
        <v>103</v>
      </c>
      <c r="N7" s="24" t="s">
        <v>104</v>
      </c>
      <c r="O7" s="24">
        <v>74.69</v>
      </c>
      <c r="P7" s="24">
        <v>97.71</v>
      </c>
      <c r="Q7" s="24">
        <v>93.61</v>
      </c>
      <c r="R7" s="24">
        <v>1760</v>
      </c>
      <c r="S7" s="24">
        <v>1500425</v>
      </c>
      <c r="T7" s="24">
        <v>14.67</v>
      </c>
      <c r="U7" s="24">
        <v>102278.46</v>
      </c>
      <c r="V7" s="24">
        <v>1460428</v>
      </c>
      <c r="W7" s="24">
        <v>171.57</v>
      </c>
      <c r="X7" s="24">
        <v>8512.14</v>
      </c>
      <c r="Y7" s="24">
        <v>100.66</v>
      </c>
      <c r="Z7" s="24">
        <v>102.45</v>
      </c>
      <c r="AA7" s="24">
        <v>103.83</v>
      </c>
      <c r="AB7" s="24">
        <v>101.51</v>
      </c>
      <c r="AC7" s="24">
        <v>100.88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174.42</v>
      </c>
      <c r="AV7" s="24">
        <v>235.44</v>
      </c>
      <c r="AW7" s="24">
        <v>230.94</v>
      </c>
      <c r="AX7" s="24">
        <v>198.94</v>
      </c>
      <c r="AY7" s="24">
        <v>199.72</v>
      </c>
      <c r="AZ7" s="24">
        <v>72.92</v>
      </c>
      <c r="BA7" s="24">
        <v>71.39</v>
      </c>
      <c r="BB7" s="24">
        <v>74.09</v>
      </c>
      <c r="BC7" s="24">
        <v>71.900000000000006</v>
      </c>
      <c r="BD7" s="24">
        <v>73.75</v>
      </c>
      <c r="BE7" s="24">
        <v>78.430000000000007</v>
      </c>
      <c r="BF7" s="24">
        <v>576.97</v>
      </c>
      <c r="BG7" s="24">
        <v>573.54</v>
      </c>
      <c r="BH7" s="24">
        <v>584.08000000000004</v>
      </c>
      <c r="BI7" s="24">
        <v>602.14</v>
      </c>
      <c r="BJ7" s="24">
        <v>585.67999999999995</v>
      </c>
      <c r="BK7" s="24">
        <v>531.38</v>
      </c>
      <c r="BL7" s="24">
        <v>551.04</v>
      </c>
      <c r="BM7" s="24">
        <v>523.58000000000004</v>
      </c>
      <c r="BN7" s="24">
        <v>508.99</v>
      </c>
      <c r="BO7" s="24">
        <v>497.17</v>
      </c>
      <c r="BP7" s="24">
        <v>630.82000000000005</v>
      </c>
      <c r="BQ7" s="24">
        <v>94.57</v>
      </c>
      <c r="BR7" s="24">
        <v>99.28</v>
      </c>
      <c r="BS7" s="24">
        <v>102.08</v>
      </c>
      <c r="BT7" s="24">
        <v>98.66</v>
      </c>
      <c r="BU7" s="24">
        <v>97.91</v>
      </c>
      <c r="BV7" s="24">
        <v>110.92</v>
      </c>
      <c r="BW7" s="24">
        <v>105.67</v>
      </c>
      <c r="BX7" s="24">
        <v>105.37</v>
      </c>
      <c r="BY7" s="24">
        <v>99.93</v>
      </c>
      <c r="BZ7" s="24">
        <v>100.14</v>
      </c>
      <c r="CA7" s="24">
        <v>97.81</v>
      </c>
      <c r="CB7" s="24">
        <v>115.84</v>
      </c>
      <c r="CC7" s="24">
        <v>111.57</v>
      </c>
      <c r="CD7" s="24">
        <v>110.53</v>
      </c>
      <c r="CE7" s="24">
        <v>115.91</v>
      </c>
      <c r="CF7" s="24">
        <v>117.43</v>
      </c>
      <c r="CG7" s="24">
        <v>119.33</v>
      </c>
      <c r="CH7" s="24">
        <v>118.72</v>
      </c>
      <c r="CI7" s="24">
        <v>120.5</v>
      </c>
      <c r="CJ7" s="24">
        <v>127.3</v>
      </c>
      <c r="CK7" s="24">
        <v>126.99</v>
      </c>
      <c r="CL7" s="24">
        <v>138.75</v>
      </c>
      <c r="CM7" s="24">
        <v>70.03</v>
      </c>
      <c r="CN7" s="24">
        <v>69.760000000000005</v>
      </c>
      <c r="CO7" s="24">
        <v>68.77</v>
      </c>
      <c r="CP7" s="24">
        <v>66.290000000000006</v>
      </c>
      <c r="CQ7" s="24">
        <v>68.31</v>
      </c>
      <c r="CR7" s="24">
        <v>58.09</v>
      </c>
      <c r="CS7" s="24">
        <v>58.16</v>
      </c>
      <c r="CT7" s="24">
        <v>58.91</v>
      </c>
      <c r="CU7" s="24">
        <v>58.31</v>
      </c>
      <c r="CV7" s="24">
        <v>57.8</v>
      </c>
      <c r="CW7" s="24">
        <v>58.94</v>
      </c>
      <c r="CX7" s="24">
        <v>99.9</v>
      </c>
      <c r="CY7" s="24">
        <v>99.9</v>
      </c>
      <c r="CZ7" s="24">
        <v>99.9</v>
      </c>
      <c r="DA7" s="24">
        <v>99.9</v>
      </c>
      <c r="DB7" s="24">
        <v>99.9</v>
      </c>
      <c r="DC7" s="24">
        <v>99.01</v>
      </c>
      <c r="DD7" s="24">
        <v>99.1</v>
      </c>
      <c r="DE7" s="24">
        <v>99.16</v>
      </c>
      <c r="DF7" s="24">
        <v>99.21</v>
      </c>
      <c r="DG7" s="24">
        <v>99.25</v>
      </c>
      <c r="DH7" s="24">
        <v>95.91</v>
      </c>
      <c r="DI7" s="24">
        <v>51.08</v>
      </c>
      <c r="DJ7" s="24">
        <v>52.2</v>
      </c>
      <c r="DK7" s="24">
        <v>53.14</v>
      </c>
      <c r="DL7" s="24">
        <v>54.42</v>
      </c>
      <c r="DM7" s="24">
        <v>55.23</v>
      </c>
      <c r="DN7" s="24">
        <v>48.25</v>
      </c>
      <c r="DO7" s="24">
        <v>49.35</v>
      </c>
      <c r="DP7" s="24">
        <v>50.38</v>
      </c>
      <c r="DQ7" s="24">
        <v>51.54</v>
      </c>
      <c r="DR7" s="24">
        <v>52.5</v>
      </c>
      <c r="DS7" s="24">
        <v>41.09</v>
      </c>
      <c r="DT7" s="24">
        <v>15.91</v>
      </c>
      <c r="DU7" s="24">
        <v>19.5</v>
      </c>
      <c r="DV7" s="24">
        <v>23.13</v>
      </c>
      <c r="DW7" s="24">
        <v>28.46</v>
      </c>
      <c r="DX7" s="24">
        <v>34.22</v>
      </c>
      <c r="DY7" s="24">
        <v>10.76</v>
      </c>
      <c r="DZ7" s="24">
        <v>12.06</v>
      </c>
      <c r="EA7" s="24">
        <v>13.41</v>
      </c>
      <c r="EB7" s="24">
        <v>15.06</v>
      </c>
      <c r="EC7" s="24">
        <v>16.87</v>
      </c>
      <c r="ED7" s="24">
        <v>8.68</v>
      </c>
      <c r="EE7" s="24">
        <v>1.02</v>
      </c>
      <c r="EF7" s="24">
        <v>0.86</v>
      </c>
      <c r="EG7" s="24">
        <v>0.97</v>
      </c>
      <c r="EH7" s="24">
        <v>0.87</v>
      </c>
      <c r="EI7" s="24">
        <v>0.69</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CDB576A0-5E54-4900-BA9D-1180838049B3}"/>
</file>

<file path=customXml/itemProps2.xml><?xml version="1.0" encoding="utf-8"?>
<ds:datastoreItem xmlns:ds="http://schemas.openxmlformats.org/officeDocument/2006/customXml" ds:itemID="{BC3D309B-C62F-47C0-9C93-9D2A7D7DBA1B}"/>
</file>

<file path=customXml/itemProps3.xml><?xml version="1.0" encoding="utf-8"?>
<ds:datastoreItem xmlns:ds="http://schemas.openxmlformats.org/officeDocument/2006/customXml" ds:itemID="{1E67249E-38B3-4A57-B1BA-CB17A8FD0E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2025-02-15T04:43:18Z</dcterms:created>
  <dcterms:modified xsi:type="dcterms:W3CDTF">2025-02-15T04:43:46Z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