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CE14C106060C9A0E12AB3AF66FF800A263008029" xr6:coauthVersionLast="47" xr6:coauthVersionMax="47" xr10:uidLastSave="{90C4B878-2D01-44A3-BD23-97CB0E513F4B}"/>
  <workbookProtection workbookAlgorithmName="SHA-512" workbookHashValue="98nvKmFGhKr+XhV8BekjgqxRtWEQI8ChQxqjtyMhuJ3qWNBFT+o9Zh2d4NgAvtwBfQDe0pym4gh6CIFEZXSl3Q==" workbookSaltValue="bjCoSgB7YOBIu8fC7Jr/2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F85" i="4"/>
  <c r="AT10" i="4"/>
  <c r="AL10" i="4"/>
  <c r="I10" i="4"/>
  <c r="P8" i="4"/>
  <c r="I8" i="4"/>
</calcChain>
</file>

<file path=xl/sharedStrings.xml><?xml version="1.0" encoding="utf-8"?>
<sst xmlns="http://schemas.openxmlformats.org/spreadsheetml/2006/main" count="241" uniqueCount="114">
  <si>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</si>
  <si>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</si>
  <si>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</si>
  <si>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</si>
  <si>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</si>
  <si>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</si>
  <si>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</si>
  <si>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</si>
  <si>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</si>
  <si>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</si>
  <si>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</si>
  <si>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</si>
  <si>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</si>
  <si>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</si>
  <si>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</si>
  <si>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</si>
  <si>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</si>
  <si>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</si>
  <si>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</si>
  <si>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</si>
  <si>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</si>
  <si>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</si>
  <si>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</si>
  <si>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</si>
  <si>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</si>
  <si>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</si>
  <si>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</si>
  <si>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特定環境保全公共下水道事業は、市街化調整区域に立地しており、減価償却費や日常の維持管理費用を使用量収入でまかなえていない状況にある。
ただし、特定環境保全公共下水道事業は、公共下水道事業と一体で経営しており、下水道事業全体の収支は黒字である。</t>
    <rPh sb="11" eb="13">
      <t>ジギョウ</t>
    </rPh>
    <rPh sb="15" eb="18">
      <t>シガイカ</t>
    </rPh>
    <rPh sb="18" eb="22">
      <t>チョウセイクイキ</t>
    </rPh>
    <rPh sb="23" eb="25">
      <t>リッチ</t>
    </rPh>
    <rPh sb="30" eb="35">
      <t>ゲンカショウキャクヒ</t>
    </rPh>
    <rPh sb="36" eb="38">
      <t>ニチジョウ</t>
    </rPh>
    <rPh sb="39" eb="43">
      <t>イジカンリ</t>
    </rPh>
    <rPh sb="43" eb="45">
      <t>ヒヨウ</t>
    </rPh>
    <rPh sb="46" eb="49">
      <t>シヨウリョウ</t>
    </rPh>
    <rPh sb="49" eb="51">
      <t>シュウニュウ</t>
    </rPh>
    <rPh sb="60" eb="62">
      <t>ジョウキョウ</t>
    </rPh>
    <rPh sb="82" eb="84">
      <t>ジギョウ</t>
    </rPh>
    <rPh sb="91" eb="93">
      <t>ジギョウ</t>
    </rPh>
    <rPh sb="94" eb="96">
      <t>イッタイ</t>
    </rPh>
    <rPh sb="97" eb="99">
      <t>ケイエイ</t>
    </rPh>
    <rPh sb="107" eb="109">
      <t>ジギョウ</t>
    </rPh>
    <phoneticPr fontId="4"/>
  </si>
  <si>
    <t>2. 老朽化の状況について</t>
    <phoneticPr fontId="4"/>
  </si>
  <si>
    <t>法定耐用年数を経過した管渠はまだ存在しないため、管渠の更新は実施していない。
一方で有形固定資産全体では老朽化が進んでいるため、今後の改築更新に備える必要がある。</t>
    <rPh sb="24" eb="26">
      <t>カンキョ</t>
    </rPh>
    <rPh sb="27" eb="29">
      <t>コウシン</t>
    </rPh>
    <rPh sb="30" eb="32">
      <t>ジッシ</t>
    </rPh>
    <rPh sb="39" eb="41">
      <t>イッポウ</t>
    </rPh>
    <rPh sb="42" eb="46">
      <t>ユウケイコテイ</t>
    </rPh>
    <rPh sb="46" eb="48">
      <t>シサン</t>
    </rPh>
    <rPh sb="48" eb="50">
      <t>ゼンタイ</t>
    </rPh>
    <rPh sb="52" eb="55">
      <t>ロウキュウカ</t>
    </rPh>
    <rPh sb="56" eb="57">
      <t>スス</t>
    </rPh>
    <phoneticPr fontId="4"/>
  </si>
  <si>
    <t>2. 老朽化の状況</t>
    <phoneticPr fontId="4"/>
  </si>
  <si>
    <t>全体総括</t>
    <rPh sb="0" eb="2">
      <t>ゼンタイ</t>
    </rPh>
    <rPh sb="2" eb="4">
      <t>ソウカツ</t>
    </rPh>
    <phoneticPr fontId="4"/>
  </si>
  <si>
    <t xml:space="preserve">公共下水道事業を含めた下水道事業全体として、今後、下水道使用料収入が減少傾向にある一方で、老朽化した施設の改築更新費用が増加する見込みであるため、令和２年４月に使用料改定を行った。しかし、物価高騰等による影響で処理経費が増えていることから、今後の状況を注視していく必要がある。
引き続き維持管理の効率化を進めると同時に、さらなる改築更新の平準化を図ることで、健全かつ効率的な経営を実施していく。
</t>
    <rPh sb="5" eb="7">
      <t>ジギョウ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</si>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</sst>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88-4ED3-BC97-B0D070C21F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D388-4ED3-BC97-B0D070C21F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8-4D45-BCBC-D99FC1FAFB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72A8-4D45-BCBC-D99FC1FAFB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c:v>
                </c:pt>
                <c:pt idx="1">
                  <c:v>99.9</c:v>
                </c:pt>
                <c:pt idx="2">
                  <c:v>99.9</c:v>
                </c:pt>
                <c:pt idx="3">
                  <c:v>99.9</c:v>
                </c:pt>
                <c:pt idx="4">
                  <c:v>99.9</c:v>
                </c:pt>
              </c:numCache>
            </c:numRef>
          </c:val>
          <c:extLst>
            <c:ext xmlns:c16="http://schemas.microsoft.com/office/drawing/2014/chart" uri="{C3380CC4-5D6E-409C-BE32-E72D297353CC}">
              <c16:uniqueId val="{00000000-AD11-48E4-9057-1AAA45F1E3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AD11-48E4-9057-1AAA45F1E3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63.86</c:v>
                </c:pt>
                <c:pt idx="1">
                  <c:v>67.239999999999995</c:v>
                </c:pt>
                <c:pt idx="2">
                  <c:v>69.81</c:v>
                </c:pt>
                <c:pt idx="3">
                  <c:v>71.16</c:v>
                </c:pt>
                <c:pt idx="4">
                  <c:v>72.900000000000006</c:v>
                </c:pt>
              </c:numCache>
            </c:numRef>
          </c:val>
          <c:extLst>
            <c:ext xmlns:c16="http://schemas.microsoft.com/office/drawing/2014/chart" uri="{C3380CC4-5D6E-409C-BE32-E72D297353CC}">
              <c16:uniqueId val="{00000000-8B08-436F-8EFC-CB9984F4F3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8B08-436F-8EFC-CB9984F4F3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58.62</c:v>
                </c:pt>
                <c:pt idx="1">
                  <c:v>62.51</c:v>
                </c:pt>
                <c:pt idx="2">
                  <c:v>66.16</c:v>
                </c:pt>
                <c:pt idx="3">
                  <c:v>69.569999999999993</c:v>
                </c:pt>
                <c:pt idx="4">
                  <c:v>72.61</c:v>
                </c:pt>
              </c:numCache>
            </c:numRef>
          </c:val>
          <c:extLst>
            <c:ext xmlns:c16="http://schemas.microsoft.com/office/drawing/2014/chart" uri="{C3380CC4-5D6E-409C-BE32-E72D297353CC}">
              <c16:uniqueId val="{00000000-6BD4-4263-8623-8873812BED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6BD4-4263-8623-8873812BED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25-47FC-B4A1-CC56997716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3325-47FC-B4A1-CC56997716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172.14</c:v>
                </c:pt>
                <c:pt idx="1">
                  <c:v>319.98</c:v>
                </c:pt>
                <c:pt idx="2">
                  <c:v>450.62</c:v>
                </c:pt>
                <c:pt idx="3">
                  <c:v>583.5</c:v>
                </c:pt>
                <c:pt idx="4">
                  <c:v>714.86</c:v>
                </c:pt>
              </c:numCache>
            </c:numRef>
          </c:val>
          <c:extLst>
            <c:ext xmlns:c16="http://schemas.microsoft.com/office/drawing/2014/chart" uri="{C3380CC4-5D6E-409C-BE32-E72D297353CC}">
              <c16:uniqueId val="{00000000-7F74-4702-AF84-BEE7C84D76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7F74-4702-AF84-BEE7C84D76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CD-44B3-875D-E242620AAC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32CD-44B3-875D-E242620AAC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3907.31</c:v>
                </c:pt>
                <c:pt idx="1">
                  <c:v>3370.02</c:v>
                </c:pt>
                <c:pt idx="2">
                  <c:v>2859.9</c:v>
                </c:pt>
                <c:pt idx="3">
                  <c:v>2430.2199999999998</c:v>
                </c:pt>
                <c:pt idx="4">
                  <c:v>2054.5300000000002</c:v>
                </c:pt>
              </c:numCache>
            </c:numRef>
          </c:val>
          <c:extLst>
            <c:ext xmlns:c16="http://schemas.microsoft.com/office/drawing/2014/chart" uri="{C3380CC4-5D6E-409C-BE32-E72D297353CC}">
              <c16:uniqueId val="{00000000-1B16-4E85-8FE9-F4A752DCFF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1B16-4E85-8FE9-F4A752DCFF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49.65</c:v>
                </c:pt>
                <c:pt idx="1">
                  <c:v>54.38</c:v>
                </c:pt>
                <c:pt idx="2">
                  <c:v>49.69</c:v>
                </c:pt>
                <c:pt idx="3">
                  <c:v>49.47</c:v>
                </c:pt>
                <c:pt idx="4">
                  <c:v>52.8</c:v>
                </c:pt>
              </c:numCache>
            </c:numRef>
          </c:val>
          <c:extLst>
            <c:ext xmlns:c16="http://schemas.microsoft.com/office/drawing/2014/chart" uri="{C3380CC4-5D6E-409C-BE32-E72D297353CC}">
              <c16:uniqueId val="{00000000-AE78-465B-89B3-19CFD41CD6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AE78-465B-89B3-19CFD41CD6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136.99</c:v>
                </c:pt>
                <c:pt idx="2">
                  <c:v>150</c:v>
                </c:pt>
                <c:pt idx="3">
                  <c:v>150</c:v>
                </c:pt>
                <c:pt idx="4">
                  <c:v>139.63999999999999</c:v>
                </c:pt>
              </c:numCache>
            </c:numRef>
          </c:val>
          <c:extLst>
            <c:ext xmlns:c16="http://schemas.microsoft.com/office/drawing/2014/chart" uri="{C3380CC4-5D6E-409C-BE32-E72D297353CC}">
              <c16:uniqueId val="{00000000-EFD2-40A6-AE64-0C96122746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EFD2-40A6-AE64-0C96122746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8" sqref="I8:O8"/>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兵庫県　神戸市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1500425</v>
      </c>
      <c r="AM8" s="44"/>
      <c r="AN8" s="44"/>
      <c r="AO8" s="44"/>
      <c r="AP8" s="44"/>
      <c r="AQ8" s="44"/>
      <c r="AR8" s="44"/>
      <c r="AS8" s="44"/>
      <c r="AT8" s="45">
        <f>データ!T6</f>
        <v>14.67</v>
      </c>
      <c r="AU8" s="45"/>
      <c r="AV8" s="45"/>
      <c r="AW8" s="45"/>
      <c r="AX8" s="45"/>
      <c r="AY8" s="45"/>
      <c r="AZ8" s="45"/>
      <c r="BA8" s="45"/>
      <c r="BB8" s="45">
        <f>データ!U6</f>
        <v>102278.46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58.92</v>
      </c>
      <c r="J10" s="45"/>
      <c r="K10" s="45"/>
      <c r="L10" s="45"/>
      <c r="M10" s="45"/>
      <c r="N10" s="45"/>
      <c r="O10" s="45"/>
      <c r="P10" s="45">
        <f>データ!P6</f>
        <v>1.02</v>
      </c>
      <c r="Q10" s="45"/>
      <c r="R10" s="45"/>
      <c r="S10" s="45"/>
      <c r="T10" s="45"/>
      <c r="U10" s="45"/>
      <c r="V10" s="45"/>
      <c r="W10" s="45">
        <f>データ!Q6</f>
        <v>100</v>
      </c>
      <c r="X10" s="45"/>
      <c r="Y10" s="45"/>
      <c r="Z10" s="45"/>
      <c r="AA10" s="45"/>
      <c r="AB10" s="45"/>
      <c r="AC10" s="45"/>
      <c r="AD10" s="44">
        <f>データ!R6</f>
        <v>1760</v>
      </c>
      <c r="AE10" s="44"/>
      <c r="AF10" s="44"/>
      <c r="AG10" s="44"/>
      <c r="AH10" s="44"/>
      <c r="AI10" s="44"/>
      <c r="AJ10" s="44"/>
      <c r="AK10" s="2"/>
      <c r="AL10" s="44">
        <f>データ!V6</f>
        <v>15210</v>
      </c>
      <c r="AM10" s="44"/>
      <c r="AN10" s="44"/>
      <c r="AO10" s="44"/>
      <c r="AP10" s="44"/>
      <c r="AQ10" s="44"/>
      <c r="AR10" s="44"/>
      <c r="AS10" s="44"/>
      <c r="AT10" s="45">
        <f>データ!W6</f>
        <v>1.39</v>
      </c>
      <c r="AU10" s="45"/>
      <c r="AV10" s="45"/>
      <c r="AW10" s="45"/>
      <c r="AX10" s="45"/>
      <c r="AY10" s="45"/>
      <c r="AZ10" s="45"/>
      <c r="BA10" s="45"/>
      <c r="BB10" s="45">
        <f>データ!X6</f>
        <v>10942.45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C9ak7Il+TYlet5h0P30vOfphStVgSz0F/Lb/TOK1LKU7ERfHWRIKbXNgrseQ4N2OLdX1YhJFwX6r0bwWa/tNg==" saltValue="GHJvvDsQ7E2ZRrp9qgRm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281000</v>
      </c>
      <c r="D6" s="19">
        <f t="shared" si="3"/>
        <v>46</v>
      </c>
      <c r="E6" s="19">
        <f t="shared" si="3"/>
        <v>17</v>
      </c>
      <c r="F6" s="19">
        <f t="shared" si="3"/>
        <v>4</v>
      </c>
      <c r="G6" s="19">
        <f t="shared" si="3"/>
        <v>0</v>
      </c>
      <c r="H6" s="19" t="str">
        <f t="shared" si="3"/>
        <v>兵庫県　神戸市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58.92</v>
      </c>
      <c r="P6" s="20">
        <f t="shared" si="3"/>
        <v>1.02</v>
      </c>
      <c r="Q6" s="20">
        <f t="shared" si="3"/>
        <v>100</v>
      </c>
      <c r="R6" s="20">
        <f t="shared" si="3"/>
        <v>1760</v>
      </c>
      <c r="S6" s="20">
        <f t="shared" si="3"/>
        <v>1500425</v>
      </c>
      <c r="T6" s="20">
        <f t="shared" si="3"/>
        <v>14.67</v>
      </c>
      <c r="U6" s="20">
        <f t="shared" si="3"/>
        <v>102278.46</v>
      </c>
      <c r="V6" s="20">
        <f t="shared" si="3"/>
        <v>15210</v>
      </c>
      <c r="W6" s="20">
        <f t="shared" si="3"/>
        <v>1.39</v>
      </c>
      <c r="X6" s="20">
        <f t="shared" si="3"/>
        <v>10942.45</v>
      </c>
      <c r="Y6" s="21">
        <f>IF(Y7="",NA(),Y7)</f>
        <v>63.86</v>
      </c>
      <c r="Z6" s="21">
        <f t="shared" ref="Z6:AH6" si="4">IF(Z7="",NA(),Z7)</f>
        <v>67.239999999999995</v>
      </c>
      <c r="AA6" s="21">
        <f t="shared" si="4"/>
        <v>69.81</v>
      </c>
      <c r="AB6" s="21">
        <f t="shared" si="4"/>
        <v>71.16</v>
      </c>
      <c r="AC6" s="21">
        <f t="shared" si="4"/>
        <v>72.900000000000006</v>
      </c>
      <c r="AD6" s="21">
        <f t="shared" si="4"/>
        <v>102.73</v>
      </c>
      <c r="AE6" s="21">
        <f t="shared" si="4"/>
        <v>102.7</v>
      </c>
      <c r="AF6" s="21">
        <f t="shared" si="4"/>
        <v>104.11</v>
      </c>
      <c r="AG6" s="21">
        <f t="shared" si="4"/>
        <v>101.98</v>
      </c>
      <c r="AH6" s="21">
        <f t="shared" si="4"/>
        <v>102.68</v>
      </c>
      <c r="AI6" s="20" t="str">
        <f>IF(AI7="","",IF(AI7="-","【-】","【"&amp;SUBSTITUTE(TEXT(AI7,"#,##0.00"),"-","△")&amp;"】"))</f>
        <v>【105.09】</v>
      </c>
      <c r="AJ6" s="21">
        <f>IF(AJ7="",NA(),AJ7)</f>
        <v>172.14</v>
      </c>
      <c r="AK6" s="21">
        <f t="shared" ref="AK6:AS6" si="5">IF(AK7="",NA(),AK7)</f>
        <v>319.98</v>
      </c>
      <c r="AL6" s="21">
        <f t="shared" si="5"/>
        <v>450.62</v>
      </c>
      <c r="AM6" s="21">
        <f t="shared" si="5"/>
        <v>583.5</v>
      </c>
      <c r="AN6" s="21">
        <f t="shared" si="5"/>
        <v>714.86</v>
      </c>
      <c r="AO6" s="21">
        <f t="shared" si="5"/>
        <v>94.97</v>
      </c>
      <c r="AP6" s="21">
        <f t="shared" si="5"/>
        <v>48.2</v>
      </c>
      <c r="AQ6" s="21">
        <f t="shared" si="5"/>
        <v>46.91</v>
      </c>
      <c r="AR6" s="21">
        <f t="shared" si="5"/>
        <v>52.27</v>
      </c>
      <c r="AS6" s="21">
        <f t="shared" si="5"/>
        <v>58.68</v>
      </c>
      <c r="AT6" s="20" t="str">
        <f>IF(AT7="","",IF(AT7="-","【-】","【"&amp;SUBSTITUTE(TEXT(AT7,"#,##0.00"),"-","△")&amp;"】"))</f>
        <v>【65.73】</v>
      </c>
      <c r="AU6" s="21" t="str">
        <f>IF(AU7="",NA(),AU7)</f>
        <v>-</v>
      </c>
      <c r="AV6" s="21" t="str">
        <f t="shared" ref="AV6:BD6" si="6">IF(AV7="",NA(),AV7)</f>
        <v>-</v>
      </c>
      <c r="AW6" s="21" t="str">
        <f t="shared" si="6"/>
        <v>-</v>
      </c>
      <c r="AX6" s="21" t="str">
        <f t="shared" si="6"/>
        <v>-</v>
      </c>
      <c r="AY6" s="21" t="str">
        <f t="shared" si="6"/>
        <v>-</v>
      </c>
      <c r="AZ6" s="21">
        <f t="shared" si="6"/>
        <v>47.72</v>
      </c>
      <c r="BA6" s="21">
        <f t="shared" si="6"/>
        <v>46.85</v>
      </c>
      <c r="BB6" s="21">
        <f t="shared" si="6"/>
        <v>44.35</v>
      </c>
      <c r="BC6" s="21">
        <f t="shared" si="6"/>
        <v>41.51</v>
      </c>
      <c r="BD6" s="21">
        <f t="shared" si="6"/>
        <v>45.01</v>
      </c>
      <c r="BE6" s="20" t="str">
        <f>IF(BE7="","",IF(BE7="-","【-】","【"&amp;SUBSTITUTE(TEXT(BE7,"#,##0.00"),"-","△")&amp;"】"))</f>
        <v>【48.91】</v>
      </c>
      <c r="BF6" s="21">
        <f>IF(BF7="",NA(),BF7)</f>
        <v>3907.31</v>
      </c>
      <c r="BG6" s="21">
        <f t="shared" ref="BG6:BO6" si="7">IF(BG7="",NA(),BG7)</f>
        <v>3370.02</v>
      </c>
      <c r="BH6" s="21">
        <f t="shared" si="7"/>
        <v>2859.9</v>
      </c>
      <c r="BI6" s="21">
        <f t="shared" si="7"/>
        <v>2430.2199999999998</v>
      </c>
      <c r="BJ6" s="21">
        <f t="shared" si="7"/>
        <v>2054.5300000000002</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49.65</v>
      </c>
      <c r="BR6" s="21">
        <f t="shared" ref="BR6:BZ6" si="8">IF(BR7="",NA(),BR7)</f>
        <v>54.38</v>
      </c>
      <c r="BS6" s="21">
        <f t="shared" si="8"/>
        <v>49.69</v>
      </c>
      <c r="BT6" s="21">
        <f t="shared" si="8"/>
        <v>49.47</v>
      </c>
      <c r="BU6" s="21">
        <f t="shared" si="8"/>
        <v>52.8</v>
      </c>
      <c r="BV6" s="21">
        <f t="shared" si="8"/>
        <v>71.84</v>
      </c>
      <c r="BW6" s="21">
        <f t="shared" si="8"/>
        <v>82.88</v>
      </c>
      <c r="BX6" s="21">
        <f t="shared" si="8"/>
        <v>82.53</v>
      </c>
      <c r="BY6" s="21">
        <f t="shared" si="8"/>
        <v>81.81</v>
      </c>
      <c r="BZ6" s="21">
        <f t="shared" si="8"/>
        <v>82.27</v>
      </c>
      <c r="CA6" s="20" t="str">
        <f>IF(CA7="","",IF(CA7="-","【-】","【"&amp;SUBSTITUTE(TEXT(CA7,"#,##0.00"),"-","△")&amp;"】"))</f>
        <v>【75.33】</v>
      </c>
      <c r="CB6" s="21">
        <f>IF(CB7="",NA(),CB7)</f>
        <v>150</v>
      </c>
      <c r="CC6" s="21">
        <f t="shared" ref="CC6:CK6" si="9">IF(CC7="",NA(),CC7)</f>
        <v>136.99</v>
      </c>
      <c r="CD6" s="21">
        <f t="shared" si="9"/>
        <v>150</v>
      </c>
      <c r="CE6" s="21">
        <f t="shared" si="9"/>
        <v>150</v>
      </c>
      <c r="CF6" s="21">
        <f t="shared" si="9"/>
        <v>139.63999999999999</v>
      </c>
      <c r="CG6" s="21">
        <f t="shared" si="9"/>
        <v>228.47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45.87</v>
      </c>
      <c r="CT6" s="21">
        <f t="shared" si="10"/>
        <v>44.24</v>
      </c>
      <c r="CU6" s="21">
        <f t="shared" si="10"/>
        <v>45.3</v>
      </c>
      <c r="CV6" s="21">
        <f t="shared" si="10"/>
        <v>45.6</v>
      </c>
      <c r="CW6" s="20" t="str">
        <f>IF(CW7="","",IF(CW7="-","【-】","【"&amp;SUBSTITUTE(TEXT(CW7,"#,##0.00"),"-","△")&amp;"】"))</f>
        <v>【43.28】</v>
      </c>
      <c r="CX6" s="21">
        <f>IF(CX7="",NA(),CX7)</f>
        <v>99.9</v>
      </c>
      <c r="CY6" s="21">
        <f t="shared" ref="CY6:DG6" si="11">IF(CY7="",NA(),CY7)</f>
        <v>99.9</v>
      </c>
      <c r="CZ6" s="21">
        <f t="shared" si="11"/>
        <v>99.9</v>
      </c>
      <c r="DA6" s="21">
        <f t="shared" si="11"/>
        <v>99.9</v>
      </c>
      <c r="DB6" s="21">
        <f t="shared" si="11"/>
        <v>99.9</v>
      </c>
      <c r="DC6" s="21">
        <f t="shared" si="11"/>
        <v>83.75</v>
      </c>
      <c r="DD6" s="21">
        <f t="shared" si="11"/>
        <v>87.65</v>
      </c>
      <c r="DE6" s="21">
        <f t="shared" si="11"/>
        <v>88.15</v>
      </c>
      <c r="DF6" s="21">
        <f t="shared" si="11"/>
        <v>88.37</v>
      </c>
      <c r="DG6" s="21">
        <f t="shared" si="11"/>
        <v>88.66</v>
      </c>
      <c r="DH6" s="20" t="str">
        <f>IF(DH7="","",IF(DH7="-","【-】","【"&amp;SUBSTITUTE(TEXT(DH7,"#,##0.00"),"-","△")&amp;"】"))</f>
        <v>【86.21】</v>
      </c>
      <c r="DI6" s="21">
        <f>IF(DI7="",NA(),DI7)</f>
        <v>58.62</v>
      </c>
      <c r="DJ6" s="21">
        <f t="shared" ref="DJ6:DR6" si="12">IF(DJ7="",NA(),DJ7)</f>
        <v>62.51</v>
      </c>
      <c r="DK6" s="21">
        <f t="shared" si="12"/>
        <v>66.16</v>
      </c>
      <c r="DL6" s="21">
        <f t="shared" si="12"/>
        <v>69.569999999999993</v>
      </c>
      <c r="DM6" s="21">
        <f t="shared" si="12"/>
        <v>72.61</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281000</v>
      </c>
      <c r="D7" s="23">
        <v>46</v>
      </c>
      <c r="E7" s="23">
        <v>17</v>
      </c>
      <c r="F7" s="23">
        <v>4</v>
      </c>
      <c r="G7" s="23">
        <v>0</v>
      </c>
      <c r="H7" s="23" t="s">
        <v>98</v>
      </c>
      <c r="I7" s="23" t="s">
        <v>99</v>
      </c>
      <c r="J7" s="23" t="s">
        <v>100</v>
      </c>
      <c r="K7" s="23" t="s">
        <v>101</v>
      </c>
      <c r="L7" s="23" t="s">
        <v>102</v>
      </c>
      <c r="M7" s="23" t="s">
        <v>103</v>
      </c>
      <c r="N7" s="24" t="s">
        <v>104</v>
      </c>
      <c r="O7" s="24">
        <v>58.92</v>
      </c>
      <c r="P7" s="24">
        <v>1.02</v>
      </c>
      <c r="Q7" s="24">
        <v>100</v>
      </c>
      <c r="R7" s="24">
        <v>1760</v>
      </c>
      <c r="S7" s="24">
        <v>1500425</v>
      </c>
      <c r="T7" s="24">
        <v>14.67</v>
      </c>
      <c r="U7" s="24">
        <v>102278.46</v>
      </c>
      <c r="V7" s="24">
        <v>15210</v>
      </c>
      <c r="W7" s="24">
        <v>1.39</v>
      </c>
      <c r="X7" s="24">
        <v>10942.45</v>
      </c>
      <c r="Y7" s="24">
        <v>63.86</v>
      </c>
      <c r="Z7" s="24">
        <v>67.239999999999995</v>
      </c>
      <c r="AA7" s="24">
        <v>69.81</v>
      </c>
      <c r="AB7" s="24">
        <v>71.16</v>
      </c>
      <c r="AC7" s="24">
        <v>72.900000000000006</v>
      </c>
      <c r="AD7" s="24">
        <v>102.73</v>
      </c>
      <c r="AE7" s="24">
        <v>102.7</v>
      </c>
      <c r="AF7" s="24">
        <v>104.11</v>
      </c>
      <c r="AG7" s="24">
        <v>101.98</v>
      </c>
      <c r="AH7" s="24">
        <v>102.68</v>
      </c>
      <c r="AI7" s="24">
        <v>105.09</v>
      </c>
      <c r="AJ7" s="24">
        <v>172.14</v>
      </c>
      <c r="AK7" s="24">
        <v>319.98</v>
      </c>
      <c r="AL7" s="24">
        <v>450.62</v>
      </c>
      <c r="AM7" s="24">
        <v>583.5</v>
      </c>
      <c r="AN7" s="24">
        <v>714.86</v>
      </c>
      <c r="AO7" s="24">
        <v>94.97</v>
      </c>
      <c r="AP7" s="24">
        <v>48.2</v>
      </c>
      <c r="AQ7" s="24">
        <v>46.91</v>
      </c>
      <c r="AR7" s="24">
        <v>52.27</v>
      </c>
      <c r="AS7" s="24">
        <v>58.68</v>
      </c>
      <c r="AT7" s="24">
        <v>65.73</v>
      </c>
      <c r="AU7" s="24" t="s">
        <v>104</v>
      </c>
      <c r="AV7" s="24" t="s">
        <v>104</v>
      </c>
      <c r="AW7" s="24" t="s">
        <v>104</v>
      </c>
      <c r="AX7" s="24" t="s">
        <v>104</v>
      </c>
      <c r="AY7" s="24" t="s">
        <v>104</v>
      </c>
      <c r="AZ7" s="24">
        <v>47.72</v>
      </c>
      <c r="BA7" s="24">
        <v>46.85</v>
      </c>
      <c r="BB7" s="24">
        <v>44.35</v>
      </c>
      <c r="BC7" s="24">
        <v>41.51</v>
      </c>
      <c r="BD7" s="24">
        <v>45.01</v>
      </c>
      <c r="BE7" s="24">
        <v>48.91</v>
      </c>
      <c r="BF7" s="24">
        <v>3907.31</v>
      </c>
      <c r="BG7" s="24">
        <v>3370.02</v>
      </c>
      <c r="BH7" s="24">
        <v>2859.9</v>
      </c>
      <c r="BI7" s="24">
        <v>2430.2199999999998</v>
      </c>
      <c r="BJ7" s="24">
        <v>2054.5300000000002</v>
      </c>
      <c r="BK7" s="24">
        <v>1206.79</v>
      </c>
      <c r="BL7" s="24">
        <v>1268.6300000000001</v>
      </c>
      <c r="BM7" s="24">
        <v>1283.69</v>
      </c>
      <c r="BN7" s="24">
        <v>1160.22</v>
      </c>
      <c r="BO7" s="24">
        <v>1141.98</v>
      </c>
      <c r="BP7" s="24">
        <v>1156.82</v>
      </c>
      <c r="BQ7" s="24">
        <v>49.65</v>
      </c>
      <c r="BR7" s="24">
        <v>54.38</v>
      </c>
      <c r="BS7" s="24">
        <v>49.69</v>
      </c>
      <c r="BT7" s="24">
        <v>49.47</v>
      </c>
      <c r="BU7" s="24">
        <v>52.8</v>
      </c>
      <c r="BV7" s="24">
        <v>71.84</v>
      </c>
      <c r="BW7" s="24">
        <v>82.88</v>
      </c>
      <c r="BX7" s="24">
        <v>82.53</v>
      </c>
      <c r="BY7" s="24">
        <v>81.81</v>
      </c>
      <c r="BZ7" s="24">
        <v>82.27</v>
      </c>
      <c r="CA7" s="24">
        <v>75.33</v>
      </c>
      <c r="CB7" s="24">
        <v>150</v>
      </c>
      <c r="CC7" s="24">
        <v>136.99</v>
      </c>
      <c r="CD7" s="24">
        <v>150</v>
      </c>
      <c r="CE7" s="24">
        <v>150</v>
      </c>
      <c r="CF7" s="24">
        <v>139.63999999999999</v>
      </c>
      <c r="CG7" s="24">
        <v>228.47</v>
      </c>
      <c r="CH7" s="24">
        <v>187.76</v>
      </c>
      <c r="CI7" s="24">
        <v>190.48</v>
      </c>
      <c r="CJ7" s="24">
        <v>193.59</v>
      </c>
      <c r="CK7" s="24">
        <v>194.42</v>
      </c>
      <c r="CL7" s="24">
        <v>215.73</v>
      </c>
      <c r="CM7" s="24" t="s">
        <v>104</v>
      </c>
      <c r="CN7" s="24" t="s">
        <v>104</v>
      </c>
      <c r="CO7" s="24" t="s">
        <v>104</v>
      </c>
      <c r="CP7" s="24" t="s">
        <v>104</v>
      </c>
      <c r="CQ7" s="24" t="s">
        <v>104</v>
      </c>
      <c r="CR7" s="24">
        <v>42.47</v>
      </c>
      <c r="CS7" s="24">
        <v>45.87</v>
      </c>
      <c r="CT7" s="24">
        <v>44.24</v>
      </c>
      <c r="CU7" s="24">
        <v>45.3</v>
      </c>
      <c r="CV7" s="24">
        <v>45.6</v>
      </c>
      <c r="CW7" s="24">
        <v>43.28</v>
      </c>
      <c r="CX7" s="24">
        <v>99.9</v>
      </c>
      <c r="CY7" s="24">
        <v>99.9</v>
      </c>
      <c r="CZ7" s="24">
        <v>99.9</v>
      </c>
      <c r="DA7" s="24">
        <v>99.9</v>
      </c>
      <c r="DB7" s="24">
        <v>99.9</v>
      </c>
      <c r="DC7" s="24">
        <v>83.75</v>
      </c>
      <c r="DD7" s="24">
        <v>87.65</v>
      </c>
      <c r="DE7" s="24">
        <v>88.15</v>
      </c>
      <c r="DF7" s="24">
        <v>88.37</v>
      </c>
      <c r="DG7" s="24">
        <v>88.66</v>
      </c>
      <c r="DH7" s="24">
        <v>86.21</v>
      </c>
      <c r="DI7" s="24">
        <v>58.62</v>
      </c>
      <c r="DJ7" s="24">
        <v>62.51</v>
      </c>
      <c r="DK7" s="24">
        <v>66.16</v>
      </c>
      <c r="DL7" s="24">
        <v>69.569999999999993</v>
      </c>
      <c r="DM7" s="24">
        <v>72.61</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E8C79B6-7426-4BDC-95FD-1CD3F1011BAA}"/>
</file>

<file path=customXml/itemProps2.xml><?xml version="1.0" encoding="utf-8"?>
<ds:datastoreItem xmlns:ds="http://schemas.openxmlformats.org/officeDocument/2006/customXml" ds:itemID="{DF7D7F99-E82E-4BF7-9E69-E36B5FB1B2D1}"/>
</file>

<file path=customXml/itemProps3.xml><?xml version="1.0" encoding="utf-8"?>
<ds:datastoreItem xmlns:ds="http://schemas.openxmlformats.org/officeDocument/2006/customXml" ds:itemID="{792D86DA-D1CA-4979-A94E-D7339171D6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2025-02-15T04:44:32Z</dcterms:created>
  <dcterms:modified xsi:type="dcterms:W3CDTF">2025-02-15T04:44:43Z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