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D330F292420D1147ABDD00FD54268433A8FC57CB" xr6:coauthVersionLast="47" xr6:coauthVersionMax="47" xr10:uidLastSave="{D3FD76FA-08C1-4F3B-87F6-308DB82C248F}"/>
  <workbookProtection workbookAlgorithmName="SHA-512" workbookHashValue="+2+AhqRUxMJzm6TMYjHebSHtUQE4g2HBFuXprWNmEMhd8g3GPhqHSjrY7hiJDWciIwMZ5VIBbeFISJ5/2/Ef9g==" workbookSaltValue="wMzUAZFXE8wIa9zGkLE2xA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<sst xmlns="http://schemas.openxmlformats.org/spreadsheetml/2006/main" count="236" uniqueCount="117">
  <si>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</si>
  <si>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</si>
  <si>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</si>
  <si>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</si>
  <si>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</si>
  <si>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</si>
  <si>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</si>
  <si>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</si>
  <si>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</si>
  <si>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</si>
  <si>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</si>
  <si>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</si>
  <si>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</si>
  <si>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</si>
  <si>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</si>
  <si>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</si>
  <si>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</si>
  <si>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</si>
  <si>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</si>
  <si>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</si>
  <si>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</si>
  <si>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</si>
  <si>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</si>
  <si>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</si>
  <si>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</si>
  <si>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</si>
  <si>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</si>
  <si>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 xml:space="preserve">①収益的収支比率
　平成29年度に企業債の償還はピークを迎え、収益的収支比率は平成30年度以降、改善傾向である。令和５年度は一般会計からの繰入金が増えたため、収益的収支比率が改善した。
④企業債残高対事業規模比較
　農業集落排水事業は、地形的に起伏が多いなどの条件が影響し、事業開始当初の施設整備に多額の費用が必要となったため、、企業債残高対事業規模比較が平均値よりも高くなっていた。その後、企業債の償還が進み、令和２年度以降は平均値に近づいている。
⑤経費回収率
　神戸市では、農業集落排水事業の使用料単価は、公共下水道事業と同額としている。しかし農業集落排水事業は小規模な処理施設が多数点在しており、公共下水道事業に比べて処理区域内の人口密度が低く、使用料に比べて必要となる費用が多い事業となっているため、経費回収率が低くなっている。
⑥汚水処理原価
　地形的な条件等が影響し、汚水処理原価は平均値より高くなっている。
⑦施設利用率
　施設利用率は概ね平均値と同水準で、施設の利用状況は比較的良好であり、規模も適切であると考えられる。
⑧水洗化率
　水洗化率は概ね平均値と同水準となっている。
</t>
    <rPh sb="17" eb="20">
      <t>キギョウサイ</t>
    </rPh>
    <rPh sb="50" eb="52">
      <t>ケイコウ</t>
    </rPh>
    <rPh sb="62" eb="66">
      <t>イッパンカイケイ</t>
    </rPh>
    <rPh sb="87" eb="89">
      <t>カイゼン</t>
    </rPh>
    <rPh sb="114" eb="116">
      <t>ジギョウ</t>
    </rPh>
    <rPh sb="130" eb="132">
      <t>ジョウケン</t>
    </rPh>
    <rPh sb="133" eb="135">
      <t>エイキョウ</t>
    </rPh>
    <rPh sb="137" eb="141">
      <t>ジギョウカイシ</t>
    </rPh>
    <rPh sb="141" eb="143">
      <t>トウショ</t>
    </rPh>
    <rPh sb="144" eb="146">
      <t>シセツ</t>
    </rPh>
    <rPh sb="146" eb="148">
      <t>セイビ</t>
    </rPh>
    <rPh sb="149" eb="151">
      <t>タガク</t>
    </rPh>
    <rPh sb="152" eb="154">
      <t>ヒヨウ</t>
    </rPh>
    <rPh sb="155" eb="157">
      <t>ヒツヨウ</t>
    </rPh>
    <rPh sb="178" eb="181">
      <t>ヘイキンチ</t>
    </rPh>
    <rPh sb="194" eb="195">
      <t>ゴ</t>
    </rPh>
    <rPh sb="246" eb="248">
      <t>ジギョウ</t>
    </rPh>
    <rPh sb="379" eb="382">
      <t>チケイテキ</t>
    </rPh>
    <rPh sb="383" eb="385">
      <t>ジョウケン</t>
    </rPh>
    <rPh sb="385" eb="386">
      <t>ナド</t>
    </rPh>
    <rPh sb="387" eb="389">
      <t>エイキョウ</t>
    </rPh>
    <rPh sb="400" eb="401">
      <t>アタイ</t>
    </rPh>
    <rPh sb="430" eb="431">
      <t>アタイ</t>
    </rPh>
    <rPh sb="486" eb="487">
      <t>アタイ</t>
    </rPh>
    <phoneticPr fontId="4"/>
  </si>
  <si>
    <t>2. 老朽化の状況について</t>
    <phoneticPr fontId="4"/>
  </si>
  <si>
    <t>管渠の多くは、耐用年数を迎えておらず、大きな不具合も出ていないため、管渠の更新は実施していない。</t>
    <rPh sb="40" eb="42">
      <t>ジッシ</t>
    </rPh>
    <phoneticPr fontId="16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</si>
  <si>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</si>
  <si>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</si>
  <si>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神戸市の農業集落排水事業は、汚水処理原価を使用料等でまかなうことができておらず、収入の大半を一般会計からの繰入金に依存している。また、今後、多くの機器が耐用年数を迎え、機器の更新が必要となる見込である。
経営の改善策として、処理区の統廃合等、効果的な処理を積極的に進めていく。
引き続き経営改善を図りつつ、適正な維持管理に努める。</t>
    <rPh sb="67" eb="69">
      <t>コンゴ</t>
    </rPh>
    <rPh sb="70" eb="71">
      <t>オオ</t>
    </rPh>
    <rPh sb="73" eb="75">
      <t>キキ</t>
    </rPh>
    <rPh sb="76" eb="80">
      <t>タイヨウネンスウ</t>
    </rPh>
    <rPh sb="81" eb="82">
      <t>ムカ</t>
    </rPh>
    <rPh sb="84" eb="86">
      <t>キキ</t>
    </rPh>
    <rPh sb="87" eb="89">
      <t>コウシン</t>
    </rPh>
    <rPh sb="119" eb="120">
      <t>トウ</t>
    </rPh>
    <rPh sb="121" eb="124">
      <t>コウカテキ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</si>
  <si>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</si>
  <si>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</si>
  <si>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</si>
  <si>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</si>
  <si>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</si>
  <si>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</si>
  <si>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</si>
  <si>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</si>
  <si>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</si>
  <si>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</si>
  <si>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</si>
  <si>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</si>
  <si>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</si>
  <si>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</si>
  <si>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</si>
  <si>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</si>
  <si>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</si>
  <si>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</si>
  <si>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</si>
  <si>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</si>
  <si>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</si>
  <si>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</si>
  <si>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</si>
  <si>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</si>
  <si>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</si>
  <si>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</si>
  <si>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</si>
  <si>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</si>
  <si>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</si>
  <si>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</si>
  <si>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</si>
  <si>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</si>
  <si>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</si>
  <si>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</si>
  <si>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</si>
  <si>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</si>
  <si>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</si>
  <si>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</si>
  <si>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</si>
  <si>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</si>
  <si>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</si>
  <si>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</si>
  <si>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</si>
  <si>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</si>
  <si>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</si>
  <si>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</si>
  <si>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</si>
  <si>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</si>
  <si>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</si>
  <si>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</si>
  <si>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</si>
  <si>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</si>
  <si>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</si>
  <si>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</si>
  <si>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</si>
  <si>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</si>
  <si>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</si>
  <si>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</si>
  <si>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</si>
  <si>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</si>
  <si>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</si>
  <si>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</si>
  <si>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</si>
  <si>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</si>
  <si>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</si>
  <si>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</si>
  <si>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神戸市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</si>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</sst>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A-4941-9A0E-04FC671F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A-4941-9A0E-04FC671F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54.01</c:v>
                </c:pt>
                <c:pt idx="1">
                  <c:v>58.34</c:v>
                </c:pt>
                <c:pt idx="2">
                  <c:v>58.21</c:v>
                </c:pt>
                <c:pt idx="3">
                  <c:v>51.9</c:v>
                </c:pt>
                <c:pt idx="4">
                  <c:v>53.84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D-9CED-8F9F5AC1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E-466D-9CED-8F9F5AC1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91.04</c:v>
                </c:pt>
                <c:pt idx="1">
                  <c:v>90.41</c:v>
                </c:pt>
                <c:pt idx="2">
                  <c:v>90.45</c:v>
                </c:pt>
                <c:pt idx="3">
                  <c:v>90.59</c:v>
                </c:pt>
                <c:pt idx="4">
                  <c:v>90.44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5-4977-8F9E-8CCCB226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5-4977-8F9E-8CCCB226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84.24</c:v>
                </c:pt>
                <c:pt idx="1">
                  <c:v>78.52</c:v>
                </c:pt>
                <c:pt idx="2">
                  <c:v>102.86</c:v>
                </c:pt>
                <c:pt idx="3">
                  <c:v>103.49</c:v>
                </c:pt>
                <c:pt idx="4">
                  <c:v>115.22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C-449C-95F9-A8C87DD15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C-449C-95F9-A8C87DD15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8-445A-9CA1-909E5228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8-445A-9CA1-909E5228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5-4EBA-AB9D-11CBFB38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5-4EBA-AB9D-11CBFB38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4-46DD-921C-B996F9CE3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6DD-921C-B996F9CE3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B-4421-916A-528D97CF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B-4421-916A-528D97CF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1635.59</c:v>
                </c:pt>
                <c:pt idx="1">
                  <c:v>865.68</c:v>
                </c:pt>
                <c:pt idx="2">
                  <c:v>1046.6600000000001</c:v>
                </c:pt>
                <c:pt idx="3">
                  <c:v>816.32</c:v>
                </c:pt>
                <c:pt idx="4">
                  <c:v>846.43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6-417C-BA73-BEBD08FE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6-417C-BA73-BEBD08FE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21.81</c:v>
                </c:pt>
                <c:pt idx="1">
                  <c:v>25.52</c:v>
                </c:pt>
                <c:pt idx="2">
                  <c:v>27.03</c:v>
                </c:pt>
                <c:pt idx="3">
                  <c:v>26.88</c:v>
                </c:pt>
                <c:pt idx="4">
                  <c:v>21.59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5-41E4-B480-E7CAE5FB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5-41E4-B480-E7CAE5FB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459.13</c:v>
                </c:pt>
                <c:pt idx="1">
                  <c:v>435.77</c:v>
                </c:pt>
                <c:pt idx="2">
                  <c:v>417.55</c:v>
                </c:pt>
                <c:pt idx="3">
                  <c:v>412.78</c:v>
                </c:pt>
                <c:pt idx="4">
                  <c:v>449.68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207-9A9C-EDCA120A6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5-4207-9A9C-EDCA120A6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7" width="3.125" customWidth="1"/>
    <col min="78" max="78" width="3.25" customWidth="1"/>
    <col min="79" max="79" width="4.375" bestFit="1" customWidth="1"/>
    <col min="81" max="82" width="4.37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兵庫県　神戸市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1500425</v>
      </c>
      <c r="AM8" s="41"/>
      <c r="AN8" s="41"/>
      <c r="AO8" s="41"/>
      <c r="AP8" s="41"/>
      <c r="AQ8" s="41"/>
      <c r="AR8" s="41"/>
      <c r="AS8" s="41"/>
      <c r="AT8" s="34">
        <f>データ!T6</f>
        <v>14.67</v>
      </c>
      <c r="AU8" s="34"/>
      <c r="AV8" s="34"/>
      <c r="AW8" s="34"/>
      <c r="AX8" s="34"/>
      <c r="AY8" s="34"/>
      <c r="AZ8" s="34"/>
      <c r="BA8" s="34"/>
      <c r="BB8" s="34">
        <f>データ!U6</f>
        <v>102278.46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47" t="s">
        <v>21</v>
      </c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8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0.86</v>
      </c>
      <c r="Q10" s="34"/>
      <c r="R10" s="34"/>
      <c r="S10" s="34"/>
      <c r="T10" s="34"/>
      <c r="U10" s="34"/>
      <c r="V10" s="34"/>
      <c r="W10" s="34">
        <f>データ!Q6</f>
        <v>83.95</v>
      </c>
      <c r="X10" s="34"/>
      <c r="Y10" s="34"/>
      <c r="Z10" s="34"/>
      <c r="AA10" s="34"/>
      <c r="AB10" s="34"/>
      <c r="AC10" s="34"/>
      <c r="AD10" s="41">
        <f>データ!R6</f>
        <v>1760</v>
      </c>
      <c r="AE10" s="41"/>
      <c r="AF10" s="41"/>
      <c r="AG10" s="41"/>
      <c r="AH10" s="41"/>
      <c r="AI10" s="41"/>
      <c r="AJ10" s="41"/>
      <c r="AK10" s="2"/>
      <c r="AL10" s="41">
        <f>データ!V6</f>
        <v>12810</v>
      </c>
      <c r="AM10" s="41"/>
      <c r="AN10" s="41"/>
      <c r="AO10" s="41"/>
      <c r="AP10" s="41"/>
      <c r="AQ10" s="41"/>
      <c r="AR10" s="41"/>
      <c r="AS10" s="41"/>
      <c r="AT10" s="34">
        <f>データ!W6</f>
        <v>4.57</v>
      </c>
      <c r="AU10" s="34"/>
      <c r="AV10" s="34"/>
      <c r="AW10" s="34"/>
      <c r="AX10" s="34"/>
      <c r="AY10" s="34"/>
      <c r="AZ10" s="34"/>
      <c r="BA10" s="34"/>
      <c r="BB10" s="34">
        <f>データ!X6</f>
        <v>2803.06</v>
      </c>
      <c r="BC10" s="34"/>
      <c r="BD10" s="34"/>
      <c r="BE10" s="34"/>
      <c r="BF10" s="34"/>
      <c r="BG10" s="34"/>
      <c r="BH10" s="34"/>
      <c r="BI10" s="34"/>
      <c r="BJ10" s="2"/>
      <c r="BK10" s="2"/>
      <c r="BL10" s="63" t="s">
        <v>22</v>
      </c>
      <c r="BM10" s="64"/>
      <c r="BN10" s="65" t="s">
        <v>23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24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15">
      <c r="A14" s="2"/>
      <c r="B14" s="51" t="s">
        <v>25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57" t="s">
        <v>26</v>
      </c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9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57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27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28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0" t="s">
        <v>29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15">
      <c r="A60" s="2"/>
      <c r="B60" s="54" t="s">
        <v>30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31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32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23.4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67" t="s">
        <v>33</v>
      </c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</row>
    <row r="84" spans="1:78" x14ac:dyDescent="0.15">
      <c r="C84" s="2"/>
    </row>
    <row r="85" spans="1:78" hidden="1" x14ac:dyDescent="0.15">
      <c r="B85" s="12" t="s">
        <v>34</v>
      </c>
      <c r="C85" s="12"/>
      <c r="D85" s="12"/>
      <c r="E85" s="12" t="s">
        <v>35</v>
      </c>
      <c r="F85" s="12" t="s">
        <v>36</v>
      </c>
      <c r="G85" s="12" t="s">
        <v>37</v>
      </c>
      <c r="H85" s="12" t="s">
        <v>38</v>
      </c>
      <c r="I85" s="12" t="s">
        <v>39</v>
      </c>
      <c r="J85" s="12" t="s">
        <v>40</v>
      </c>
      <c r="K85" s="12" t="s">
        <v>41</v>
      </c>
      <c r="L85" s="12" t="s">
        <v>42</v>
      </c>
      <c r="M85" s="12" t="s">
        <v>43</v>
      </c>
      <c r="N85" s="12" t="s">
        <v>44</v>
      </c>
      <c r="O85" s="12" t="s">
        <v>45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46</v>
      </c>
      <c r="G86" s="12" t="s">
        <v>46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46</v>
      </c>
      <c r="N86" s="12" t="s">
        <v>46</v>
      </c>
      <c r="O86" s="12" t="str">
        <f>データ!EO6</f>
        <v>【0.02】</v>
      </c>
    </row>
  </sheetData>
  <sheetProtection algorithmName="SHA-512" hashValue="BIMcbEpWEQRfycnQhPKApAqPv+xnrGa51cQdN3Zqysk9D/3PNUG3lf5YOK9K46uUWArY1mqYD5yVmJanjQefhw==" saltValue="jH5ANrEPE7ABAOwD9NzUC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48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49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69" t="s">
        <v>56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75" t="s">
        <v>57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 t="s">
        <v>30</v>
      </c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Y4" s="68" t="s">
        <v>59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 t="s">
        <v>60</v>
      </c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 t="s">
        <v>61</v>
      </c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 t="s">
        <v>62</v>
      </c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 t="s">
        <v>63</v>
      </c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 t="s">
        <v>64</v>
      </c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 t="s">
        <v>65</v>
      </c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 t="s">
        <v>66</v>
      </c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 t="s">
        <v>67</v>
      </c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 t="s">
        <v>68</v>
      </c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 t="s">
        <v>69</v>
      </c>
      <c r="EF4" s="68"/>
      <c r="EG4" s="68"/>
      <c r="EH4" s="68"/>
      <c r="EI4" s="68"/>
      <c r="EJ4" s="68"/>
      <c r="EK4" s="68"/>
      <c r="EL4" s="68"/>
      <c r="EM4" s="68"/>
      <c r="EN4" s="68"/>
      <c r="EO4" s="68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34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281000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兵庫県　神戸市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0.86</v>
      </c>
      <c r="Q6" s="20">
        <f t="shared" si="3"/>
        <v>83.95</v>
      </c>
      <c r="R6" s="20">
        <f t="shared" si="3"/>
        <v>1760</v>
      </c>
      <c r="S6" s="20">
        <f t="shared" si="3"/>
        <v>1500425</v>
      </c>
      <c r="T6" s="20">
        <f t="shared" si="3"/>
        <v>14.67</v>
      </c>
      <c r="U6" s="20">
        <f t="shared" si="3"/>
        <v>102278.46</v>
      </c>
      <c r="V6" s="20">
        <f t="shared" si="3"/>
        <v>12810</v>
      </c>
      <c r="W6" s="20">
        <f t="shared" si="3"/>
        <v>4.57</v>
      </c>
      <c r="X6" s="20">
        <f t="shared" si="3"/>
        <v>2803.06</v>
      </c>
      <c r="Y6" s="21">
        <f>IF(Y7="",NA(),Y7)</f>
        <v>84.24</v>
      </c>
      <c r="Z6" s="21">
        <f t="shared" ref="Z6:AH6" si="4">IF(Z7="",NA(),Z7)</f>
        <v>78.52</v>
      </c>
      <c r="AA6" s="21">
        <f t="shared" si="4"/>
        <v>102.86</v>
      </c>
      <c r="AB6" s="21">
        <f t="shared" si="4"/>
        <v>103.49</v>
      </c>
      <c r="AC6" s="21">
        <f t="shared" si="4"/>
        <v>115.22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1635.59</v>
      </c>
      <c r="BG6" s="21">
        <f t="shared" ref="BG6:BO6" si="7">IF(BG7="",NA(),BG7)</f>
        <v>865.68</v>
      </c>
      <c r="BH6" s="21">
        <f t="shared" si="7"/>
        <v>1046.6600000000001</v>
      </c>
      <c r="BI6" s="21">
        <f t="shared" si="7"/>
        <v>816.32</v>
      </c>
      <c r="BJ6" s="21">
        <f t="shared" si="7"/>
        <v>846.43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21.81</v>
      </c>
      <c r="BR6" s="21">
        <f t="shared" ref="BR6:BZ6" si="8">IF(BR7="",NA(),BR7)</f>
        <v>25.52</v>
      </c>
      <c r="BS6" s="21">
        <f t="shared" si="8"/>
        <v>27.03</v>
      </c>
      <c r="BT6" s="21">
        <f t="shared" si="8"/>
        <v>26.88</v>
      </c>
      <c r="BU6" s="21">
        <f t="shared" si="8"/>
        <v>21.59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459.13</v>
      </c>
      <c r="CC6" s="21">
        <f t="shared" ref="CC6:CK6" si="9">IF(CC7="",NA(),CC7)</f>
        <v>435.77</v>
      </c>
      <c r="CD6" s="21">
        <f t="shared" si="9"/>
        <v>417.55</v>
      </c>
      <c r="CE6" s="21">
        <f t="shared" si="9"/>
        <v>412.78</v>
      </c>
      <c r="CF6" s="21">
        <f t="shared" si="9"/>
        <v>449.68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54.01</v>
      </c>
      <c r="CN6" s="21">
        <f t="shared" ref="CN6:CV6" si="10">IF(CN7="",NA(),CN7)</f>
        <v>58.34</v>
      </c>
      <c r="CO6" s="21">
        <f t="shared" si="10"/>
        <v>58.21</v>
      </c>
      <c r="CP6" s="21">
        <f t="shared" si="10"/>
        <v>51.9</v>
      </c>
      <c r="CQ6" s="21">
        <f t="shared" si="10"/>
        <v>53.84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91.04</v>
      </c>
      <c r="CY6" s="21">
        <f t="shared" ref="CY6:DG6" si="11">IF(CY7="",NA(),CY7)</f>
        <v>90.41</v>
      </c>
      <c r="CZ6" s="21">
        <f t="shared" si="11"/>
        <v>90.45</v>
      </c>
      <c r="DA6" s="21">
        <f t="shared" si="11"/>
        <v>90.59</v>
      </c>
      <c r="DB6" s="21">
        <f t="shared" si="11"/>
        <v>90.44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281000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0.86</v>
      </c>
      <c r="Q7" s="24">
        <v>83.95</v>
      </c>
      <c r="R7" s="24">
        <v>1760</v>
      </c>
      <c r="S7" s="24">
        <v>1500425</v>
      </c>
      <c r="T7" s="24">
        <v>14.67</v>
      </c>
      <c r="U7" s="24">
        <v>102278.46</v>
      </c>
      <c r="V7" s="24">
        <v>12810</v>
      </c>
      <c r="W7" s="24">
        <v>4.57</v>
      </c>
      <c r="X7" s="24">
        <v>2803.06</v>
      </c>
      <c r="Y7" s="24">
        <v>84.24</v>
      </c>
      <c r="Z7" s="24">
        <v>78.52</v>
      </c>
      <c r="AA7" s="24">
        <v>102.86</v>
      </c>
      <c r="AB7" s="24">
        <v>103.49</v>
      </c>
      <c r="AC7" s="24">
        <v>115.22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1635.59</v>
      </c>
      <c r="BG7" s="24">
        <v>865.68</v>
      </c>
      <c r="BH7" s="24">
        <v>1046.6600000000001</v>
      </c>
      <c r="BI7" s="24">
        <v>816.32</v>
      </c>
      <c r="BJ7" s="24">
        <v>846.43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21.81</v>
      </c>
      <c r="BR7" s="24">
        <v>25.52</v>
      </c>
      <c r="BS7" s="24">
        <v>27.03</v>
      </c>
      <c r="BT7" s="24">
        <v>26.88</v>
      </c>
      <c r="BU7" s="24">
        <v>21.59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459.13</v>
      </c>
      <c r="CC7" s="24">
        <v>435.77</v>
      </c>
      <c r="CD7" s="24">
        <v>417.55</v>
      </c>
      <c r="CE7" s="24">
        <v>412.78</v>
      </c>
      <c r="CF7" s="24">
        <v>449.68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54.01</v>
      </c>
      <c r="CN7" s="24">
        <v>58.34</v>
      </c>
      <c r="CO7" s="24">
        <v>58.21</v>
      </c>
      <c r="CP7" s="24">
        <v>51.9</v>
      </c>
      <c r="CQ7" s="24">
        <v>53.84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91.04</v>
      </c>
      <c r="CY7" s="24">
        <v>90.41</v>
      </c>
      <c r="CZ7" s="24">
        <v>90.45</v>
      </c>
      <c r="DA7" s="24">
        <v>90.59</v>
      </c>
      <c r="DB7" s="24">
        <v>90.44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50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69E198E8-6DAC-47EE-9ADC-4B8EF82FA7E6}"/>
</file>

<file path=customXml/itemProps2.xml><?xml version="1.0" encoding="utf-8"?>
<ds:datastoreItem xmlns:ds="http://schemas.openxmlformats.org/officeDocument/2006/customXml" ds:itemID="{F3C80C8A-8D8E-4718-AF5C-8AB0089F7E17}"/>
</file>

<file path=customXml/itemProps3.xml><?xml version="1.0" encoding="utf-8"?>
<ds:datastoreItem xmlns:ds="http://schemas.openxmlformats.org/officeDocument/2006/customXml" ds:itemID="{01BEAFF8-B73C-4AE9-B3FE-A3B03806C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2025-02-15T04:45:55Z</dcterms:created>
  <dcterms:modified xsi:type="dcterms:W3CDTF">2025-02-15T04:46:15Z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