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CBE6ECC803B69632978DDD669D050248F916C2C8" xr6:coauthVersionLast="47" xr6:coauthVersionMax="47" xr10:uidLastSave="{319AE06A-DCCE-4FFC-B3DF-789303EF7007}"/>
  <workbookProtection workbookAlgorithmName="SHA-512" workbookHashValue="8+4QE+dbVGploLD57mkwwVLXy4PZHnXYGn5smgc50U7FZLQLwT5BR/yeqMMO1x34EYB59J6/9pHX8CO1e/mB1Q==" workbookSaltValue="+DfYw8//8v0dLmLcCQr3tw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JC31" i="4" s="1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BQ7" i="5"/>
  <c r="JC52" i="4" s="1"/>
  <c r="BO7" i="5"/>
  <c r="HJ53" i="4" s="1"/>
  <c r="BN7" i="5"/>
  <c r="GQ53" i="4" s="1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AY7" i="5"/>
  <c r="AX7" i="5"/>
  <c r="BZ52" i="4" s="1"/>
  <c r="AW7" i="5"/>
  <c r="AV7" i="5"/>
  <c r="AN52" i="4" s="1"/>
  <c r="AU7" i="5"/>
  <c r="AS7" i="5"/>
  <c r="HJ32" i="4" s="1"/>
  <c r="AR7" i="5"/>
  <c r="AQ7" i="5"/>
  <c r="FX32" i="4" s="1"/>
  <c r="AP7" i="5"/>
  <c r="FE32" i="4" s="1"/>
  <c r="AO7" i="5"/>
  <c r="EL32" i="4" s="1"/>
  <c r="AN7" i="5"/>
  <c r="HJ31" i="4" s="1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BG31" i="4" s="1"/>
  <c r="Z7" i="5"/>
  <c r="Y7" i="5"/>
  <c r="X7" i="5"/>
  <c r="LJ10" i="4" s="1"/>
  <c r="W7" i="5"/>
  <c r="V7" i="5"/>
  <c r="HX10" i="4" s="1"/>
  <c r="U7" i="5"/>
  <c r="T7" i="5"/>
  <c r="JQ8" i="4" s="1"/>
  <c r="S7" i="5"/>
  <c r="R7" i="5"/>
  <c r="Q7" i="5"/>
  <c r="CF10" i="4" s="1"/>
  <c r="P7" i="5"/>
  <c r="O7" i="5"/>
  <c r="B10" i="4" s="1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LH53" i="4"/>
  <c r="JV53" i="4"/>
  <c r="FX53" i="4"/>
  <c r="CS53" i="4"/>
  <c r="BZ53" i="4"/>
  <c r="U53" i="4"/>
  <c r="MA52" i="4"/>
  <c r="KO52" i="4"/>
  <c r="JV52" i="4"/>
  <c r="HJ52" i="4"/>
  <c r="GQ52" i="4"/>
  <c r="FX52" i="4"/>
  <c r="FE52" i="4"/>
  <c r="EL52" i="4"/>
  <c r="CS52" i="4"/>
  <c r="BG52" i="4"/>
  <c r="U52" i="4"/>
  <c r="LH32" i="4"/>
  <c r="KO32" i="4"/>
  <c r="GQ32" i="4"/>
  <c r="CS32" i="4"/>
  <c r="AN32" i="4"/>
  <c r="U32" i="4"/>
  <c r="MA31" i="4"/>
  <c r="LH31" i="4"/>
  <c r="KO31" i="4"/>
  <c r="JV31" i="4"/>
  <c r="GQ31" i="4"/>
  <c r="FX31" i="4"/>
  <c r="EL31" i="4"/>
  <c r="AN31" i="4"/>
  <c r="U31" i="4"/>
  <c r="JQ10" i="4"/>
  <c r="DU10" i="4"/>
  <c r="LJ8" i="4"/>
  <c r="HX8" i="4"/>
  <c r="AQ8" i="4"/>
  <c r="MA30" i="4" l="1"/>
  <c r="IT76" i="4"/>
  <c r="CS51" i="4"/>
  <c r="HJ30" i="4"/>
  <c r="CS30" i="4"/>
  <c r="BZ76" i="4"/>
  <c r="MA51" i="4"/>
  <c r="MI76" i="4"/>
  <c r="HJ51" i="4"/>
  <c r="C11" i="5"/>
  <c r="D11" i="5"/>
  <c r="E11" i="5"/>
  <c r="B11" i="5"/>
  <c r="GL76" i="4" l="1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<sst xmlns="http://schemas.openxmlformats.org/spreadsheetml/2006/main" count="278" uniqueCount="139">
  <si>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</si>
  <si>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</si>
  <si>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</si>
  <si>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</si>
  <si>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</si>
  <si>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</si>
  <si>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</si>
  <si>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</si>
  <si>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</si>
  <si>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</si>
  <si>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</si>
  <si>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</si>
  <si>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</si>
  <si>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</si>
  <si>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</si>
  <si>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</si>
  <si>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</si>
  <si>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</si>
  <si>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</si>
  <si>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</si>
  <si>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</si>
  <si>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</si>
  <si>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</si>
  <si>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</si>
  <si>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</si>
  <si>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</si>
  <si>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</si>
  <si>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</si>
  <si>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</si>
  <si>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</si>
  <si>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</si>
  <si>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</si>
  <si>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</si>
  <si>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</si>
  <si>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</si>
  <si>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</si>
  <si>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</si>
  <si>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</si>
  <si>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</si>
  <si>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</si>
  <si>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</si>
  <si>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</si>
  <si>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</si>
  <si>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</si>
  <si>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</si>
  <si>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</si>
  <si>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</si>
  <si>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</si>
  <si>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</si>
  <si>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</si>
  <si>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</si>
  <si>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</si>
  <si>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</si>
  <si>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</si>
  <si>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</si>
  <si>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</si>
  <si>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</si>
  <si>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</si>
  <si>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</si>
  <si>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</si>
  <si>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</si>
  <si>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</si>
  <si>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</si>
  <si>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</si>
  <si>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</si>
  <si>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</si>
  <si>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</si>
  <si>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</si>
  <si>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</si>
  <si>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</si>
  <si>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</si>
  <si>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</si>
  <si>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</si>
  <si>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</si>
  <si>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</si>
  <si>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</si>
  <si>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</si>
  <si>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</si>
  <si>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</si>
  <si>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</si>
  <si>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</si>
  <si>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</si>
  <si>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</si>
  <si>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</si>
  <si>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</si>
  <si>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</si>
  <si>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</si>
  <si>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</si>
  <si>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</si>
  <si>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</si>
  <si>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</si>
  <si>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</si>
  <si>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</si>
  <si>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</si>
  <si>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</si>
  <si>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</si>
  <si>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</si>
  <si>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</si>
  <si>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</si>
  <si>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</si>
  <si>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</si>
  <si>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</si>
  <si>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</si>
  <si>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</si>
  <si>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</si>
  <si>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</si>
  <si>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</si>
  <si>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</si>
  <si>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</si>
  <si>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</si>
  <si>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</si>
  <si>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</si>
  <si>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</si>
  <si>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</si>
  <si>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</si>
  <si>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</si>
  <si>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</si>
  <si>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</si>
  <si>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花隈駐車場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</si>
  <si>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</si>
  <si>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</si>
  <si>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</si>
  <si>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</si>
  <si>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</si>
  <si>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</si>
  <si>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</si>
  <si>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</si>
  <si>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</si>
  <si>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</si>
  <si>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</si>
  <si>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</si>
  <si>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</si>
  <si>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</si>
  <si>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</si>
  <si>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</si>
  <si>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⑪稼働率は前年度より微増した。類似施設の平均値を下回っているが、その理由としては、通勤目的の利用が高いなど１台あたりの駐車時間が長いことが考えられる。</t>
    <rPh sb="5" eb="6">
      <t>ゼン</t>
    </rPh>
    <rPh sb="6" eb="7">
      <t>ネン</t>
    </rPh>
    <rPh sb="7" eb="8">
      <t>ド</t>
    </rPh>
    <rPh sb="10" eb="12">
      <t>ビゾウ</t>
    </rPh>
    <phoneticPr fontId="5"/>
  </si>
  <si>
    <t>稼働率は高くないが、収益などの指標は好調であることから、健全な経営状態だといえる。ただし、設備の老朽化が進んでいることから、引き続き設備投資の見込み額は増加する予定である。今後も収益の増加及び安定化を目指していく。</t>
    <rPh sb="10" eb="12">
      <t>シュウエキ</t>
    </rPh>
    <rPh sb="15" eb="17">
      <t>シヒョウ</t>
    </rPh>
    <rPh sb="18" eb="20">
      <t>コウチョウ</t>
    </rPh>
    <rPh sb="86" eb="88">
      <t>コンゴ</t>
    </rPh>
    <phoneticPr fontId="5"/>
  </si>
  <si>
    <t xml:space="preserve">①収益的収支比率は前年度より大きく減少したが、200%を上回る黒字である。
④売上高GOP、⑤EBITDAは前年度より増加し、類似施設の平均値を大きく上回った。
</t>
    <rPh sb="14" eb="15">
      <t>オオ</t>
    </rPh>
    <rPh sb="17" eb="19">
      <t>ゲンショウ</t>
    </rPh>
    <rPh sb="59" eb="61">
      <t>ゾウカ</t>
    </rPh>
    <phoneticPr fontId="5"/>
  </si>
  <si>
    <t>⑧設備投資見込額は、計画的な設備修繕を行い昨年度並みである。引き続き必要な設備更新に対する投資を計画的に実施していく。
⑩企業債残高対料金収入比率は、平成30年度より0である。</t>
    <rPh sb="10" eb="13">
      <t>ケイカクテキ</t>
    </rPh>
    <rPh sb="14" eb="16">
      <t>セツビ</t>
    </rPh>
    <rPh sb="16" eb="18">
      <t>シュウゼン</t>
    </rPh>
    <rPh sb="19" eb="20">
      <t>オコナ</t>
    </rPh>
    <rPh sb="21" eb="24">
      <t>サクネンド</t>
    </rPh>
    <rPh sb="24" eb="25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</si>
</sst>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250.7</c:v>
                </c:pt>
                <c:pt idx="1">
                  <c:v>196</c:v>
                </c:pt>
                <c:pt idx="2">
                  <c:v>250</c:v>
                </c:pt>
                <c:pt idx="3">
                  <c:v>189.8</c:v>
                </c:pt>
                <c:pt idx="4">
                  <c:v>223.7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8-40FA-8DAF-FCDEA8E2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8-40FA-8DAF-FCDEA8E2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9-4362-86DF-246CD7E58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9-4362-86DF-246CD7E58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1E0-474A-A74E-8A03CEE90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0-474A-A74E-8A03CEE90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B7-4AF3-91B1-17EC5501F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7-4AF3-91B1-17EC5501F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0-4086-9507-3C09F8F65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0-4086-9507-3C09F8F65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052-9E5B-753F65E0D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5-4052-9E5B-753F65E0D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134.5</c:v>
                </c:pt>
                <c:pt idx="1">
                  <c:v>106.6</c:v>
                </c:pt>
                <c:pt idx="2">
                  <c:v>114.3</c:v>
                </c:pt>
                <c:pt idx="3">
                  <c:v>119.8</c:v>
                </c:pt>
                <c:pt idx="4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6-48D4-A257-0B20CCC7E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6-48D4-A257-0B20CCC7E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60.1</c:v>
                </c:pt>
                <c:pt idx="1">
                  <c:v>49</c:v>
                </c:pt>
                <c:pt idx="2">
                  <c:v>50.6</c:v>
                </c:pt>
                <c:pt idx="3">
                  <c:v>47.3</c:v>
                </c:pt>
                <c:pt idx="4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5-4061-B2D9-3B1C021AC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5-4061-B2D9-3B1C021AC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54143</c:v>
                </c:pt>
                <c:pt idx="1">
                  <c:v>35362</c:v>
                </c:pt>
                <c:pt idx="2">
                  <c:v>56192</c:v>
                </c:pt>
                <c:pt idx="3">
                  <c:v>38678</c:v>
                </c:pt>
                <c:pt idx="4">
                  <c:v>47610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3-4E35-B4C4-4936553FA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3-4E35-B4C4-4936553FA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13" zoomScaleNormal="10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花隈駐車場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8977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55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258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250.7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196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250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189.8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223.7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134.5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106.6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114.3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119.8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124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121.8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111.3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158.80000000000001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120.9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123.1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6.5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8.6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7.6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6.6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184.2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153.80000000000001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163.5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178.3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181.9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60.1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49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50.6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47.3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55.3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54143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35362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56192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38678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47610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2.2000000000000002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-81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-25.1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-18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187038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163.69999999999999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88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77.3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51.8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45.3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yyUM2UcYmJC46uAmWkZAbWOMSgjyA30kzuKeDzfdhtS/uqGgmBUNKKbOkz1GBwj/6n2O39ThM2GZZYiOQxvg1g==" saltValue="2f77P9IJYF6dDvLnri2f1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90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100</v>
      </c>
      <c r="AW5" s="47" t="s">
        <v>103</v>
      </c>
      <c r="AX5" s="47" t="s">
        <v>104</v>
      </c>
      <c r="AY5" s="47" t="s">
        <v>102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89</v>
      </c>
      <c r="BH5" s="47" t="s">
        <v>103</v>
      </c>
      <c r="BI5" s="47" t="s">
        <v>105</v>
      </c>
      <c r="BJ5" s="47" t="s">
        <v>106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100</v>
      </c>
      <c r="BS5" s="47" t="s">
        <v>103</v>
      </c>
      <c r="BT5" s="47" t="s">
        <v>101</v>
      </c>
      <c r="BU5" s="47" t="s">
        <v>106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107</v>
      </c>
      <c r="CD5" s="47" t="s">
        <v>103</v>
      </c>
      <c r="CE5" s="47" t="s">
        <v>104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108</v>
      </c>
      <c r="CP5" s="47" t="s">
        <v>109</v>
      </c>
      <c r="CQ5" s="47" t="s">
        <v>90</v>
      </c>
      <c r="CR5" s="47" t="s">
        <v>104</v>
      </c>
      <c r="CS5" s="47" t="s">
        <v>106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110</v>
      </c>
      <c r="DB5" s="47" t="s">
        <v>90</v>
      </c>
      <c r="DC5" s="47" t="s">
        <v>111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109</v>
      </c>
      <c r="DM5" s="47" t="s">
        <v>103</v>
      </c>
      <c r="DN5" s="47" t="s">
        <v>104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112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兵庫県神戸市</v>
      </c>
      <c r="I6" s="48" t="str">
        <f t="shared" si="1"/>
        <v>花隈駐車場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55</v>
      </c>
      <c r="S6" s="50" t="str">
        <f t="shared" si="1"/>
        <v>駅</v>
      </c>
      <c r="T6" s="50" t="str">
        <f t="shared" si="1"/>
        <v>無</v>
      </c>
      <c r="U6" s="51">
        <f t="shared" si="1"/>
        <v>8977</v>
      </c>
      <c r="V6" s="51">
        <f t="shared" si="1"/>
        <v>258</v>
      </c>
      <c r="W6" s="51">
        <f t="shared" si="1"/>
        <v>400</v>
      </c>
      <c r="X6" s="50" t="str">
        <f t="shared" si="1"/>
        <v>代行制</v>
      </c>
      <c r="Y6" s="52">
        <f>IF(Y8="-",NA(),Y8)</f>
        <v>250.7</v>
      </c>
      <c r="Z6" s="52">
        <f t="shared" ref="Z6:AH6" si="2">IF(Z8="-",NA(),Z8)</f>
        <v>196</v>
      </c>
      <c r="AA6" s="52">
        <f t="shared" si="2"/>
        <v>250</v>
      </c>
      <c r="AB6" s="52">
        <f t="shared" si="2"/>
        <v>189.8</v>
      </c>
      <c r="AC6" s="52">
        <f t="shared" si="2"/>
        <v>223.7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60.1</v>
      </c>
      <c r="BG6" s="52">
        <f t="shared" ref="BG6:BO6" si="5">IF(BG8="-",NA(),BG8)</f>
        <v>49</v>
      </c>
      <c r="BH6" s="52">
        <f t="shared" si="5"/>
        <v>50.6</v>
      </c>
      <c r="BI6" s="52">
        <f t="shared" si="5"/>
        <v>47.3</v>
      </c>
      <c r="BJ6" s="52">
        <f t="shared" si="5"/>
        <v>55.3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54143</v>
      </c>
      <c r="BR6" s="53">
        <f t="shared" ref="BR6:BZ6" si="6">IF(BR8="-",NA(),BR8)</f>
        <v>35362</v>
      </c>
      <c r="BS6" s="53">
        <f t="shared" si="6"/>
        <v>56192</v>
      </c>
      <c r="BT6" s="53">
        <f t="shared" si="6"/>
        <v>38678</v>
      </c>
      <c r="BU6" s="53">
        <f t="shared" si="6"/>
        <v>47610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187038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134.5</v>
      </c>
      <c r="DL6" s="52">
        <f t="shared" ref="DL6:DT6" si="9">IF(DL8="-",NA(),DL8)</f>
        <v>106.6</v>
      </c>
      <c r="DM6" s="52">
        <f t="shared" si="9"/>
        <v>114.3</v>
      </c>
      <c r="DN6" s="52">
        <f t="shared" si="9"/>
        <v>119.8</v>
      </c>
      <c r="DO6" s="52">
        <f t="shared" si="9"/>
        <v>124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114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兵庫県　神戸市</v>
      </c>
      <c r="I7" s="48" t="str">
        <f t="shared" si="10"/>
        <v>花隈駐車場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55</v>
      </c>
      <c r="S7" s="50" t="str">
        <f t="shared" si="10"/>
        <v>駅</v>
      </c>
      <c r="T7" s="50" t="str">
        <f t="shared" si="10"/>
        <v>無</v>
      </c>
      <c r="U7" s="51">
        <f t="shared" si="10"/>
        <v>8977</v>
      </c>
      <c r="V7" s="51">
        <f t="shared" si="10"/>
        <v>258</v>
      </c>
      <c r="W7" s="51">
        <f t="shared" si="10"/>
        <v>400</v>
      </c>
      <c r="X7" s="50" t="str">
        <f t="shared" si="10"/>
        <v>代行制</v>
      </c>
      <c r="Y7" s="52">
        <f>Y8</f>
        <v>250.7</v>
      </c>
      <c r="Z7" s="52">
        <f t="shared" ref="Z7:AH7" si="11">Z8</f>
        <v>196</v>
      </c>
      <c r="AA7" s="52">
        <f t="shared" si="11"/>
        <v>250</v>
      </c>
      <c r="AB7" s="52">
        <f t="shared" si="11"/>
        <v>189.8</v>
      </c>
      <c r="AC7" s="52">
        <f t="shared" si="11"/>
        <v>223.7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60.1</v>
      </c>
      <c r="BG7" s="52">
        <f t="shared" ref="BG7:BO7" si="14">BG8</f>
        <v>49</v>
      </c>
      <c r="BH7" s="52">
        <f t="shared" si="14"/>
        <v>50.6</v>
      </c>
      <c r="BI7" s="52">
        <f t="shared" si="14"/>
        <v>47.3</v>
      </c>
      <c r="BJ7" s="52">
        <f t="shared" si="14"/>
        <v>55.3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54143</v>
      </c>
      <c r="BR7" s="53">
        <f t="shared" ref="BR7:BZ7" si="15">BR8</f>
        <v>35362</v>
      </c>
      <c r="BS7" s="53">
        <f t="shared" si="15"/>
        <v>56192</v>
      </c>
      <c r="BT7" s="53">
        <f t="shared" si="15"/>
        <v>38678</v>
      </c>
      <c r="BU7" s="53">
        <f t="shared" si="15"/>
        <v>47610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116</v>
      </c>
      <c r="CL7" s="49"/>
      <c r="CM7" s="51">
        <f>CM8</f>
        <v>0</v>
      </c>
      <c r="CN7" s="51">
        <f>CN8</f>
        <v>187038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134.5</v>
      </c>
      <c r="DL7" s="52">
        <f t="shared" ref="DL7:DT7" si="17">DL8</f>
        <v>106.6</v>
      </c>
      <c r="DM7" s="52">
        <f t="shared" si="17"/>
        <v>114.3</v>
      </c>
      <c r="DN7" s="52">
        <f t="shared" si="17"/>
        <v>119.8</v>
      </c>
      <c r="DO7" s="52">
        <f t="shared" si="17"/>
        <v>124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2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55</v>
      </c>
      <c r="S8" s="57" t="s">
        <v>127</v>
      </c>
      <c r="T8" s="57" t="s">
        <v>128</v>
      </c>
      <c r="U8" s="58">
        <v>8977</v>
      </c>
      <c r="V8" s="58">
        <v>258</v>
      </c>
      <c r="W8" s="58">
        <v>400</v>
      </c>
      <c r="X8" s="57" t="s">
        <v>129</v>
      </c>
      <c r="Y8" s="59">
        <v>250.7</v>
      </c>
      <c r="Z8" s="59">
        <v>196</v>
      </c>
      <c r="AA8" s="59">
        <v>250</v>
      </c>
      <c r="AB8" s="59">
        <v>189.8</v>
      </c>
      <c r="AC8" s="59">
        <v>223.7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60.1</v>
      </c>
      <c r="BG8" s="59">
        <v>49</v>
      </c>
      <c r="BH8" s="59">
        <v>50.6</v>
      </c>
      <c r="BI8" s="59">
        <v>47.3</v>
      </c>
      <c r="BJ8" s="59">
        <v>55.3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54143</v>
      </c>
      <c r="BR8" s="60">
        <v>35362</v>
      </c>
      <c r="BS8" s="60">
        <v>56192</v>
      </c>
      <c r="BT8" s="61">
        <v>38678</v>
      </c>
      <c r="BU8" s="61">
        <v>47610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187038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134.5</v>
      </c>
      <c r="DL8" s="59">
        <v>106.6</v>
      </c>
      <c r="DM8" s="59">
        <v>114.3</v>
      </c>
      <c r="DN8" s="59">
        <v>119.8</v>
      </c>
      <c r="DO8" s="59">
        <v>124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44C0D7FD-0DFA-41A4-8337-9050E2DE2293}"/>
</file>

<file path=customXml/itemProps2.xml><?xml version="1.0" encoding="utf-8"?>
<ds:datastoreItem xmlns:ds="http://schemas.openxmlformats.org/officeDocument/2006/customXml" ds:itemID="{1BBC0F2C-465F-48D1-A1E9-E952820A8F73}"/>
</file>

<file path=customXml/itemProps3.xml><?xml version="1.0" encoding="utf-8"?>
<ds:datastoreItem xmlns:ds="http://schemas.openxmlformats.org/officeDocument/2006/customXml" ds:itemID="{27C56766-6CBC-4E93-A6DE-11A48D36B0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2025-02-14T06:46:36Z</dcterms:created>
  <dcterms:modified xsi:type="dcterms:W3CDTF">2025-02-14T06:47:05Z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