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43C2C501B9CB41B101FC59CFD0AEBB394AB7AF59" xr6:coauthVersionLast="47" xr6:coauthVersionMax="47" xr10:uidLastSave="{09B911DA-6356-4F01-A551-2F7AE57AD114}"/>
  <workbookProtection workbookAlgorithmName="SHA-512" workbookHashValue="b5Uxz0q1lDaFsIqIym/W5TmPbkBS9X/A4sZW5UWRZptDwrCdDFwX/R+Fw6KAvgqc26IS2dvrgbTYO/D3rJBD3Q==" workbookSaltValue="2vNP8uOeReJtZty5gV5Ws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KO31" i="4" s="1"/>
  <c r="DL7" i="5"/>
  <c r="JV31" i="4" s="1"/>
  <c r="DK7" i="5"/>
  <c r="JC31" i="4" s="1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Z53" i="4" s="1"/>
  <c r="BB7" i="5"/>
  <c r="BG53" i="4" s="1"/>
  <c r="BA7" i="5"/>
  <c r="AN53" i="4" s="1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HJ31" i="4" s="1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BG31" i="4" s="1"/>
  <c r="Z7" i="5"/>
  <c r="Y7" i="5"/>
  <c r="X7" i="5"/>
  <c r="LJ10" i="4" s="1"/>
  <c r="W7" i="5"/>
  <c r="V7" i="5"/>
  <c r="U7" i="5"/>
  <c r="T7" i="5"/>
  <c r="JQ8" i="4" s="1"/>
  <c r="S7" i="5"/>
  <c r="R7" i="5"/>
  <c r="Q7" i="5"/>
  <c r="CF10" i="4" s="1"/>
  <c r="P7" i="5"/>
  <c r="O7" i="5"/>
  <c r="B10" i="4" s="1"/>
  <c r="N7" i="5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MA53" i="4"/>
  <c r="LH53" i="4"/>
  <c r="JV53" i="4"/>
  <c r="JC53" i="4"/>
  <c r="GQ53" i="4"/>
  <c r="FX53" i="4"/>
  <c r="CS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GQ32" i="4"/>
  <c r="FX32" i="4"/>
  <c r="FE32" i="4"/>
  <c r="CS32" i="4"/>
  <c r="AN32" i="4"/>
  <c r="U32" i="4"/>
  <c r="MA31" i="4"/>
  <c r="LH31" i="4"/>
  <c r="GQ31" i="4"/>
  <c r="FX31" i="4"/>
  <c r="EL31" i="4"/>
  <c r="CS31" i="4"/>
  <c r="BZ31" i="4"/>
  <c r="AN31" i="4"/>
  <c r="U31" i="4"/>
  <c r="JQ10" i="4"/>
  <c r="HX10" i="4"/>
  <c r="DU10" i="4"/>
  <c r="LJ8" i="4"/>
  <c r="HX8" i="4"/>
  <c r="FJ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<sst xmlns="http://schemas.openxmlformats.org/spreadsheetml/2006/main" count="278" uniqueCount="135">
  <si>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</si>
  <si>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</si>
  <si>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</si>
  <si>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</si>
  <si>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</si>
  <si>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</si>
  <si>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</si>
  <si>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</si>
  <si>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</si>
  <si>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</si>
  <si>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</si>
  <si>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</si>
  <si>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</si>
  <si>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</si>
  <si>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</si>
  <si>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</si>
  <si>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</si>
  <si>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</si>
  <si>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</si>
  <si>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</si>
  <si>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</si>
  <si>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</si>
  <si>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</si>
  <si>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</si>
  <si>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</si>
  <si>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</si>
  <si>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</si>
  <si>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</si>
  <si>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</si>
  <si>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</si>
  <si>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</si>
  <si>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</si>
  <si>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</si>
  <si>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</si>
  <si>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</si>
  <si>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</si>
  <si>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</si>
  <si>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</si>
  <si>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</si>
  <si>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</si>
  <si>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</si>
  <si>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</si>
  <si>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</si>
  <si>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</si>
  <si>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</si>
  <si>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</si>
  <si>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</si>
  <si>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</si>
  <si>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</si>
  <si>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</si>
  <si>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</si>
  <si>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</si>
  <si>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</si>
  <si>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</si>
  <si>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</si>
  <si>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</si>
  <si>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</si>
  <si>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</si>
  <si>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</si>
  <si>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</si>
  <si>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</si>
  <si>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</si>
  <si>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</si>
  <si>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</si>
  <si>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</si>
  <si>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</si>
  <si>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</si>
  <si>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</si>
  <si>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</si>
  <si>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</si>
  <si>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</si>
  <si>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</si>
  <si>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</si>
  <si>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</si>
  <si>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</si>
  <si>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</si>
  <si>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</si>
  <si>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</si>
  <si>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</si>
  <si>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</si>
  <si>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</si>
  <si>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</si>
  <si>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</si>
  <si>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</si>
  <si>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</si>
  <si>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</si>
  <si>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</si>
  <si>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</si>
  <si>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</si>
  <si>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</si>
  <si>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</si>
  <si>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</si>
  <si>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</si>
  <si>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</si>
  <si>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</si>
  <si>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</si>
  <si>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</si>
  <si>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</si>
  <si>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</si>
  <si>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</si>
  <si>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当該値(N-4)</t>
    <phoneticPr fontId="5"/>
  </si>
  <si>
    <t>当該値(N)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</si>
  <si>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</si>
  <si>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</si>
  <si>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</si>
  <si>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</si>
  <si>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</si>
  <si>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</si>
  <si>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</si>
  <si>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</si>
  <si>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</si>
  <si>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</si>
  <si>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</si>
  <si>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</si>
  <si>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三宮第２駐車場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</si>
  <si>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</si>
  <si>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</si>
  <si>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</si>
  <si>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</si>
  <si>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</si>
  <si>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</si>
  <si>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</si>
  <si>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</si>
  <si>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</si>
  <si>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</si>
  <si>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</si>
  <si>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</si>
  <si>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</si>
  <si>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</si>
  <si>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</si>
  <si>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</si>
  <si>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①収益的収支比率は前年度から増加し、類似施設の平均を上回った。
④売上高GOP比率、⑤EBITDAは前年度から増加しており、類似施設の平均値を大きく上回った。
三宮・三宮第２は一体で運営されており、健全な経営状態といえる。</t>
    <rPh sb="80" eb="82">
      <t>サンノミヤ</t>
    </rPh>
    <rPh sb="83" eb="85">
      <t>サンノミヤ</t>
    </rPh>
    <rPh sb="99" eb="101">
      <t>ケンゼン</t>
    </rPh>
    <phoneticPr fontId="5"/>
  </si>
  <si>
    <t>⑧設備投資見込額は駐車場の規模が大きいこと、供用開始から50年以上経過しているが、昨年度より減少した。引き続き必要な設備更新に対する投資を計画的に実施していく。
⑩企業債残高対料金収入比率は平成29年度より0である。</t>
    <rPh sb="46" eb="48">
      <t>ゲンショウ</t>
    </rPh>
    <phoneticPr fontId="5"/>
  </si>
  <si>
    <t>都心部の駐車場であり、市営駐車場事業全体に与える影響は大きい。都心部の需要増加により事業収益は増加している。ただし、設備の老朽化が進んでいることから、引き続き設備投資の見込み額は増加する予定である。都心三宮再整備に伴う周辺土地利用環境の変化も踏まえ、収益の増加及び安定化を目指していく。</t>
    <rPh sb="31" eb="33">
      <t>トシン</t>
    </rPh>
    <rPh sb="33" eb="34">
      <t>ブ</t>
    </rPh>
    <rPh sb="35" eb="37">
      <t>ジュヨウ</t>
    </rPh>
    <rPh sb="37" eb="39">
      <t>ゾウカ</t>
    </rPh>
    <rPh sb="42" eb="44">
      <t>ジギョウ</t>
    </rPh>
    <rPh sb="44" eb="46">
      <t>シュウエキ</t>
    </rPh>
    <rPh sb="47" eb="49">
      <t>ゾウカ</t>
    </rPh>
    <rPh sb="58" eb="60">
      <t>セツビ</t>
    </rPh>
    <rPh sb="61" eb="64">
      <t>ロウキュウカ</t>
    </rPh>
    <rPh sb="65" eb="66">
      <t>スス</t>
    </rPh>
    <rPh sb="75" eb="76">
      <t>ヒ</t>
    </rPh>
    <rPh sb="77" eb="78">
      <t>ツヅ</t>
    </rPh>
    <rPh sb="79" eb="83">
      <t>セツビトウシ</t>
    </rPh>
    <rPh sb="84" eb="86">
      <t>ミコ</t>
    </rPh>
    <rPh sb="87" eb="88">
      <t>ガク</t>
    </rPh>
    <rPh sb="89" eb="91">
      <t>ゾウカ</t>
    </rPh>
    <rPh sb="93" eb="95">
      <t>ヨテイ</t>
    </rPh>
    <phoneticPr fontId="5"/>
  </si>
  <si>
    <t>⑪稼働率は前年度横ばいで、平均を下回った。</t>
    <rPh sb="5" eb="6">
      <t>ゼン</t>
    </rPh>
    <rPh sb="6" eb="7">
      <t>ネン</t>
    </rPh>
    <rPh sb="7" eb="8">
      <t>ド</t>
    </rPh>
    <rPh sb="8" eb="9">
      <t>ヨコ</t>
    </rPh>
    <rPh sb="13" eb="15">
      <t>ヘイキン</t>
    </rPh>
    <rPh sb="16" eb="18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</si>
</sst>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114.9</c:v>
                </c:pt>
                <c:pt idx="1">
                  <c:v>152.80000000000001</c:v>
                </c:pt>
                <c:pt idx="2">
                  <c:v>177.8</c:v>
                </c:pt>
                <c:pt idx="3">
                  <c:v>184</c:v>
                </c:pt>
                <c:pt idx="4">
                  <c:v>218.8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1-4364-9F21-220E1B084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1-4364-9F21-220E1B084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0-4D78-BA3C-E387E812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0-4D78-BA3C-E387E812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0B-4747-8187-55E66367D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B-4747-8187-55E66367D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C86-454F-B579-758353A0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6-454F-B579-758353A0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1-4587-AAEF-B39F6DE8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1-4587-AAEF-B39F6DE8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3-43F0-A058-AA37F673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3-43F0-A058-AA37F673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147.30000000000001</c:v>
                </c:pt>
                <c:pt idx="1">
                  <c:v>123.5</c:v>
                </c:pt>
                <c:pt idx="2">
                  <c:v>133.69999999999999</c:v>
                </c:pt>
                <c:pt idx="3">
                  <c:v>135.6</c:v>
                </c:pt>
                <c:pt idx="4">
                  <c:v>135.6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2-4E9F-9734-F79C7546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2-4E9F-9734-F79C7546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</c:v>
                </c:pt>
                <c:pt idx="1">
                  <c:v>34.5</c:v>
                </c:pt>
                <c:pt idx="2">
                  <c:v>43.7</c:v>
                </c:pt>
                <c:pt idx="3">
                  <c:v>45.6</c:v>
                </c:pt>
                <c:pt idx="4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0-4D43-8E44-A14D0E59E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0-4D43-8E44-A14D0E59E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28136</c:v>
                </c:pt>
                <c:pt idx="1">
                  <c:v>59537</c:v>
                </c:pt>
                <c:pt idx="2">
                  <c:v>87969</c:v>
                </c:pt>
                <c:pt idx="3">
                  <c:v>96522</c:v>
                </c:pt>
                <c:pt idx="4">
                  <c:v>128628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0-4361-9F2D-3AC86543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0-4361-9F2D-3AC86543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R9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兵庫県神戸市　三宮第２駐車場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2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122" t="s">
        <v>2</v>
      </c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4"/>
      <c r="CF7" s="122" t="s">
        <v>3</v>
      </c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4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5" t="s">
        <v>5</v>
      </c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5" t="s">
        <v>6</v>
      </c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 t="s">
        <v>7</v>
      </c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 t="s">
        <v>8</v>
      </c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3"/>
      <c r="ND7" s="135" t="s">
        <v>9</v>
      </c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7"/>
    </row>
    <row r="8" spans="1:382" ht="18.75" customHeight="1" x14ac:dyDescent="0.2">
      <c r="A8" s="2"/>
      <c r="B8" s="116" t="str">
        <f>データ!J7</f>
        <v>法非適用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8"/>
      <c r="AQ8" s="116" t="str">
        <f>データ!K7</f>
        <v>駐車場整備事業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8"/>
      <c r="CF8" s="116" t="str">
        <f>データ!L7</f>
        <v>-</v>
      </c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8"/>
      <c r="DU8" s="103" t="str">
        <f>データ!M7</f>
        <v>Ａ２Ｂ２</v>
      </c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 t="str">
        <f>データ!N7</f>
        <v>非設置</v>
      </c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3" t="str">
        <f>データ!S7</f>
        <v>公共施設</v>
      </c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 t="str">
        <f>データ!T7</f>
        <v>無</v>
      </c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19">
        <f>データ!U7</f>
        <v>19348</v>
      </c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3"/>
      <c r="ND8" s="130" t="s">
        <v>10</v>
      </c>
      <c r="NE8" s="131"/>
      <c r="NF8" s="120" t="s">
        <v>11</v>
      </c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1"/>
    </row>
    <row r="9" spans="1:382" ht="18.75" customHeight="1" x14ac:dyDescent="0.2">
      <c r="A9" s="2"/>
      <c r="B9" s="122" t="s">
        <v>12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  <c r="AQ9" s="122" t="s">
        <v>13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4"/>
      <c r="CF9" s="122" t="s">
        <v>14</v>
      </c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4"/>
      <c r="DU9" s="125" t="s">
        <v>15</v>
      </c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5" t="s">
        <v>16</v>
      </c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 t="s">
        <v>17</v>
      </c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 t="s">
        <v>18</v>
      </c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3"/>
      <c r="ND9" s="126" t="s">
        <v>19</v>
      </c>
      <c r="NE9" s="127"/>
      <c r="NF9" s="128" t="s">
        <v>20</v>
      </c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9"/>
    </row>
    <row r="10" spans="1:382" ht="18.75" customHeight="1" x14ac:dyDescent="0.2">
      <c r="A10" s="2"/>
      <c r="B10" s="110" t="str">
        <f>データ!O7</f>
        <v>該当数値なし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3" t="s">
        <v>121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 t="str">
        <f>データ!Q7</f>
        <v>地下式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50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9">
        <f>データ!V7</f>
        <v>519</v>
      </c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>
        <f>データ!W7</f>
        <v>400</v>
      </c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03" t="str">
        <f>データ!X7</f>
        <v>代行制</v>
      </c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2"/>
      <c r="ND10" s="104" t="s">
        <v>21</v>
      </c>
      <c r="NE10" s="105"/>
      <c r="NF10" s="106" t="s">
        <v>22</v>
      </c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7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8" t="s">
        <v>23</v>
      </c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8"/>
      <c r="NE12" s="108"/>
      <c r="NF12" s="108"/>
      <c r="NG12" s="108"/>
      <c r="NH12" s="108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9"/>
      <c r="NE13" s="109"/>
      <c r="NF13" s="109"/>
      <c r="NG13" s="109"/>
      <c r="NH13" s="109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114.9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152.80000000000001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177.8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184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218.8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147.30000000000001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123.5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133.69999999999999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135.6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135.6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136.1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127.8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146.5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142.69999999999999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156.80000000000001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4.0999999999999996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3.7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156.5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136.80000000000001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145.1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134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34.5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43.7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45.6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54.3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28136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59537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87969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96522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128628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81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-9.8000000000000007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-25.9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-24.6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-29.2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-810.7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5206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2220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3097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6051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9971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646643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117.1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145.19999999999999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219.9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107.1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143.6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MWqVQ1d35EyrxjR1N9ECzw0RxFnRjvBXGll7QVI0U0Q3pCj8NmULvqCB7YbTHLbzR4ogTIhLNqY1DLoXOx6UDA==" saltValue="/TeeciVPwxLGE5K9fi7WW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63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64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65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67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68</v>
      </c>
      <c r="CN4" s="147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71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100</v>
      </c>
      <c r="AV5" s="47" t="s">
        <v>89</v>
      </c>
      <c r="AW5" s="47" t="s">
        <v>90</v>
      </c>
      <c r="AX5" s="47" t="s">
        <v>91</v>
      </c>
      <c r="AY5" s="47" t="s">
        <v>101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102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89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103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8"/>
      <c r="CN5" s="148"/>
      <c r="CO5" s="47" t="s">
        <v>99</v>
      </c>
      <c r="CP5" s="47" t="s">
        <v>89</v>
      </c>
      <c r="CQ5" s="47" t="s">
        <v>104</v>
      </c>
      <c r="CR5" s="47" t="s">
        <v>105</v>
      </c>
      <c r="CS5" s="47" t="s">
        <v>106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107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108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兵庫県神戸市</v>
      </c>
      <c r="I6" s="48" t="str">
        <f t="shared" si="1"/>
        <v>三宮第２駐車場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50</v>
      </c>
      <c r="S6" s="50" t="str">
        <f t="shared" si="1"/>
        <v>公共施設</v>
      </c>
      <c r="T6" s="50" t="str">
        <f t="shared" si="1"/>
        <v>無</v>
      </c>
      <c r="U6" s="51">
        <f t="shared" si="1"/>
        <v>19348</v>
      </c>
      <c r="V6" s="51">
        <f t="shared" si="1"/>
        <v>519</v>
      </c>
      <c r="W6" s="51">
        <f t="shared" si="1"/>
        <v>400</v>
      </c>
      <c r="X6" s="50" t="str">
        <f t="shared" si="1"/>
        <v>代行制</v>
      </c>
      <c r="Y6" s="52">
        <f>IF(Y8="-",NA(),Y8)</f>
        <v>114.9</v>
      </c>
      <c r="Z6" s="52">
        <f t="shared" ref="Z6:AH6" si="2">IF(Z8="-",NA(),Z8)</f>
        <v>152.80000000000001</v>
      </c>
      <c r="AA6" s="52">
        <f t="shared" si="2"/>
        <v>177.8</v>
      </c>
      <c r="AB6" s="52">
        <f t="shared" si="2"/>
        <v>184</v>
      </c>
      <c r="AC6" s="52">
        <f t="shared" si="2"/>
        <v>218.8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13</v>
      </c>
      <c r="BG6" s="52">
        <f t="shared" ref="BG6:BO6" si="5">IF(BG8="-",NA(),BG8)</f>
        <v>34.5</v>
      </c>
      <c r="BH6" s="52">
        <f t="shared" si="5"/>
        <v>43.7</v>
      </c>
      <c r="BI6" s="52">
        <f t="shared" si="5"/>
        <v>45.6</v>
      </c>
      <c r="BJ6" s="52">
        <f t="shared" si="5"/>
        <v>54.3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28136</v>
      </c>
      <c r="BR6" s="53">
        <f t="shared" ref="BR6:BZ6" si="6">IF(BR8="-",NA(),BR8)</f>
        <v>59537</v>
      </c>
      <c r="BS6" s="53">
        <f t="shared" si="6"/>
        <v>87969</v>
      </c>
      <c r="BT6" s="53">
        <f t="shared" si="6"/>
        <v>96522</v>
      </c>
      <c r="BU6" s="53">
        <f t="shared" si="6"/>
        <v>128628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646643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147.30000000000001</v>
      </c>
      <c r="DL6" s="52">
        <f t="shared" ref="DL6:DT6" si="9">IF(DL8="-",NA(),DL8)</f>
        <v>123.5</v>
      </c>
      <c r="DM6" s="52">
        <f t="shared" si="9"/>
        <v>133.69999999999999</v>
      </c>
      <c r="DN6" s="52">
        <f t="shared" si="9"/>
        <v>135.6</v>
      </c>
      <c r="DO6" s="52">
        <f t="shared" si="9"/>
        <v>135.6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111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兵庫県　神戸市</v>
      </c>
      <c r="I7" s="48" t="str">
        <f t="shared" si="10"/>
        <v>三宮第２駐車場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50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19348</v>
      </c>
      <c r="V7" s="51">
        <f t="shared" si="10"/>
        <v>519</v>
      </c>
      <c r="W7" s="51">
        <f t="shared" si="10"/>
        <v>400</v>
      </c>
      <c r="X7" s="50" t="str">
        <f t="shared" si="10"/>
        <v>代行制</v>
      </c>
      <c r="Y7" s="52">
        <f>Y8</f>
        <v>114.9</v>
      </c>
      <c r="Z7" s="52">
        <f t="shared" ref="Z7:AH7" si="11">Z8</f>
        <v>152.80000000000001</v>
      </c>
      <c r="AA7" s="52">
        <f t="shared" si="11"/>
        <v>177.8</v>
      </c>
      <c r="AB7" s="52">
        <f t="shared" si="11"/>
        <v>184</v>
      </c>
      <c r="AC7" s="52">
        <f t="shared" si="11"/>
        <v>218.8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13</v>
      </c>
      <c r="BG7" s="52">
        <f t="shared" ref="BG7:BO7" si="14">BG8</f>
        <v>34.5</v>
      </c>
      <c r="BH7" s="52">
        <f t="shared" si="14"/>
        <v>43.7</v>
      </c>
      <c r="BI7" s="52">
        <f t="shared" si="14"/>
        <v>45.6</v>
      </c>
      <c r="BJ7" s="52">
        <f t="shared" si="14"/>
        <v>54.3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28136</v>
      </c>
      <c r="BR7" s="53">
        <f t="shared" ref="BR7:BZ7" si="15">BR8</f>
        <v>59537</v>
      </c>
      <c r="BS7" s="53">
        <f t="shared" si="15"/>
        <v>87969</v>
      </c>
      <c r="BT7" s="53">
        <f t="shared" si="15"/>
        <v>96522</v>
      </c>
      <c r="BU7" s="53">
        <f t="shared" si="15"/>
        <v>128628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646643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147.30000000000001</v>
      </c>
      <c r="DL7" s="52">
        <f t="shared" ref="DL7:DT7" si="17">DL8</f>
        <v>123.5</v>
      </c>
      <c r="DM7" s="52">
        <f t="shared" si="17"/>
        <v>133.69999999999999</v>
      </c>
      <c r="DN7" s="52">
        <f t="shared" si="17"/>
        <v>135.6</v>
      </c>
      <c r="DO7" s="52">
        <f t="shared" si="17"/>
        <v>135.6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5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50</v>
      </c>
      <c r="S8" s="57" t="s">
        <v>123</v>
      </c>
      <c r="T8" s="57" t="s">
        <v>124</v>
      </c>
      <c r="U8" s="58">
        <v>19348</v>
      </c>
      <c r="V8" s="58">
        <v>519</v>
      </c>
      <c r="W8" s="58">
        <v>400</v>
      </c>
      <c r="X8" s="57" t="s">
        <v>125</v>
      </c>
      <c r="Y8" s="59">
        <v>114.9</v>
      </c>
      <c r="Z8" s="59">
        <v>152.80000000000001</v>
      </c>
      <c r="AA8" s="59">
        <v>177.8</v>
      </c>
      <c r="AB8" s="59">
        <v>184</v>
      </c>
      <c r="AC8" s="59">
        <v>218.8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13</v>
      </c>
      <c r="BG8" s="59">
        <v>34.5</v>
      </c>
      <c r="BH8" s="59">
        <v>43.7</v>
      </c>
      <c r="BI8" s="59">
        <v>45.6</v>
      </c>
      <c r="BJ8" s="59">
        <v>54.3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28136</v>
      </c>
      <c r="BR8" s="60">
        <v>59537</v>
      </c>
      <c r="BS8" s="60">
        <v>87969</v>
      </c>
      <c r="BT8" s="61">
        <v>96522</v>
      </c>
      <c r="BU8" s="61">
        <v>128628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646643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147.30000000000001</v>
      </c>
      <c r="DL8" s="59">
        <v>123.5</v>
      </c>
      <c r="DM8" s="59">
        <v>133.69999999999999</v>
      </c>
      <c r="DN8" s="59">
        <v>135.6</v>
      </c>
      <c r="DO8" s="59">
        <v>135.6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AEDB2E89-F216-4838-8D92-636726A253B5}"/>
</file>

<file path=customXml/itemProps2.xml><?xml version="1.0" encoding="utf-8"?>
<ds:datastoreItem xmlns:ds="http://schemas.openxmlformats.org/officeDocument/2006/customXml" ds:itemID="{9E682F24-154D-4FA8-B349-6D93C9830C34}"/>
</file>

<file path=customXml/itemProps3.xml><?xml version="1.0" encoding="utf-8"?>
<ds:datastoreItem xmlns:ds="http://schemas.openxmlformats.org/officeDocument/2006/customXml" ds:itemID="{E863DF33-E099-4744-A165-D1C6723BC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2025-02-14T06:48:31Z</dcterms:created>
  <dcterms:modified xsi:type="dcterms:W3CDTF">2025-02-14T06:48:53Z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