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73B926EDF53B85DDF51B97445672CBA6E33B9410" xr6:coauthVersionLast="47" xr6:coauthVersionMax="47" xr10:uidLastSave="{73DEEAAD-DAD1-40CF-A06C-861AB2A1F10A}"/>
  <workbookProtection workbookAlgorithmName="SHA-512" workbookHashValue="qhBudX9+LM/3DYPyn48Rq8KtQRspR23tpttLcoNByaqD9NTqA1ElgKPL1OsexZ4TAzkLRK5v1Q+yy7tL3ARzPg==" workbookSaltValue="U5gfBNZp8RMobwNZ2SNBr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LH31" i="4" s="1"/>
  <c r="DM7" i="5"/>
  <c r="KO31" i="4" s="1"/>
  <c r="DL7" i="5"/>
  <c r="JV31" i="4" s="1"/>
  <c r="DK7" i="5"/>
  <c r="JC31" i="4" s="1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KO52" i="4" s="1"/>
  <c r="BR7" i="5"/>
  <c r="JV52" i="4" s="1"/>
  <c r="BQ7" i="5"/>
  <c r="JC52" i="4" s="1"/>
  <c r="BO7" i="5"/>
  <c r="HJ53" i="4" s="1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HJ31" i="4" s="1"/>
  <c r="AM7" i="5"/>
  <c r="AL7" i="5"/>
  <c r="AK7" i="5"/>
  <c r="AJ7" i="5"/>
  <c r="AH7" i="5"/>
  <c r="AG7" i="5"/>
  <c r="AF7" i="5"/>
  <c r="AE7" i="5"/>
  <c r="AN32" i="4" s="1"/>
  <c r="AD7" i="5"/>
  <c r="U32" i="4" s="1"/>
  <c r="AC7" i="5"/>
  <c r="CS31" i="4" s="1"/>
  <c r="AB7" i="5"/>
  <c r="BZ31" i="4" s="1"/>
  <c r="AA7" i="5"/>
  <c r="BG31" i="4" s="1"/>
  <c r="Z7" i="5"/>
  <c r="Y7" i="5"/>
  <c r="X7" i="5"/>
  <c r="W7" i="5"/>
  <c r="V7" i="5"/>
  <c r="HX10" i="4" s="1"/>
  <c r="U7" i="5"/>
  <c r="T7" i="5"/>
  <c r="S7" i="5"/>
  <c r="HX8" i="4" s="1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FX53" i="4"/>
  <c r="FE53" i="4"/>
  <c r="EL53" i="4"/>
  <c r="CS53" i="4"/>
  <c r="BZ53" i="4"/>
  <c r="BG53" i="4"/>
  <c r="AN53" i="4"/>
  <c r="U53" i="4"/>
  <c r="MA52" i="4"/>
  <c r="LH52" i="4"/>
  <c r="HJ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GQ31" i="4"/>
  <c r="FX31" i="4"/>
  <c r="FE31" i="4"/>
  <c r="EL31" i="4"/>
  <c r="AN31" i="4"/>
  <c r="U31" i="4"/>
  <c r="LJ10" i="4"/>
  <c r="JQ10" i="4"/>
  <c r="DU10" i="4"/>
  <c r="CF10" i="4"/>
  <c r="B10" i="4"/>
  <c r="LJ8" i="4"/>
  <c r="JQ8" i="4"/>
  <c r="CF8" i="4"/>
  <c r="AQ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BG51" i="4"/>
  <c r="FX30" i="4"/>
  <c r="AV76" i="4"/>
  <c r="KO51" i="4"/>
  <c r="LE76" i="4"/>
  <c r="FX51" i="4"/>
  <c r="KO30" i="4"/>
  <c r="BG30" i="4"/>
  <c r="KP76" i="4"/>
  <c r="FE51" i="4"/>
  <c r="JV30" i="4"/>
  <c r="HA76" i="4"/>
  <c r="AN51" i="4"/>
  <c r="FE30" i="4"/>
  <c r="AN30" i="4"/>
  <c r="AG76" i="4"/>
  <c r="JV51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<sst xmlns="http://schemas.openxmlformats.org/spreadsheetml/2006/main" count="278" uniqueCount="131">
  <si>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</si>
  <si>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</si>
  <si>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</si>
  <si>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</si>
  <si>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</si>
  <si>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</si>
  <si>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</si>
  <si>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</si>
  <si>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</si>
  <si>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</si>
  <si>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</si>
  <si>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</si>
  <si>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</si>
  <si>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</si>
  <si>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</si>
  <si>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</si>
  <si>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</si>
  <si>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</si>
  <si>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</si>
  <si>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</si>
  <si>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</si>
  <si>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</si>
  <si>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</si>
  <si>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</si>
  <si>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</si>
  <si>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</si>
  <si>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</si>
  <si>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</si>
  <si>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</si>
  <si>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</si>
  <si>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</si>
  <si>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</si>
  <si>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</si>
  <si>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</si>
  <si>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</si>
  <si>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</si>
  <si>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</si>
  <si>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</si>
  <si>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</si>
  <si>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</si>
  <si>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</si>
  <si>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</si>
  <si>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</si>
  <si>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</si>
  <si>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</si>
  <si>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</si>
  <si>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</si>
  <si>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</si>
  <si>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</si>
  <si>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</si>
  <si>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</si>
  <si>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</si>
  <si>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</si>
  <si>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</si>
  <si>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</si>
  <si>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</si>
  <si>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</si>
  <si>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</si>
  <si>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</si>
  <si>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</si>
  <si>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</si>
  <si>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</si>
  <si>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</si>
  <si>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</si>
  <si>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</si>
  <si>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</si>
  <si>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</si>
  <si>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</si>
  <si>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</si>
  <si>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</si>
  <si>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</si>
  <si>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</si>
  <si>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</si>
  <si>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</si>
  <si>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</si>
  <si>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</si>
  <si>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</si>
  <si>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</si>
  <si>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</si>
  <si>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</si>
  <si>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</si>
  <si>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</si>
  <si>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</si>
  <si>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</si>
  <si>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</si>
  <si>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</si>
  <si>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</si>
  <si>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</si>
  <si>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</si>
  <si>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</si>
  <si>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</si>
  <si>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</si>
  <si>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</si>
  <si>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</si>
  <si>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</si>
  <si>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</si>
  <si>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</si>
  <si>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</si>
  <si>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</si>
  <si>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</si>
  <si>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</si>
  <si>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</si>
  <si>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</si>
  <si>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</si>
  <si>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</si>
  <si>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</si>
  <si>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</si>
  <si>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</si>
  <si>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</si>
  <si>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</si>
  <si>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鈴蘭台駐車場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</si>
  <si>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</si>
  <si>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</si>
  <si>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</si>
  <si>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</si>
  <si>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</si>
  <si>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</si>
  <si>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</si>
  <si>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</si>
  <si>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</si>
  <si>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</si>
  <si>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</si>
  <si>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</si>
  <si>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</si>
  <si>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</si>
  <si>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</si>
  <si>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</si>
  <si>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①収益的収支比率は100%を上回り、黒字となった。
④売上高GOP、⑤EBITDAは前年度より回復した。双方ともに類似施設の平均値を大きく下回った。
併設する区民ホール利用者の影響が大きい。</t>
    <rPh sb="14" eb="16">
      <t>ウワマワ</t>
    </rPh>
    <rPh sb="18" eb="20">
      <t>クロジ</t>
    </rPh>
    <rPh sb="42" eb="45">
      <t>ゼンネンド</t>
    </rPh>
    <rPh sb="47" eb="49">
      <t>カイフク</t>
    </rPh>
    <rPh sb="52" eb="54">
      <t>ソウホウ</t>
    </rPh>
    <rPh sb="75" eb="77">
      <t>ヘイセツ</t>
    </rPh>
    <rPh sb="84" eb="87">
      <t>リヨウシャ</t>
    </rPh>
    <rPh sb="88" eb="90">
      <t>エイキョウ</t>
    </rPh>
    <rPh sb="91" eb="92">
      <t>オオ</t>
    </rPh>
    <phoneticPr fontId="5"/>
  </si>
  <si>
    <t>⑧設備投資見込額は昨年度と比べると減少した。引き続き必要な設備更新に対する投資を計画的に実施していく。
⑩企業債残高対料金収入比率は0である。</t>
    <rPh sb="9" eb="11">
      <t>サクネン</t>
    </rPh>
    <rPh sb="11" eb="12">
      <t>ド</t>
    </rPh>
    <rPh sb="17" eb="19">
      <t>ゲンショウ</t>
    </rPh>
    <phoneticPr fontId="5"/>
  </si>
  <si>
    <t>⑪稼働率は前年度より微減し、平均値を下回っている。</t>
    <rPh sb="5" eb="8">
      <t>ゼンネンド</t>
    </rPh>
    <rPh sb="10" eb="12">
      <t>ビゲン</t>
    </rPh>
    <rPh sb="14" eb="17">
      <t>ヘイキンチ</t>
    </rPh>
    <rPh sb="18" eb="20">
      <t>シタマワ</t>
    </rPh>
    <phoneticPr fontId="5"/>
  </si>
  <si>
    <t>北区役所の移転による需要減に伴い、経営状況は悪化している。
今後、隣接する新北区民センターの建設に併せて、鈴蘭台駐車場の管理手法のあり方を検討していく。</t>
    <rPh sb="30" eb="32">
      <t>コンゴ</t>
    </rPh>
    <rPh sb="33" eb="35">
      <t>リンセツ</t>
    </rPh>
    <rPh sb="37" eb="38">
      <t>シン</t>
    </rPh>
    <rPh sb="38" eb="39">
      <t>キタ</t>
    </rPh>
    <rPh sb="39" eb="41">
      <t>クミン</t>
    </rPh>
    <rPh sb="46" eb="48">
      <t>ケンセツ</t>
    </rPh>
    <rPh sb="49" eb="50">
      <t>アワ</t>
    </rPh>
    <rPh sb="53" eb="56">
      <t>スズランダイ</t>
    </rPh>
    <rPh sb="56" eb="59">
      <t>チュウシャジョウ</t>
    </rPh>
    <rPh sb="60" eb="64">
      <t>カンリシュホウ</t>
    </rPh>
    <rPh sb="67" eb="68">
      <t>カタ</t>
    </rPh>
    <rPh sb="69" eb="71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</si>
</sst>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107.5</c:v>
                </c:pt>
                <c:pt idx="1">
                  <c:v>103.7</c:v>
                </c:pt>
                <c:pt idx="2">
                  <c:v>100.1</c:v>
                </c:pt>
                <c:pt idx="3">
                  <c:v>67.7</c:v>
                </c:pt>
                <c:pt idx="4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9-4E94-B1A2-11E8EA4B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9-4E94-B1A2-11E8EA4B8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F-4EDB-9874-44EA68A2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F-4EDB-9874-44EA68A2A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C47-4F24-AABF-E69E0277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7-4F24-AABF-E69E02776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FF2-4B8A-932B-85B94D28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2-4B8A-932B-85B94D282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B-4D43-A5AF-BD057CE4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B-4D43-A5AF-BD057CE44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6-4ABE-81BB-A09E25B8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6-4ABE-81BB-A09E25B85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141.80000000000001</c:v>
                </c:pt>
                <c:pt idx="1">
                  <c:v>89</c:v>
                </c:pt>
                <c:pt idx="2">
                  <c:v>122</c:v>
                </c:pt>
                <c:pt idx="3">
                  <c:v>107.7</c:v>
                </c:pt>
                <c:pt idx="4">
                  <c:v>104.4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A-4FC2-9C2C-2FB5FDB3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A-4FC2-9C2C-2FB5FDB3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-223</c:v>
                </c:pt>
                <c:pt idx="1">
                  <c:v>-450.1</c:v>
                </c:pt>
                <c:pt idx="2">
                  <c:v>-375.1</c:v>
                </c:pt>
                <c:pt idx="3">
                  <c:v>-617</c:v>
                </c:pt>
                <c:pt idx="4">
                  <c:v>-341.4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E-4496-A335-2E0026D2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E-4496-A335-2E0026D29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3704</c:v>
                </c:pt>
                <c:pt idx="1">
                  <c:v>1566</c:v>
                </c:pt>
                <c:pt idx="2">
                  <c:v>59</c:v>
                </c:pt>
                <c:pt idx="3">
                  <c:v>-22603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8-4925-9B8F-262D7905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8-4925-9B8F-262D7905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R1" zoomScaleNormal="100" zoomScaleSheetLayoutView="70" workbookViewId="0">
      <selection activeCell="ND49" sqref="ND49:NR64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鈴蘭台駐車場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Ａ２Ｂ２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公共施設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3939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117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29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91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250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107.5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103.7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100.1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67.7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100.4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141.80000000000001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89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122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107.7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104.4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136.1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127.8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146.5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142.69999999999999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156.80000000000001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4.0999999999999996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6.6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5.5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4.0999999999999996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3.7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156.5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131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136.80000000000001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145.1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149.80000000000001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128</v>
      </c>
      <c r="NE32" s="117"/>
      <c r="NF32" s="117"/>
      <c r="NG32" s="117"/>
      <c r="NH32" s="117"/>
      <c r="NI32" s="117"/>
      <c r="NJ32" s="117"/>
      <c r="NK32" s="117"/>
      <c r="NL32" s="117"/>
      <c r="NM32" s="117"/>
      <c r="NN32" s="117"/>
      <c r="NO32" s="117"/>
      <c r="NP32" s="117"/>
      <c r="NQ32" s="117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17"/>
      <c r="NF33" s="117"/>
      <c r="NG33" s="117"/>
      <c r="NH33" s="117"/>
      <c r="NI33" s="117"/>
      <c r="NJ33" s="117"/>
      <c r="NK33" s="117"/>
      <c r="NL33" s="117"/>
      <c r="NM33" s="117"/>
      <c r="NN33" s="117"/>
      <c r="NO33" s="117"/>
      <c r="NP33" s="117"/>
      <c r="NQ33" s="117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17"/>
      <c r="NF35" s="117"/>
      <c r="NG35" s="117"/>
      <c r="NH35" s="117"/>
      <c r="NI35" s="117"/>
      <c r="NJ35" s="117"/>
      <c r="NK35" s="117"/>
      <c r="NL35" s="117"/>
      <c r="NM35" s="117"/>
      <c r="NN35" s="117"/>
      <c r="NO35" s="117"/>
      <c r="NP35" s="117"/>
      <c r="NQ35" s="117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17"/>
      <c r="NF36" s="117"/>
      <c r="NG36" s="117"/>
      <c r="NH36" s="117"/>
      <c r="NI36" s="117"/>
      <c r="NJ36" s="117"/>
      <c r="NK36" s="117"/>
      <c r="NL36" s="117"/>
      <c r="NM36" s="117"/>
      <c r="NN36" s="117"/>
      <c r="NO36" s="117"/>
      <c r="NP36" s="117"/>
      <c r="NQ36" s="117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17"/>
      <c r="NF37" s="117"/>
      <c r="NG37" s="117"/>
      <c r="NH37" s="117"/>
      <c r="NI37" s="117"/>
      <c r="NJ37" s="117"/>
      <c r="NK37" s="117"/>
      <c r="NL37" s="117"/>
      <c r="NM37" s="117"/>
      <c r="NN37" s="117"/>
      <c r="NO37" s="117"/>
      <c r="NP37" s="117"/>
      <c r="NQ37" s="117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17"/>
      <c r="NF38" s="117"/>
      <c r="NG38" s="117"/>
      <c r="NH38" s="117"/>
      <c r="NI38" s="117"/>
      <c r="NJ38" s="117"/>
      <c r="NK38" s="117"/>
      <c r="NL38" s="117"/>
      <c r="NM38" s="117"/>
      <c r="NN38" s="117"/>
      <c r="NO38" s="117"/>
      <c r="NP38" s="117"/>
      <c r="NQ38" s="117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17"/>
      <c r="NF42" s="117"/>
      <c r="NG42" s="117"/>
      <c r="NH42" s="117"/>
      <c r="NI42" s="117"/>
      <c r="NJ42" s="117"/>
      <c r="NK42" s="117"/>
      <c r="NL42" s="117"/>
      <c r="NM42" s="117"/>
      <c r="NN42" s="117"/>
      <c r="NO42" s="117"/>
      <c r="NP42" s="117"/>
      <c r="NQ42" s="117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17"/>
      <c r="NF46" s="117"/>
      <c r="NG46" s="117"/>
      <c r="NH46" s="117"/>
      <c r="NI46" s="117"/>
      <c r="NJ46" s="117"/>
      <c r="NK46" s="117"/>
      <c r="NL46" s="117"/>
      <c r="NM46" s="117"/>
      <c r="NN46" s="117"/>
      <c r="NO46" s="117"/>
      <c r="NP46" s="117"/>
      <c r="NQ46" s="117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8"/>
      <c r="NE47" s="119"/>
      <c r="NF47" s="119"/>
      <c r="NG47" s="119"/>
      <c r="NH47" s="119"/>
      <c r="NI47" s="119"/>
      <c r="NJ47" s="119"/>
      <c r="NK47" s="119"/>
      <c r="NL47" s="119"/>
      <c r="NM47" s="119"/>
      <c r="NN47" s="119"/>
      <c r="NO47" s="119"/>
      <c r="NP47" s="119"/>
      <c r="NQ47" s="119"/>
      <c r="NR47" s="120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1">
        <f>データ!AU7</f>
        <v>0</v>
      </c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>
        <f>データ!AV7</f>
        <v>0</v>
      </c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>
        <f>データ!AW7</f>
        <v>0</v>
      </c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>
        <f>データ!AX7</f>
        <v>0</v>
      </c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>
        <f>データ!AY7</f>
        <v>0</v>
      </c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-223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-450.1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-375.1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-617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-341.4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1">
        <f>データ!BQ7</f>
        <v>3704</v>
      </c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>
        <f>データ!BR7</f>
        <v>1566</v>
      </c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>
        <f>データ!BS7</f>
        <v>59</v>
      </c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>
        <f>データ!BT7</f>
        <v>-22603</v>
      </c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>
        <f>データ!BU7</f>
        <v>158</v>
      </c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1">
        <f>データ!AZ7</f>
        <v>45</v>
      </c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>
        <f>データ!BA7</f>
        <v>67</v>
      </c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>
        <f>データ!BB7</f>
        <v>56</v>
      </c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>
        <f>データ!BC7</f>
        <v>65</v>
      </c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>
        <f>データ!BD7</f>
        <v>81</v>
      </c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-9.8000000000000007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-25.9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-24.6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-29.2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-810.7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1">
        <f>データ!BV7</f>
        <v>5206</v>
      </c>
      <c r="JD53" s="121"/>
      <c r="JE53" s="121"/>
      <c r="JF53" s="121"/>
      <c r="JG53" s="121"/>
      <c r="JH53" s="121"/>
      <c r="JI53" s="121"/>
      <c r="JJ53" s="121"/>
      <c r="JK53" s="121"/>
      <c r="JL53" s="121"/>
      <c r="JM53" s="121"/>
      <c r="JN53" s="121"/>
      <c r="JO53" s="121"/>
      <c r="JP53" s="121"/>
      <c r="JQ53" s="121"/>
      <c r="JR53" s="121"/>
      <c r="JS53" s="121"/>
      <c r="JT53" s="121"/>
      <c r="JU53" s="121"/>
      <c r="JV53" s="121">
        <f>データ!BW7</f>
        <v>2220</v>
      </c>
      <c r="JW53" s="121"/>
      <c r="JX53" s="121"/>
      <c r="JY53" s="121"/>
      <c r="JZ53" s="121"/>
      <c r="KA53" s="121"/>
      <c r="KB53" s="121"/>
      <c r="KC53" s="121"/>
      <c r="KD53" s="121"/>
      <c r="KE53" s="121"/>
      <c r="KF53" s="121"/>
      <c r="KG53" s="121"/>
      <c r="KH53" s="121"/>
      <c r="KI53" s="121"/>
      <c r="KJ53" s="121"/>
      <c r="KK53" s="121"/>
      <c r="KL53" s="121"/>
      <c r="KM53" s="121"/>
      <c r="KN53" s="121"/>
      <c r="KO53" s="121">
        <f>データ!BX7</f>
        <v>3097</v>
      </c>
      <c r="KP53" s="121"/>
      <c r="KQ53" s="121"/>
      <c r="KR53" s="121"/>
      <c r="KS53" s="121"/>
      <c r="KT53" s="121"/>
      <c r="KU53" s="121"/>
      <c r="KV53" s="121"/>
      <c r="KW53" s="121"/>
      <c r="KX53" s="121"/>
      <c r="KY53" s="121"/>
      <c r="KZ53" s="121"/>
      <c r="LA53" s="121"/>
      <c r="LB53" s="121"/>
      <c r="LC53" s="121"/>
      <c r="LD53" s="121"/>
      <c r="LE53" s="121"/>
      <c r="LF53" s="121"/>
      <c r="LG53" s="121"/>
      <c r="LH53" s="121">
        <f>データ!BY7</f>
        <v>6051</v>
      </c>
      <c r="LI53" s="121"/>
      <c r="LJ53" s="121"/>
      <c r="LK53" s="121"/>
      <c r="LL53" s="121"/>
      <c r="LM53" s="121"/>
      <c r="LN53" s="121"/>
      <c r="LO53" s="121"/>
      <c r="LP53" s="121"/>
      <c r="LQ53" s="121"/>
      <c r="LR53" s="121"/>
      <c r="LS53" s="121"/>
      <c r="LT53" s="121"/>
      <c r="LU53" s="121"/>
      <c r="LV53" s="121"/>
      <c r="LW53" s="121"/>
      <c r="LX53" s="121"/>
      <c r="LY53" s="121"/>
      <c r="LZ53" s="121"/>
      <c r="MA53" s="121">
        <f>データ!BZ7</f>
        <v>9971</v>
      </c>
      <c r="MB53" s="121"/>
      <c r="MC53" s="121"/>
      <c r="MD53" s="121"/>
      <c r="ME53" s="121"/>
      <c r="MF53" s="121"/>
      <c r="MG53" s="121"/>
      <c r="MH53" s="121"/>
      <c r="MI53" s="121"/>
      <c r="MJ53" s="121"/>
      <c r="MK53" s="121"/>
      <c r="ML53" s="121"/>
      <c r="MM53" s="121"/>
      <c r="MN53" s="121"/>
      <c r="MO53" s="121"/>
      <c r="MP53" s="121"/>
      <c r="MQ53" s="121"/>
      <c r="MR53" s="121"/>
      <c r="MS53" s="121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2" t="s">
        <v>32</v>
      </c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3">
        <f>データ!CM7</f>
        <v>0</v>
      </c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6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6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9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2" t="s">
        <v>34</v>
      </c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2" t="str">
        <f>データ!$B$11</f>
        <v>R01</v>
      </c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4"/>
      <c r="AG76" s="132" t="str">
        <f>データ!$C$11</f>
        <v>R02</v>
      </c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4"/>
      <c r="AV76" s="132" t="str">
        <f>データ!$D$11</f>
        <v>R03</v>
      </c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4"/>
      <c r="BK76" s="132" t="str">
        <f>データ!$E$11</f>
        <v>R04</v>
      </c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4"/>
      <c r="BZ76" s="132" t="str">
        <f>データ!$F$11</f>
        <v>R05</v>
      </c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4"/>
      <c r="CO76" s="2"/>
      <c r="CP76" s="2"/>
      <c r="CQ76" s="2"/>
      <c r="CR76" s="2"/>
      <c r="CS76" s="2"/>
      <c r="CT76" s="2"/>
      <c r="CU76" s="2"/>
      <c r="CV76" s="123">
        <f>データ!CN7</f>
        <v>74074</v>
      </c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2" t="str">
        <f>データ!$B$11</f>
        <v>R01</v>
      </c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4"/>
      <c r="HA76" s="132" t="str">
        <f>データ!$C$11</f>
        <v>R02</v>
      </c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4"/>
      <c r="HP76" s="132" t="str">
        <f>データ!$D$11</f>
        <v>R03</v>
      </c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4"/>
      <c r="IE76" s="132" t="str">
        <f>データ!$E$11</f>
        <v>R04</v>
      </c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4"/>
      <c r="IT76" s="132" t="str">
        <f>データ!$F$11</f>
        <v>R05</v>
      </c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4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2" t="str">
        <f>データ!$B$11</f>
        <v>R01</v>
      </c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4"/>
      <c r="KP76" s="132" t="str">
        <f>データ!$C$11</f>
        <v>R02</v>
      </c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4"/>
      <c r="LE76" s="132" t="str">
        <f>データ!$D$11</f>
        <v>R03</v>
      </c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3"/>
      <c r="LR76" s="133"/>
      <c r="LS76" s="134"/>
      <c r="LT76" s="132" t="str">
        <f>データ!$E$11</f>
        <v>R04</v>
      </c>
      <c r="LU76" s="133"/>
      <c r="LV76" s="133"/>
      <c r="LW76" s="133"/>
      <c r="LX76" s="133"/>
      <c r="LY76" s="133"/>
      <c r="LZ76" s="133"/>
      <c r="MA76" s="133"/>
      <c r="MB76" s="133"/>
      <c r="MC76" s="133"/>
      <c r="MD76" s="133"/>
      <c r="ME76" s="133"/>
      <c r="MF76" s="133"/>
      <c r="MG76" s="133"/>
      <c r="MH76" s="134"/>
      <c r="MI76" s="132" t="str">
        <f>データ!$F$11</f>
        <v>R05</v>
      </c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4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5" t="s">
        <v>27</v>
      </c>
      <c r="J77" s="135"/>
      <c r="K77" s="135"/>
      <c r="L77" s="135"/>
      <c r="M77" s="135"/>
      <c r="N77" s="135"/>
      <c r="O77" s="135"/>
      <c r="P77" s="135"/>
      <c r="Q77" s="135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6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8"/>
      <c r="FY77" s="2"/>
      <c r="FZ77" s="2"/>
      <c r="GA77" s="2"/>
      <c r="GB77" s="2"/>
      <c r="GC77" s="135" t="s">
        <v>27</v>
      </c>
      <c r="GD77" s="135"/>
      <c r="GE77" s="135"/>
      <c r="GF77" s="135"/>
      <c r="GG77" s="135"/>
      <c r="GH77" s="135"/>
      <c r="GI77" s="135"/>
      <c r="GJ77" s="135"/>
      <c r="GK77" s="135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5" t="s">
        <v>27</v>
      </c>
      <c r="JS77" s="135"/>
      <c r="JT77" s="135"/>
      <c r="JU77" s="135"/>
      <c r="JV77" s="135"/>
      <c r="JW77" s="135"/>
      <c r="JX77" s="135"/>
      <c r="JY77" s="135"/>
      <c r="JZ77" s="135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5" t="s">
        <v>29</v>
      </c>
      <c r="J78" s="135"/>
      <c r="K78" s="135"/>
      <c r="L78" s="135"/>
      <c r="M78" s="135"/>
      <c r="N78" s="135"/>
      <c r="O78" s="135"/>
      <c r="P78" s="135"/>
      <c r="Q78" s="135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6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8"/>
      <c r="FY78" s="2"/>
      <c r="FZ78" s="2"/>
      <c r="GA78" s="2"/>
      <c r="GB78" s="2"/>
      <c r="GC78" s="135" t="s">
        <v>29</v>
      </c>
      <c r="GD78" s="135"/>
      <c r="GE78" s="135"/>
      <c r="GF78" s="135"/>
      <c r="GG78" s="135"/>
      <c r="GH78" s="135"/>
      <c r="GI78" s="135"/>
      <c r="GJ78" s="135"/>
      <c r="GK78" s="135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5" t="s">
        <v>29</v>
      </c>
      <c r="JS78" s="135"/>
      <c r="JT78" s="135"/>
      <c r="JU78" s="135"/>
      <c r="JV78" s="135"/>
      <c r="JW78" s="135"/>
      <c r="JX78" s="135"/>
      <c r="JY78" s="135"/>
      <c r="JZ78" s="135"/>
      <c r="KA78" s="114">
        <f>データ!DE7</f>
        <v>117.1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145.19999999999999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219.9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107.1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143.6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9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8"/>
      <c r="NE82" s="119"/>
      <c r="NF82" s="119"/>
      <c r="NG82" s="119"/>
      <c r="NH82" s="119"/>
      <c r="NI82" s="119"/>
      <c r="NJ82" s="119"/>
      <c r="NK82" s="119"/>
      <c r="NL82" s="119"/>
      <c r="NM82" s="119"/>
      <c r="NN82" s="119"/>
      <c r="NO82" s="119"/>
      <c r="NP82" s="119"/>
      <c r="NQ82" s="119"/>
      <c r="NR82" s="120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CksyEMKsMzbqJSFLT9oJXkKD/w4zRTnUXHtnDdvBKto4J9SeuEyFE39lIyfrsm0QzE66R6C22cle28B3R5pMyA==" saltValue="hoRfizBqtbXTdzEpdBTH9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9" t="s">
        <v>58</v>
      </c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1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36" t="s">
        <v>63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43" t="s">
        <v>64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65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 t="s">
        <v>66</v>
      </c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4" t="s">
        <v>67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 t="s">
        <v>68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5" t="s">
        <v>69</v>
      </c>
      <c r="CN4" s="145" t="s">
        <v>70</v>
      </c>
      <c r="CO4" s="136" t="s">
        <v>71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8"/>
      <c r="CZ4" s="143" t="s">
        <v>72</v>
      </c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36" t="s">
        <v>73</v>
      </c>
      <c r="DL4" s="137"/>
      <c r="DM4" s="137"/>
      <c r="DN4" s="137"/>
      <c r="DO4" s="137"/>
      <c r="DP4" s="137"/>
      <c r="DQ4" s="137"/>
      <c r="DR4" s="137"/>
      <c r="DS4" s="137"/>
      <c r="DT4" s="137"/>
      <c r="DU4" s="138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101</v>
      </c>
      <c r="AX5" s="47" t="s">
        <v>102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103</v>
      </c>
      <c r="BH5" s="47" t="s">
        <v>91</v>
      </c>
      <c r="BI5" s="47" t="s">
        <v>92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103</v>
      </c>
      <c r="BS5" s="47" t="s">
        <v>91</v>
      </c>
      <c r="BT5" s="47" t="s">
        <v>102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6"/>
      <c r="CN5" s="146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102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105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8</v>
      </c>
      <c r="H6" s="48" t="str">
        <f>SUBSTITUTE(H8,"　","")</f>
        <v>兵庫県神戸市</v>
      </c>
      <c r="I6" s="48" t="str">
        <f t="shared" si="1"/>
        <v>鈴蘭台駐車場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29</v>
      </c>
      <c r="S6" s="50" t="str">
        <f t="shared" si="1"/>
        <v>公共施設</v>
      </c>
      <c r="T6" s="50" t="str">
        <f t="shared" si="1"/>
        <v>無</v>
      </c>
      <c r="U6" s="51">
        <f t="shared" si="1"/>
        <v>3939</v>
      </c>
      <c r="V6" s="51">
        <f t="shared" si="1"/>
        <v>91</v>
      </c>
      <c r="W6" s="51">
        <f t="shared" si="1"/>
        <v>250</v>
      </c>
      <c r="X6" s="50" t="str">
        <f t="shared" si="1"/>
        <v>代行制</v>
      </c>
      <c r="Y6" s="52">
        <f>IF(Y8="-",NA(),Y8)</f>
        <v>107.5</v>
      </c>
      <c r="Z6" s="52">
        <f t="shared" ref="Z6:AH6" si="2">IF(Z8="-",NA(),Z8)</f>
        <v>103.7</v>
      </c>
      <c r="AA6" s="52">
        <f t="shared" si="2"/>
        <v>100.1</v>
      </c>
      <c r="AB6" s="52">
        <f t="shared" si="2"/>
        <v>67.7</v>
      </c>
      <c r="AC6" s="52">
        <f t="shared" si="2"/>
        <v>100.4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-223</v>
      </c>
      <c r="BG6" s="52">
        <f t="shared" ref="BG6:BO6" si="5">IF(BG8="-",NA(),BG8)</f>
        <v>-450.1</v>
      </c>
      <c r="BH6" s="52">
        <f t="shared" si="5"/>
        <v>-375.1</v>
      </c>
      <c r="BI6" s="52">
        <f t="shared" si="5"/>
        <v>-617</v>
      </c>
      <c r="BJ6" s="52">
        <f t="shared" si="5"/>
        <v>-341.4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3704</v>
      </c>
      <c r="BR6" s="53">
        <f t="shared" ref="BR6:BZ6" si="6">IF(BR8="-",NA(),BR8)</f>
        <v>1566</v>
      </c>
      <c r="BS6" s="53">
        <f t="shared" si="6"/>
        <v>59</v>
      </c>
      <c r="BT6" s="53">
        <f t="shared" si="6"/>
        <v>-22603</v>
      </c>
      <c r="BU6" s="53">
        <f t="shared" si="6"/>
        <v>158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74074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141.80000000000001</v>
      </c>
      <c r="DL6" s="52">
        <f t="shared" ref="DL6:DT6" si="9">IF(DL8="-",NA(),DL8)</f>
        <v>89</v>
      </c>
      <c r="DM6" s="52">
        <f t="shared" si="9"/>
        <v>122</v>
      </c>
      <c r="DN6" s="52">
        <f t="shared" si="9"/>
        <v>107.7</v>
      </c>
      <c r="DO6" s="52">
        <f t="shared" si="9"/>
        <v>104.4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107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8</v>
      </c>
      <c r="H7" s="48" t="str">
        <f t="shared" si="10"/>
        <v>兵庫県　神戸市</v>
      </c>
      <c r="I7" s="48" t="str">
        <f t="shared" si="10"/>
        <v>鈴蘭台駐車場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3939</v>
      </c>
      <c r="V7" s="51">
        <f t="shared" si="10"/>
        <v>91</v>
      </c>
      <c r="W7" s="51">
        <f t="shared" si="10"/>
        <v>250</v>
      </c>
      <c r="X7" s="50" t="str">
        <f t="shared" si="10"/>
        <v>代行制</v>
      </c>
      <c r="Y7" s="52">
        <f>Y8</f>
        <v>107.5</v>
      </c>
      <c r="Z7" s="52">
        <f t="shared" ref="Z7:AH7" si="11">Z8</f>
        <v>103.7</v>
      </c>
      <c r="AA7" s="52">
        <f t="shared" si="11"/>
        <v>100.1</v>
      </c>
      <c r="AB7" s="52">
        <f t="shared" si="11"/>
        <v>67.7</v>
      </c>
      <c r="AC7" s="52">
        <f t="shared" si="11"/>
        <v>100.4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-223</v>
      </c>
      <c r="BG7" s="52">
        <f t="shared" ref="BG7:BO7" si="14">BG8</f>
        <v>-450.1</v>
      </c>
      <c r="BH7" s="52">
        <f t="shared" si="14"/>
        <v>-375.1</v>
      </c>
      <c r="BI7" s="52">
        <f t="shared" si="14"/>
        <v>-617</v>
      </c>
      <c r="BJ7" s="52">
        <f t="shared" si="14"/>
        <v>-341.4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3704</v>
      </c>
      <c r="BR7" s="53">
        <f t="shared" ref="BR7:BZ7" si="15">BR8</f>
        <v>1566</v>
      </c>
      <c r="BS7" s="53">
        <f t="shared" si="15"/>
        <v>59</v>
      </c>
      <c r="BT7" s="53">
        <f t="shared" si="15"/>
        <v>-22603</v>
      </c>
      <c r="BU7" s="53">
        <f t="shared" si="15"/>
        <v>158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74074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141.80000000000001</v>
      </c>
      <c r="DL7" s="52">
        <f t="shared" ref="DL7:DT7" si="17">DL8</f>
        <v>89</v>
      </c>
      <c r="DM7" s="52">
        <f t="shared" si="17"/>
        <v>122</v>
      </c>
      <c r="DN7" s="52">
        <f t="shared" si="17"/>
        <v>107.7</v>
      </c>
      <c r="DO7" s="52">
        <f t="shared" si="17"/>
        <v>104.4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8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29</v>
      </c>
      <c r="S8" s="57" t="s">
        <v>119</v>
      </c>
      <c r="T8" s="57" t="s">
        <v>120</v>
      </c>
      <c r="U8" s="58">
        <v>3939</v>
      </c>
      <c r="V8" s="58">
        <v>91</v>
      </c>
      <c r="W8" s="58">
        <v>250</v>
      </c>
      <c r="X8" s="57" t="s">
        <v>121</v>
      </c>
      <c r="Y8" s="59">
        <v>107.5</v>
      </c>
      <c r="Z8" s="59">
        <v>103.7</v>
      </c>
      <c r="AA8" s="59">
        <v>100.1</v>
      </c>
      <c r="AB8" s="59">
        <v>67.7</v>
      </c>
      <c r="AC8" s="59">
        <v>100.4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-223</v>
      </c>
      <c r="BG8" s="59">
        <v>-450.1</v>
      </c>
      <c r="BH8" s="59">
        <v>-375.1</v>
      </c>
      <c r="BI8" s="59">
        <v>-617</v>
      </c>
      <c r="BJ8" s="59">
        <v>-341.4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3704</v>
      </c>
      <c r="BR8" s="60">
        <v>1566</v>
      </c>
      <c r="BS8" s="60">
        <v>59</v>
      </c>
      <c r="BT8" s="61">
        <v>-22603</v>
      </c>
      <c r="BU8" s="61">
        <v>158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74074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141.80000000000001</v>
      </c>
      <c r="DL8" s="59">
        <v>89</v>
      </c>
      <c r="DM8" s="59">
        <v>122</v>
      </c>
      <c r="DN8" s="59">
        <v>107.7</v>
      </c>
      <c r="DO8" s="59">
        <v>104.4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518ED6BB-CC69-4809-B4BC-8640E9EE5602}"/>
</file>

<file path=customXml/itemProps2.xml><?xml version="1.0" encoding="utf-8"?>
<ds:datastoreItem xmlns:ds="http://schemas.openxmlformats.org/officeDocument/2006/customXml" ds:itemID="{D61F98AF-112E-4C13-9BA2-2ED2C036B2B0}"/>
</file>

<file path=customXml/itemProps3.xml><?xml version="1.0" encoding="utf-8"?>
<ds:datastoreItem xmlns:ds="http://schemas.openxmlformats.org/officeDocument/2006/customXml" ds:itemID="{4EF77ED7-EEC8-42BA-9946-39024283F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2025-02-14T06:51:24Z</dcterms:created>
  <dcterms:modified xsi:type="dcterms:W3CDTF">2025-02-14T06:52:08Z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