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75734A70A9ACAB26C964BFE745750950CDC5CA7D" xr6:coauthVersionLast="47" xr6:coauthVersionMax="47" xr10:uidLastSave="{256A4C36-ACF7-48D7-804C-2955038FC70F}"/>
  <workbookProtection workbookAlgorithmName="SHA-512" workbookHashValue="7mSZY7Cywtr1O2jmV8EFxQyqBMN5xSW/UToKPfVFouMxhamhDcoL4y4y23RhIQwkkP+klxBd7mG42kLvBTwZdg==" workbookSaltValue="LO4UiXU0mOQoarZWJTFV3Q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DK7" i="5"/>
  <c r="JC31" i="4" s="1"/>
  <c r="DI7" i="5"/>
  <c r="MI78" i="4" s="1"/>
  <c r="DH7" i="5"/>
  <c r="LT78" i="4" s="1"/>
  <c r="DG7" i="5"/>
  <c r="DF7" i="5"/>
  <c r="DE7" i="5"/>
  <c r="DD7" i="5"/>
  <c r="DC7" i="5"/>
  <c r="LT77" i="4" s="1"/>
  <c r="DB7" i="5"/>
  <c r="DA7" i="5"/>
  <c r="CZ7" i="5"/>
  <c r="CN7" i="5"/>
  <c r="CV76" i="4" s="1"/>
  <c r="CM7" i="5"/>
  <c r="CV67" i="4" s="1"/>
  <c r="BZ7" i="5"/>
  <c r="MA53" i="4" s="1"/>
  <c r="BY7" i="5"/>
  <c r="LH53" i="4" s="1"/>
  <c r="BX7" i="5"/>
  <c r="KO53" i="4" s="1"/>
  <c r="BW7" i="5"/>
  <c r="BV7" i="5"/>
  <c r="JC53" i="4" s="1"/>
  <c r="BU7" i="5"/>
  <c r="BT7" i="5"/>
  <c r="LH52" i="4" s="1"/>
  <c r="BS7" i="5"/>
  <c r="BR7" i="5"/>
  <c r="BQ7" i="5"/>
  <c r="BO7" i="5"/>
  <c r="HJ53" i="4" s="1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N53" i="4" s="1"/>
  <c r="AZ7" i="5"/>
  <c r="U53" i="4" s="1"/>
  <c r="AY7" i="5"/>
  <c r="CS52" i="4" s="1"/>
  <c r="AX7" i="5"/>
  <c r="BZ52" i="4" s="1"/>
  <c r="AW7" i="5"/>
  <c r="AV7" i="5"/>
  <c r="AN52" i="4" s="1"/>
  <c r="AU7" i="5"/>
  <c r="AS7" i="5"/>
  <c r="HJ32" i="4" s="1"/>
  <c r="AR7" i="5"/>
  <c r="AQ7" i="5"/>
  <c r="FX32" i="4" s="1"/>
  <c r="AP7" i="5"/>
  <c r="AO7" i="5"/>
  <c r="EL32" i="4" s="1"/>
  <c r="AN7" i="5"/>
  <c r="HJ31" i="4" s="1"/>
  <c r="AM7" i="5"/>
  <c r="GQ31" i="4" s="1"/>
  <c r="AL7" i="5"/>
  <c r="FX31" i="4" s="1"/>
  <c r="AK7" i="5"/>
  <c r="FE31" i="4" s="1"/>
  <c r="AJ7" i="5"/>
  <c r="AH7" i="5"/>
  <c r="AG7" i="5"/>
  <c r="AF7" i="5"/>
  <c r="BG32" i="4" s="1"/>
  <c r="AE7" i="5"/>
  <c r="AD7" i="5"/>
  <c r="AC7" i="5"/>
  <c r="AB7" i="5"/>
  <c r="AA7" i="5"/>
  <c r="BG31" i="4" s="1"/>
  <c r="Z7" i="5"/>
  <c r="AN31" i="4" s="1"/>
  <c r="Y7" i="5"/>
  <c r="U31" i="4" s="1"/>
  <c r="X7" i="5"/>
  <c r="LJ10" i="4" s="1"/>
  <c r="W7" i="5"/>
  <c r="V7" i="5"/>
  <c r="HX10" i="4" s="1"/>
  <c r="U7" i="5"/>
  <c r="T7" i="5"/>
  <c r="JQ8" i="4" s="1"/>
  <c r="S7" i="5"/>
  <c r="R7" i="5"/>
  <c r="Q7" i="5"/>
  <c r="P7" i="5"/>
  <c r="O7" i="5"/>
  <c r="B10" i="4" s="1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JV53" i="4"/>
  <c r="GQ53" i="4"/>
  <c r="FX53" i="4"/>
  <c r="CS53" i="4"/>
  <c r="BZ53" i="4"/>
  <c r="MA52" i="4"/>
  <c r="KO52" i="4"/>
  <c r="JV52" i="4"/>
  <c r="JC52" i="4"/>
  <c r="HJ52" i="4"/>
  <c r="GQ52" i="4"/>
  <c r="FX52" i="4"/>
  <c r="FE52" i="4"/>
  <c r="EL52" i="4"/>
  <c r="BG52" i="4"/>
  <c r="U52" i="4"/>
  <c r="LH32" i="4"/>
  <c r="KO32" i="4"/>
  <c r="JV32" i="4"/>
  <c r="GQ32" i="4"/>
  <c r="FE32" i="4"/>
  <c r="CS32" i="4"/>
  <c r="BZ32" i="4"/>
  <c r="AN32" i="4"/>
  <c r="U32" i="4"/>
  <c r="MA31" i="4"/>
  <c r="LH31" i="4"/>
  <c r="KO31" i="4"/>
  <c r="JV31" i="4"/>
  <c r="EL31" i="4"/>
  <c r="CS31" i="4"/>
  <c r="BZ31" i="4"/>
  <c r="JQ10" i="4"/>
  <c r="DU10" i="4"/>
  <c r="CF10" i="4"/>
  <c r="LJ8" i="4"/>
  <c r="HX8" i="4"/>
  <c r="AQ8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AN30" i="4" l="1"/>
  <c r="AG76" i="4"/>
  <c r="JV51" i="4"/>
  <c r="KP76" i="4"/>
  <c r="FE51" i="4"/>
  <c r="JV30" i="4"/>
  <c r="HA76" i="4"/>
  <c r="AN51" i="4"/>
  <c r="FE30" i="4"/>
  <c r="GL76" i="4"/>
  <c r="U51" i="4"/>
  <c r="EL30" i="4"/>
  <c r="U30" i="4"/>
  <c r="R76" i="4"/>
  <c r="JC51" i="4"/>
  <c r="KA76" i="4"/>
  <c r="EL51" i="4"/>
  <c r="JC30" i="4"/>
  <c r="LT76" i="4"/>
  <c r="GQ51" i="4"/>
  <c r="LH30" i="4"/>
  <c r="IE76" i="4"/>
  <c r="BZ51" i="4"/>
  <c r="GQ30" i="4"/>
  <c r="BZ30" i="4"/>
  <c r="BK76" i="4"/>
  <c r="LH51" i="4"/>
  <c r="AV76" i="4"/>
  <c r="KO51" i="4"/>
  <c r="LE76" i="4"/>
  <c r="FX51" i="4"/>
  <c r="KO30" i="4"/>
  <c r="HP76" i="4"/>
  <c r="BG51" i="4"/>
  <c r="FX30" i="4"/>
  <c r="BG30" i="4"/>
</calcChain>
</file>

<file path=xl/sharedStrings.xml><?xml version="1.0" encoding="utf-8"?>
<sst xmlns="http://schemas.openxmlformats.org/spreadsheetml/2006/main" count="278" uniqueCount="141">
  <si>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</si>
  <si>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</si>
  <si>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</si>
  <si>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</si>
  <si>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</si>
  <si>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</si>
  <si>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</si>
  <si>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</si>
  <si>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</si>
  <si>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</si>
  <si>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</si>
  <si>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</si>
  <si>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</si>
  <si>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</si>
  <si>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</si>
  <si>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</si>
  <si>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</si>
  <si>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</si>
  <si>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</si>
  <si>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</si>
  <si>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</si>
  <si>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</si>
  <si>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</si>
  <si>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</si>
  <si>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</si>
  <si>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</si>
  <si>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</si>
  <si>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</si>
  <si>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</si>
  <si>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</si>
  <si>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</si>
  <si>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</si>
  <si>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</si>
  <si>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</si>
  <si>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</si>
  <si>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</si>
  <si>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</si>
  <si>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</si>
  <si>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</si>
  <si>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</si>
  <si>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</si>
  <si>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</si>
  <si>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</si>
  <si>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</si>
  <si>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</si>
  <si>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</si>
  <si>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</si>
  <si>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</si>
  <si>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</si>
  <si>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</si>
  <si>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</si>
  <si>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</si>
  <si>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</si>
  <si>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</si>
  <si>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</si>
  <si>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</si>
  <si>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</si>
  <si>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</si>
  <si>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</si>
  <si>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</si>
  <si>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</si>
  <si>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</si>
  <si>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</si>
  <si>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</si>
  <si>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</si>
  <si>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</si>
  <si>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</si>
  <si>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</si>
  <si>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</si>
  <si>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</si>
  <si>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</si>
  <si>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</si>
  <si>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</si>
  <si>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</si>
  <si>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</si>
  <si>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</si>
  <si>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</si>
  <si>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</si>
  <si>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</si>
  <si>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</si>
  <si>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</si>
  <si>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</si>
  <si>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</si>
  <si>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</si>
  <si>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</si>
  <si>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</si>
  <si>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</si>
  <si>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</si>
  <si>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</si>
  <si>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</si>
  <si>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</si>
  <si>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</si>
  <si>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</si>
  <si>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</si>
  <si>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</si>
  <si>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</si>
  <si>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</si>
  <si>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</si>
  <si>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</si>
  <si>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</si>
  <si>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</si>
  <si>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</si>
  <si>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</si>
  <si>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</si>
  <si>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</si>
  <si>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</si>
  <si>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</si>
  <si>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</si>
  <si>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</si>
  <si>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当該値(N-3)</t>
    <phoneticPr fontId="5"/>
  </si>
  <si>
    <t>当該値(N-1)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</si>
  <si>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</si>
  <si>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</si>
  <si>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</si>
  <si>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</si>
  <si>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</si>
  <si>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</si>
  <si>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</si>
  <si>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</si>
  <si>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兵庫県　神戸市</t>
  </si>
  <si>
    <t>新長田駅前駐車場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</si>
  <si>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</si>
  <si>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</si>
  <si>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</si>
  <si>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</si>
  <si>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</si>
  <si>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</si>
  <si>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</si>
  <si>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</si>
  <si>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</si>
  <si>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</si>
  <si>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</si>
  <si>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</si>
  <si>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</si>
  <si>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</si>
  <si>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</si>
  <si>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</si>
  <si>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①収益的収支比率は前年度より減少し50%を下回った。類似施設の平均値を下回った。
④売上高GOP比率、⑤EBITDAは前年度から大幅に減少し、類似施設の平均値を下回った。
照明設備更新の影響が大きい。
今後、新長田駅周辺は料金収入の大幅な増加は見込めないことから、管理方法のあり方を検討し、経営状況の改善に努めていく。</t>
    <rPh sb="14" eb="16">
      <t>ゲンショウ</t>
    </rPh>
    <rPh sb="67" eb="69">
      <t>ゲンショウ</t>
    </rPh>
    <rPh sb="86" eb="88">
      <t>ショウメイ</t>
    </rPh>
    <rPh sb="88" eb="90">
      <t>セツビ</t>
    </rPh>
    <rPh sb="90" eb="92">
      <t>コウシン</t>
    </rPh>
    <rPh sb="93" eb="95">
      <t>エイキョウ</t>
    </rPh>
    <rPh sb="96" eb="97">
      <t>オオ</t>
    </rPh>
    <rPh sb="101" eb="103">
      <t>コンゴ</t>
    </rPh>
    <rPh sb="104" eb="107">
      <t>シンナガタ</t>
    </rPh>
    <rPh sb="107" eb="110">
      <t>エキシュウヘン</t>
    </rPh>
    <rPh sb="111" eb="115">
      <t>リョウキンシュウニュウ</t>
    </rPh>
    <rPh sb="122" eb="124">
      <t>ミコ</t>
    </rPh>
    <phoneticPr fontId="5"/>
  </si>
  <si>
    <t>⑧設備投資見込額は昨年度より微減。引き続き必要な設備更新に対する投資を計画的に実施していく。
⑩企業債残高対料金収入比率は、平成27年度より0である。</t>
    <rPh sb="9" eb="12">
      <t>サクネンド</t>
    </rPh>
    <rPh sb="14" eb="16">
      <t>ビゲン</t>
    </rPh>
    <phoneticPr fontId="5"/>
  </si>
  <si>
    <t xml:space="preserve">⑪稼働率は前年度より減少しており、平均値を下回った。
</t>
    <rPh sb="5" eb="8">
      <t>ゼンネンド</t>
    </rPh>
    <rPh sb="10" eb="12">
      <t>ゲンショウ</t>
    </rPh>
    <rPh sb="17" eb="19">
      <t>ヘイキン</t>
    </rPh>
    <rPh sb="19" eb="20">
      <t>チ</t>
    </rPh>
    <rPh sb="21" eb="23">
      <t>シタマワ</t>
    </rPh>
    <phoneticPr fontId="5"/>
  </si>
  <si>
    <t>新長田駅周辺の駐車需要の増加が見込めないことから、大幅な収益の改善は見込めない。今後、新長田駐車場の見直しと共に細田駐車場、新長田駅前駐車場の管理手法のあり方を検討していく。</t>
    <rPh sb="0" eb="3">
      <t>シンナガタ</t>
    </rPh>
    <rPh sb="3" eb="4">
      <t>エキ</t>
    </rPh>
    <rPh sb="4" eb="6">
      <t>シュウヘン</t>
    </rPh>
    <rPh sb="7" eb="11">
      <t>チュウシャジュヨウ</t>
    </rPh>
    <rPh sb="12" eb="14">
      <t>ゾウカ</t>
    </rPh>
    <rPh sb="15" eb="17">
      <t>ミコ</t>
    </rPh>
    <rPh sb="25" eb="27">
      <t>オオハバ</t>
    </rPh>
    <rPh sb="34" eb="36">
      <t>ミコ</t>
    </rPh>
    <rPh sb="40" eb="42">
      <t>コンゴ</t>
    </rPh>
    <rPh sb="43" eb="49">
      <t>シンナガタチュウシャジョウ</t>
    </rPh>
    <rPh sb="50" eb="52">
      <t>ミナオ</t>
    </rPh>
    <rPh sb="54" eb="55">
      <t>トモ</t>
    </rPh>
    <rPh sb="56" eb="61">
      <t>ホソダチュウシャジョウ</t>
    </rPh>
    <rPh sb="62" eb="67">
      <t>シンナガタエキマエ</t>
    </rPh>
    <rPh sb="67" eb="70">
      <t>チュウシャジョウ</t>
    </rPh>
    <rPh sb="71" eb="75">
      <t>カンリシュホウ</t>
    </rPh>
    <rPh sb="78" eb="79">
      <t>カタ</t>
    </rPh>
    <rPh sb="80" eb="82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</si>
</sst>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81.599999999999994</c:v>
                </c:pt>
                <c:pt idx="2">
                  <c:v>52.2</c:v>
                </c:pt>
                <c:pt idx="3">
                  <c:v>74.8</c:v>
                </c:pt>
                <c:pt idx="4">
                  <c:v>48.2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6-4B02-9F4B-67A566B67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121.8</c:v>
                </c:pt>
                <c:pt idx="1">
                  <c:v>111.3</c:v>
                </c:pt>
                <c:pt idx="2">
                  <c:v>158.80000000000001</c:v>
                </c:pt>
                <c:pt idx="3">
                  <c:v>120.9</c:v>
                </c:pt>
                <c:pt idx="4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6-4B02-9F4B-67A566B67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5-4584-939C-39F014FE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163.69999999999999</c:v>
                </c:pt>
                <c:pt idx="1">
                  <c:v>88</c:v>
                </c:pt>
                <c:pt idx="2">
                  <c:v>77.3</c:v>
                </c:pt>
                <c:pt idx="3">
                  <c:v>51.8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75-4584-939C-39F014FE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285-4099-8A9C-DFE5242A4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85-4099-8A9C-DFE5242A4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2A7-405B-BAFA-9455B2CFD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A7-405B-BAFA-9455B2CFD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4-4DC5-8C4B-5C69ECE05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10.1</c:v>
                </c:pt>
                <c:pt idx="2">
                  <c:v>8.6</c:v>
                </c:pt>
                <c:pt idx="3">
                  <c:v>7.6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74-4DC5-8C4B-5C69ECE05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5-4718-A40F-9CD288B11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54</c:v>
                </c:pt>
                <c:pt idx="1">
                  <c:v>654</c:v>
                </c:pt>
                <c:pt idx="2">
                  <c:v>2466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5-4718-A40F-9CD288B11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128.5</c:v>
                </c:pt>
                <c:pt idx="1">
                  <c:v>94.7</c:v>
                </c:pt>
                <c:pt idx="2">
                  <c:v>107.3</c:v>
                </c:pt>
                <c:pt idx="3">
                  <c:v>106</c:v>
                </c:pt>
                <c:pt idx="4">
                  <c:v>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A-4F9A-A367-B40072E85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153.80000000000001</c:v>
                </c:pt>
                <c:pt idx="2">
                  <c:v>163.5</c:v>
                </c:pt>
                <c:pt idx="3">
                  <c:v>178.3</c:v>
                </c:pt>
                <c:pt idx="4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7A-4F9A-A367-B40072E85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-41.4</c:v>
                </c:pt>
                <c:pt idx="1">
                  <c:v>-80.8</c:v>
                </c:pt>
                <c:pt idx="2">
                  <c:v>-204.8</c:v>
                </c:pt>
                <c:pt idx="3">
                  <c:v>-109.1</c:v>
                </c:pt>
                <c:pt idx="4">
                  <c:v>-223.6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6-4FAA-9878-6AFDA6298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2.2000000000000002</c:v>
                </c:pt>
                <c:pt idx="1">
                  <c:v>-81</c:v>
                </c:pt>
                <c:pt idx="2">
                  <c:v>-25.1</c:v>
                </c:pt>
                <c:pt idx="3">
                  <c:v>-18</c:v>
                </c:pt>
                <c:pt idx="4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46-4FAA-9878-6AFDA6298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-1287</c:v>
                </c:pt>
                <c:pt idx="1">
                  <c:v>-7518</c:v>
                </c:pt>
                <c:pt idx="2">
                  <c:v>-34645</c:v>
                </c:pt>
                <c:pt idx="3">
                  <c:v>-13434</c:v>
                </c:pt>
                <c:pt idx="4">
                  <c:v>-42474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0-451F-89B8-17F879545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16100</c:v>
                </c:pt>
                <c:pt idx="1">
                  <c:v>4836</c:v>
                </c:pt>
                <c:pt idx="2">
                  <c:v>37213</c:v>
                </c:pt>
                <c:pt idx="3">
                  <c:v>17293</c:v>
                </c:pt>
                <c:pt idx="4">
                  <c:v>15316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0-451F-89B8-17F879545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FY8" zoomScaleNormal="100" zoomScaleSheetLayoutView="70" workbookViewId="0">
      <selection activeCell="ND15" sqref="ND15:NR30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兵庫県神戸市　新長田駅前駐車場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8450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127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151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300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137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97.1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81.599999999999994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52.2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74.8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48.2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128.5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94.7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107.3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106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96.7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121.8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111.3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158.80000000000001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120.9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123.1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6.5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8.6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7.6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6.6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184.2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153.80000000000001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163.5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178.3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181.9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138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139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-41.4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-80.8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-204.8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-109.1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-223.6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-1287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-7518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-34645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-13434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-42474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54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654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2466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49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2.2000000000000002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-81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-25.1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-18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-20.7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16100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4836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37213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17293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15316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140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256187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163.69999999999999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88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77.3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51.8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45.3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NJoAbqvg19n33uRDwFmusaVmQnFRkQaDBXeDsjhKdR5DLk/Y74Z6EP2XEgvNYg7G2816T0oKcDU1fAO4cplHig==" saltValue="pVhE4ZyC/yTFektbHXQb2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100</v>
      </c>
      <c r="AM5" s="47" t="s">
        <v>101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103</v>
      </c>
      <c r="AV5" s="47" t="s">
        <v>104</v>
      </c>
      <c r="AW5" s="47" t="s">
        <v>105</v>
      </c>
      <c r="AX5" s="47" t="s">
        <v>101</v>
      </c>
      <c r="AY5" s="47" t="s">
        <v>106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107</v>
      </c>
      <c r="BH5" s="47" t="s">
        <v>100</v>
      </c>
      <c r="BI5" s="47" t="s">
        <v>101</v>
      </c>
      <c r="BJ5" s="47" t="s">
        <v>102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105</v>
      </c>
      <c r="BT5" s="47" t="s">
        <v>108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100</v>
      </c>
      <c r="CE5" s="47" t="s">
        <v>101</v>
      </c>
      <c r="CF5" s="47" t="s">
        <v>102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109</v>
      </c>
      <c r="CQ5" s="47" t="s">
        <v>100</v>
      </c>
      <c r="CR5" s="47" t="s">
        <v>101</v>
      </c>
      <c r="CS5" s="47" t="s">
        <v>102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110</v>
      </c>
      <c r="DD5" s="47" t="s">
        <v>111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100</v>
      </c>
      <c r="DN5" s="47" t="s">
        <v>112</v>
      </c>
      <c r="DO5" s="47" t="s">
        <v>111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113</v>
      </c>
      <c r="B6" s="48">
        <f>B8</f>
        <v>2023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10</v>
      </c>
      <c r="H6" s="48" t="str">
        <f>SUBSTITUTE(H8,"　","")</f>
        <v>兵庫県神戸市</v>
      </c>
      <c r="I6" s="48" t="str">
        <f t="shared" si="1"/>
        <v>新長田駅前駐車場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27</v>
      </c>
      <c r="S6" s="50" t="str">
        <f t="shared" si="1"/>
        <v>駅</v>
      </c>
      <c r="T6" s="50" t="str">
        <f t="shared" si="1"/>
        <v>無</v>
      </c>
      <c r="U6" s="51">
        <f t="shared" si="1"/>
        <v>8450</v>
      </c>
      <c r="V6" s="51">
        <f t="shared" si="1"/>
        <v>151</v>
      </c>
      <c r="W6" s="51">
        <f t="shared" si="1"/>
        <v>300</v>
      </c>
      <c r="X6" s="50" t="str">
        <f t="shared" si="1"/>
        <v>代行制</v>
      </c>
      <c r="Y6" s="52">
        <f>IF(Y8="-",NA(),Y8)</f>
        <v>97.1</v>
      </c>
      <c r="Z6" s="52">
        <f t="shared" ref="Z6:AH6" si="2">IF(Z8="-",NA(),Z8)</f>
        <v>81.599999999999994</v>
      </c>
      <c r="AA6" s="52">
        <f t="shared" si="2"/>
        <v>52.2</v>
      </c>
      <c r="AB6" s="52">
        <f t="shared" si="2"/>
        <v>74.8</v>
      </c>
      <c r="AC6" s="52">
        <f t="shared" si="2"/>
        <v>48.2</v>
      </c>
      <c r="AD6" s="52">
        <f t="shared" si="2"/>
        <v>121.8</v>
      </c>
      <c r="AE6" s="52">
        <f t="shared" si="2"/>
        <v>111.3</v>
      </c>
      <c r="AF6" s="52">
        <f t="shared" si="2"/>
        <v>158.80000000000001</v>
      </c>
      <c r="AG6" s="52">
        <f t="shared" si="2"/>
        <v>120.9</v>
      </c>
      <c r="AH6" s="52">
        <f t="shared" si="2"/>
        <v>123.1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6.5</v>
      </c>
      <c r="AP6" s="52">
        <f t="shared" si="3"/>
        <v>10.1</v>
      </c>
      <c r="AQ6" s="52">
        <f t="shared" si="3"/>
        <v>8.6</v>
      </c>
      <c r="AR6" s="52">
        <f t="shared" si="3"/>
        <v>7.6</v>
      </c>
      <c r="AS6" s="52">
        <f t="shared" si="3"/>
        <v>6.6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54</v>
      </c>
      <c r="BA6" s="53">
        <f t="shared" si="4"/>
        <v>654</v>
      </c>
      <c r="BB6" s="53">
        <f t="shared" si="4"/>
        <v>2466</v>
      </c>
      <c r="BC6" s="53">
        <f t="shared" si="4"/>
        <v>58</v>
      </c>
      <c r="BD6" s="53">
        <f t="shared" si="4"/>
        <v>49</v>
      </c>
      <c r="BE6" s="51" t="str">
        <f>IF(BE8="-","",IF(BE8="-","【-】","【"&amp;SUBSTITUTE(TEXT(BE8,"#,##0"),"-","△")&amp;"】"))</f>
        <v>【127】</v>
      </c>
      <c r="BF6" s="52">
        <f>IF(BF8="-",NA(),BF8)</f>
        <v>-41.4</v>
      </c>
      <c r="BG6" s="52">
        <f t="shared" ref="BG6:BO6" si="5">IF(BG8="-",NA(),BG8)</f>
        <v>-80.8</v>
      </c>
      <c r="BH6" s="52">
        <f t="shared" si="5"/>
        <v>-204.8</v>
      </c>
      <c r="BI6" s="52">
        <f t="shared" si="5"/>
        <v>-109.1</v>
      </c>
      <c r="BJ6" s="52">
        <f t="shared" si="5"/>
        <v>-223.6</v>
      </c>
      <c r="BK6" s="52">
        <f t="shared" si="5"/>
        <v>2.2000000000000002</v>
      </c>
      <c r="BL6" s="52">
        <f t="shared" si="5"/>
        <v>-81</v>
      </c>
      <c r="BM6" s="52">
        <f t="shared" si="5"/>
        <v>-25.1</v>
      </c>
      <c r="BN6" s="52">
        <f t="shared" si="5"/>
        <v>-18</v>
      </c>
      <c r="BO6" s="52">
        <f t="shared" si="5"/>
        <v>-20.7</v>
      </c>
      <c r="BP6" s="49" t="str">
        <f>IF(BP8="-","",IF(BP8="-","【-】","【"&amp;SUBSTITUTE(TEXT(BP8,"#,##0.0"),"-","△")&amp;"】"))</f>
        <v>【△55.6】</v>
      </c>
      <c r="BQ6" s="53">
        <f>IF(BQ8="-",NA(),BQ8)</f>
        <v>-1287</v>
      </c>
      <c r="BR6" s="53">
        <f t="shared" ref="BR6:BZ6" si="6">IF(BR8="-",NA(),BR8)</f>
        <v>-7518</v>
      </c>
      <c r="BS6" s="53">
        <f t="shared" si="6"/>
        <v>-34645</v>
      </c>
      <c r="BT6" s="53">
        <f t="shared" si="6"/>
        <v>-13434</v>
      </c>
      <c r="BU6" s="53">
        <f t="shared" si="6"/>
        <v>-42474</v>
      </c>
      <c r="BV6" s="53">
        <f t="shared" si="6"/>
        <v>16100</v>
      </c>
      <c r="BW6" s="53">
        <f t="shared" si="6"/>
        <v>4836</v>
      </c>
      <c r="BX6" s="53">
        <f t="shared" si="6"/>
        <v>37213</v>
      </c>
      <c r="BY6" s="53">
        <f t="shared" si="6"/>
        <v>17293</v>
      </c>
      <c r="BZ6" s="53">
        <f t="shared" si="6"/>
        <v>15316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114</v>
      </c>
      <c r="CM6" s="51">
        <f t="shared" ref="CM6:CN6" si="7">CM8</f>
        <v>0</v>
      </c>
      <c r="CN6" s="51">
        <f t="shared" si="7"/>
        <v>256187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163.69999999999999</v>
      </c>
      <c r="DF6" s="52">
        <f t="shared" si="8"/>
        <v>88</v>
      </c>
      <c r="DG6" s="52">
        <f t="shared" si="8"/>
        <v>77.3</v>
      </c>
      <c r="DH6" s="52">
        <f t="shared" si="8"/>
        <v>51.8</v>
      </c>
      <c r="DI6" s="52">
        <f t="shared" si="8"/>
        <v>45.3</v>
      </c>
      <c r="DJ6" s="49" t="str">
        <f>IF(DJ8="-","",IF(DJ8="-","【-】","【"&amp;SUBSTITUTE(TEXT(DJ8,"#,##0.0"),"-","△")&amp;"】"))</f>
        <v>【79.0】</v>
      </c>
      <c r="DK6" s="52">
        <f>IF(DK8="-",NA(),DK8)</f>
        <v>128.5</v>
      </c>
      <c r="DL6" s="52">
        <f t="shared" ref="DL6:DT6" si="9">IF(DL8="-",NA(),DL8)</f>
        <v>94.7</v>
      </c>
      <c r="DM6" s="52">
        <f t="shared" si="9"/>
        <v>107.3</v>
      </c>
      <c r="DN6" s="52">
        <f t="shared" si="9"/>
        <v>106</v>
      </c>
      <c r="DO6" s="52">
        <f t="shared" si="9"/>
        <v>96.7</v>
      </c>
      <c r="DP6" s="52">
        <f t="shared" si="9"/>
        <v>184.2</v>
      </c>
      <c r="DQ6" s="52">
        <f t="shared" si="9"/>
        <v>153.80000000000001</v>
      </c>
      <c r="DR6" s="52">
        <f t="shared" si="9"/>
        <v>163.5</v>
      </c>
      <c r="DS6" s="52">
        <f t="shared" si="9"/>
        <v>178.3</v>
      </c>
      <c r="DT6" s="52">
        <f t="shared" si="9"/>
        <v>181.9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116</v>
      </c>
      <c r="B7" s="48">
        <f t="shared" ref="B7:X7" si="10">B8</f>
        <v>2023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10</v>
      </c>
      <c r="H7" s="48" t="str">
        <f t="shared" si="10"/>
        <v>兵庫県　神戸市</v>
      </c>
      <c r="I7" s="48" t="str">
        <f t="shared" si="10"/>
        <v>新長田駅前駐車場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27</v>
      </c>
      <c r="S7" s="50" t="str">
        <f t="shared" si="10"/>
        <v>駅</v>
      </c>
      <c r="T7" s="50" t="str">
        <f t="shared" si="10"/>
        <v>無</v>
      </c>
      <c r="U7" s="51">
        <f t="shared" si="10"/>
        <v>8450</v>
      </c>
      <c r="V7" s="51">
        <f t="shared" si="10"/>
        <v>151</v>
      </c>
      <c r="W7" s="51">
        <f t="shared" si="10"/>
        <v>300</v>
      </c>
      <c r="X7" s="50" t="str">
        <f t="shared" si="10"/>
        <v>代行制</v>
      </c>
      <c r="Y7" s="52">
        <f>Y8</f>
        <v>97.1</v>
      </c>
      <c r="Z7" s="52">
        <f t="shared" ref="Z7:AH7" si="11">Z8</f>
        <v>81.599999999999994</v>
      </c>
      <c r="AA7" s="52">
        <f t="shared" si="11"/>
        <v>52.2</v>
      </c>
      <c r="AB7" s="52">
        <f t="shared" si="11"/>
        <v>74.8</v>
      </c>
      <c r="AC7" s="52">
        <f t="shared" si="11"/>
        <v>48.2</v>
      </c>
      <c r="AD7" s="52">
        <f t="shared" si="11"/>
        <v>121.8</v>
      </c>
      <c r="AE7" s="52">
        <f t="shared" si="11"/>
        <v>111.3</v>
      </c>
      <c r="AF7" s="52">
        <f t="shared" si="11"/>
        <v>158.80000000000001</v>
      </c>
      <c r="AG7" s="52">
        <f t="shared" si="11"/>
        <v>120.9</v>
      </c>
      <c r="AH7" s="52">
        <f t="shared" si="11"/>
        <v>123.1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6.5</v>
      </c>
      <c r="AP7" s="52">
        <f t="shared" si="12"/>
        <v>10.1</v>
      </c>
      <c r="AQ7" s="52">
        <f t="shared" si="12"/>
        <v>8.6</v>
      </c>
      <c r="AR7" s="52">
        <f t="shared" si="12"/>
        <v>7.6</v>
      </c>
      <c r="AS7" s="52">
        <f t="shared" si="12"/>
        <v>6.6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54</v>
      </c>
      <c r="BA7" s="53">
        <f t="shared" si="13"/>
        <v>654</v>
      </c>
      <c r="BB7" s="53">
        <f t="shared" si="13"/>
        <v>2466</v>
      </c>
      <c r="BC7" s="53">
        <f t="shared" si="13"/>
        <v>58</v>
      </c>
      <c r="BD7" s="53">
        <f t="shared" si="13"/>
        <v>49</v>
      </c>
      <c r="BE7" s="51"/>
      <c r="BF7" s="52">
        <f>BF8</f>
        <v>-41.4</v>
      </c>
      <c r="BG7" s="52">
        <f t="shared" ref="BG7:BO7" si="14">BG8</f>
        <v>-80.8</v>
      </c>
      <c r="BH7" s="52">
        <f t="shared" si="14"/>
        <v>-204.8</v>
      </c>
      <c r="BI7" s="52">
        <f t="shared" si="14"/>
        <v>-109.1</v>
      </c>
      <c r="BJ7" s="52">
        <f t="shared" si="14"/>
        <v>-223.6</v>
      </c>
      <c r="BK7" s="52">
        <f t="shared" si="14"/>
        <v>2.2000000000000002</v>
      </c>
      <c r="BL7" s="52">
        <f t="shared" si="14"/>
        <v>-81</v>
      </c>
      <c r="BM7" s="52">
        <f t="shared" si="14"/>
        <v>-25.1</v>
      </c>
      <c r="BN7" s="52">
        <f t="shared" si="14"/>
        <v>-18</v>
      </c>
      <c r="BO7" s="52">
        <f t="shared" si="14"/>
        <v>-20.7</v>
      </c>
      <c r="BP7" s="49"/>
      <c r="BQ7" s="53">
        <f>BQ8</f>
        <v>-1287</v>
      </c>
      <c r="BR7" s="53">
        <f t="shared" ref="BR7:BZ7" si="15">BR8</f>
        <v>-7518</v>
      </c>
      <c r="BS7" s="53">
        <f t="shared" si="15"/>
        <v>-34645</v>
      </c>
      <c r="BT7" s="53">
        <f t="shared" si="15"/>
        <v>-13434</v>
      </c>
      <c r="BU7" s="53">
        <f t="shared" si="15"/>
        <v>-42474</v>
      </c>
      <c r="BV7" s="53">
        <f t="shared" si="15"/>
        <v>16100</v>
      </c>
      <c r="BW7" s="53">
        <f t="shared" si="15"/>
        <v>4836</v>
      </c>
      <c r="BX7" s="53">
        <f t="shared" si="15"/>
        <v>37213</v>
      </c>
      <c r="BY7" s="53">
        <f t="shared" si="15"/>
        <v>17293</v>
      </c>
      <c r="BZ7" s="53">
        <f t="shared" si="15"/>
        <v>15316</v>
      </c>
      <c r="CA7" s="51"/>
      <c r="CB7" s="52" t="s">
        <v>117</v>
      </c>
      <c r="CC7" s="52" t="s">
        <v>117</v>
      </c>
      <c r="CD7" s="52" t="s">
        <v>117</v>
      </c>
      <c r="CE7" s="52" t="s">
        <v>117</v>
      </c>
      <c r="CF7" s="52" t="s">
        <v>117</v>
      </c>
      <c r="CG7" s="52" t="s">
        <v>117</v>
      </c>
      <c r="CH7" s="52" t="s">
        <v>117</v>
      </c>
      <c r="CI7" s="52" t="s">
        <v>117</v>
      </c>
      <c r="CJ7" s="52" t="s">
        <v>117</v>
      </c>
      <c r="CK7" s="52" t="s">
        <v>118</v>
      </c>
      <c r="CL7" s="49"/>
      <c r="CM7" s="51">
        <f>CM8</f>
        <v>0</v>
      </c>
      <c r="CN7" s="51">
        <f>CN8</f>
        <v>256187</v>
      </c>
      <c r="CO7" s="52" t="s">
        <v>117</v>
      </c>
      <c r="CP7" s="52" t="s">
        <v>117</v>
      </c>
      <c r="CQ7" s="52" t="s">
        <v>117</v>
      </c>
      <c r="CR7" s="52" t="s">
        <v>117</v>
      </c>
      <c r="CS7" s="52" t="s">
        <v>117</v>
      </c>
      <c r="CT7" s="52" t="s">
        <v>117</v>
      </c>
      <c r="CU7" s="52" t="s">
        <v>117</v>
      </c>
      <c r="CV7" s="52" t="s">
        <v>117</v>
      </c>
      <c r="CW7" s="52" t="s">
        <v>117</v>
      </c>
      <c r="CX7" s="52" t="s">
        <v>115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163.69999999999999</v>
      </c>
      <c r="DF7" s="52">
        <f t="shared" si="16"/>
        <v>88</v>
      </c>
      <c r="DG7" s="52">
        <f t="shared" si="16"/>
        <v>77.3</v>
      </c>
      <c r="DH7" s="52">
        <f t="shared" si="16"/>
        <v>51.8</v>
      </c>
      <c r="DI7" s="52">
        <f t="shared" si="16"/>
        <v>45.3</v>
      </c>
      <c r="DJ7" s="49"/>
      <c r="DK7" s="52">
        <f>DK8</f>
        <v>128.5</v>
      </c>
      <c r="DL7" s="52">
        <f t="shared" ref="DL7:DT7" si="17">DL8</f>
        <v>94.7</v>
      </c>
      <c r="DM7" s="52">
        <f t="shared" si="17"/>
        <v>107.3</v>
      </c>
      <c r="DN7" s="52">
        <f t="shared" si="17"/>
        <v>106</v>
      </c>
      <c r="DO7" s="52">
        <f t="shared" si="17"/>
        <v>96.7</v>
      </c>
      <c r="DP7" s="52">
        <f t="shared" si="17"/>
        <v>184.2</v>
      </c>
      <c r="DQ7" s="52">
        <f t="shared" si="17"/>
        <v>153.80000000000001</v>
      </c>
      <c r="DR7" s="52">
        <f t="shared" si="17"/>
        <v>163.5</v>
      </c>
      <c r="DS7" s="52">
        <f t="shared" si="17"/>
        <v>178.3</v>
      </c>
      <c r="DT7" s="52">
        <f t="shared" si="17"/>
        <v>181.9</v>
      </c>
      <c r="DU7" s="49"/>
    </row>
    <row r="8" spans="1:125" s="54" customFormat="1" x14ac:dyDescent="0.2">
      <c r="A8" s="37"/>
      <c r="B8" s="55">
        <v>2023</v>
      </c>
      <c r="C8" s="55">
        <v>281000</v>
      </c>
      <c r="D8" s="55">
        <v>47</v>
      </c>
      <c r="E8" s="55">
        <v>14</v>
      </c>
      <c r="F8" s="55">
        <v>0</v>
      </c>
      <c r="G8" s="55">
        <v>10</v>
      </c>
      <c r="H8" s="55" t="s">
        <v>119</v>
      </c>
      <c r="I8" s="55" t="s">
        <v>120</v>
      </c>
      <c r="J8" s="55" t="s">
        <v>121</v>
      </c>
      <c r="K8" s="55" t="s">
        <v>122</v>
      </c>
      <c r="L8" s="55" t="s">
        <v>123</v>
      </c>
      <c r="M8" s="55" t="s">
        <v>124</v>
      </c>
      <c r="N8" s="55" t="s">
        <v>125</v>
      </c>
      <c r="O8" s="56" t="s">
        <v>126</v>
      </c>
      <c r="P8" s="57" t="s">
        <v>127</v>
      </c>
      <c r="Q8" s="57" t="s">
        <v>128</v>
      </c>
      <c r="R8" s="58">
        <v>27</v>
      </c>
      <c r="S8" s="57" t="s">
        <v>129</v>
      </c>
      <c r="T8" s="57" t="s">
        <v>130</v>
      </c>
      <c r="U8" s="58">
        <v>8450</v>
      </c>
      <c r="V8" s="58">
        <v>151</v>
      </c>
      <c r="W8" s="58">
        <v>300</v>
      </c>
      <c r="X8" s="57" t="s">
        <v>131</v>
      </c>
      <c r="Y8" s="59">
        <v>97.1</v>
      </c>
      <c r="Z8" s="59">
        <v>81.599999999999994</v>
      </c>
      <c r="AA8" s="59">
        <v>52.2</v>
      </c>
      <c r="AB8" s="59">
        <v>74.8</v>
      </c>
      <c r="AC8" s="59">
        <v>48.2</v>
      </c>
      <c r="AD8" s="59">
        <v>121.8</v>
      </c>
      <c r="AE8" s="59">
        <v>111.3</v>
      </c>
      <c r="AF8" s="59">
        <v>158.80000000000001</v>
      </c>
      <c r="AG8" s="59">
        <v>120.9</v>
      </c>
      <c r="AH8" s="59">
        <v>123.1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6.5</v>
      </c>
      <c r="AP8" s="59">
        <v>10.1</v>
      </c>
      <c r="AQ8" s="59">
        <v>8.6</v>
      </c>
      <c r="AR8" s="59">
        <v>7.6</v>
      </c>
      <c r="AS8" s="59">
        <v>6.6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54</v>
      </c>
      <c r="BA8" s="60">
        <v>654</v>
      </c>
      <c r="BB8" s="60">
        <v>2466</v>
      </c>
      <c r="BC8" s="60">
        <v>58</v>
      </c>
      <c r="BD8" s="60">
        <v>49</v>
      </c>
      <c r="BE8" s="60">
        <v>127</v>
      </c>
      <c r="BF8" s="59">
        <v>-41.4</v>
      </c>
      <c r="BG8" s="59">
        <v>-80.8</v>
      </c>
      <c r="BH8" s="59">
        <v>-204.8</v>
      </c>
      <c r="BI8" s="59">
        <v>-109.1</v>
      </c>
      <c r="BJ8" s="59">
        <v>-223.6</v>
      </c>
      <c r="BK8" s="59">
        <v>2.2000000000000002</v>
      </c>
      <c r="BL8" s="59">
        <v>-81</v>
      </c>
      <c r="BM8" s="59">
        <v>-25.1</v>
      </c>
      <c r="BN8" s="59">
        <v>-18</v>
      </c>
      <c r="BO8" s="59">
        <v>-20.7</v>
      </c>
      <c r="BP8" s="56">
        <v>-55.6</v>
      </c>
      <c r="BQ8" s="60">
        <v>-1287</v>
      </c>
      <c r="BR8" s="60">
        <v>-7518</v>
      </c>
      <c r="BS8" s="60">
        <v>-34645</v>
      </c>
      <c r="BT8" s="61">
        <v>-13434</v>
      </c>
      <c r="BU8" s="61">
        <v>-42474</v>
      </c>
      <c r="BV8" s="60">
        <v>16100</v>
      </c>
      <c r="BW8" s="60">
        <v>4836</v>
      </c>
      <c r="BX8" s="60">
        <v>37213</v>
      </c>
      <c r="BY8" s="60">
        <v>17293</v>
      </c>
      <c r="BZ8" s="60">
        <v>15316</v>
      </c>
      <c r="CA8" s="58">
        <v>12639</v>
      </c>
      <c r="CB8" s="59" t="s">
        <v>123</v>
      </c>
      <c r="CC8" s="59" t="s">
        <v>123</v>
      </c>
      <c r="CD8" s="59" t="s">
        <v>123</v>
      </c>
      <c r="CE8" s="59" t="s">
        <v>123</v>
      </c>
      <c r="CF8" s="59" t="s">
        <v>123</v>
      </c>
      <c r="CG8" s="59" t="s">
        <v>123</v>
      </c>
      <c r="CH8" s="59" t="s">
        <v>123</v>
      </c>
      <c r="CI8" s="59" t="s">
        <v>123</v>
      </c>
      <c r="CJ8" s="59" t="s">
        <v>123</v>
      </c>
      <c r="CK8" s="59" t="s">
        <v>123</v>
      </c>
      <c r="CL8" s="56" t="s">
        <v>123</v>
      </c>
      <c r="CM8" s="58">
        <v>0</v>
      </c>
      <c r="CN8" s="58">
        <v>256187</v>
      </c>
      <c r="CO8" s="59" t="s">
        <v>123</v>
      </c>
      <c r="CP8" s="59" t="s">
        <v>123</v>
      </c>
      <c r="CQ8" s="59" t="s">
        <v>123</v>
      </c>
      <c r="CR8" s="59" t="s">
        <v>123</v>
      </c>
      <c r="CS8" s="59" t="s">
        <v>123</v>
      </c>
      <c r="CT8" s="59" t="s">
        <v>123</v>
      </c>
      <c r="CU8" s="59" t="s">
        <v>123</v>
      </c>
      <c r="CV8" s="59" t="s">
        <v>123</v>
      </c>
      <c r="CW8" s="59" t="s">
        <v>123</v>
      </c>
      <c r="CX8" s="59" t="s">
        <v>123</v>
      </c>
      <c r="CY8" s="56" t="s">
        <v>123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163.69999999999999</v>
      </c>
      <c r="DF8" s="59">
        <v>88</v>
      </c>
      <c r="DG8" s="59">
        <v>77.3</v>
      </c>
      <c r="DH8" s="59">
        <v>51.8</v>
      </c>
      <c r="DI8" s="59">
        <v>45.3</v>
      </c>
      <c r="DJ8" s="56">
        <v>79</v>
      </c>
      <c r="DK8" s="59">
        <v>128.5</v>
      </c>
      <c r="DL8" s="59">
        <v>94.7</v>
      </c>
      <c r="DM8" s="59">
        <v>107.3</v>
      </c>
      <c r="DN8" s="59">
        <v>106</v>
      </c>
      <c r="DO8" s="59">
        <v>96.7</v>
      </c>
      <c r="DP8" s="59">
        <v>184.2</v>
      </c>
      <c r="DQ8" s="59">
        <v>153.80000000000001</v>
      </c>
      <c r="DR8" s="59">
        <v>163.5</v>
      </c>
      <c r="DS8" s="59">
        <v>178.3</v>
      </c>
      <c r="DT8" s="59">
        <v>181.9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132</v>
      </c>
      <c r="C10" s="64" t="s">
        <v>133</v>
      </c>
      <c r="D10" s="64" t="s">
        <v>134</v>
      </c>
      <c r="E10" s="64" t="s">
        <v>135</v>
      </c>
      <c r="F10" s="64" t="s">
        <v>136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FF3E216D-798A-468A-B95D-3B4D89727296}"/>
</file>

<file path=customXml/itemProps2.xml><?xml version="1.0" encoding="utf-8"?>
<ds:datastoreItem xmlns:ds="http://schemas.openxmlformats.org/officeDocument/2006/customXml" ds:itemID="{098C97D5-7B0C-44DF-976B-43E6FFEDE290}"/>
</file>

<file path=customXml/itemProps3.xml><?xml version="1.0" encoding="utf-8"?>
<ds:datastoreItem xmlns:ds="http://schemas.openxmlformats.org/officeDocument/2006/customXml" ds:itemID="{4934DFD8-59DA-4A3F-A258-D01AB00330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2025-02-14T06:53:47Z</dcterms:created>
  <dcterms:modified xsi:type="dcterms:W3CDTF">2025-02-14T06:54:30Z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