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0F922C6196478F79C6DE99781BBD657432E577F9" xr6:coauthVersionLast="47" xr6:coauthVersionMax="47" xr10:uidLastSave="{17AE0852-F8D1-4F13-96F4-CD797507EB03}"/>
  <workbookProtection workbookAlgorithmName="SHA-512" workbookHashValue="3o9r2vTHgmued8hpcF7c/ZIP7yf1MSoWsZnf5PQutzG9kC+H+EcXUNQ4teTY+I+8Hxh3jjKaULZAwIoge/yJKg==" workbookSaltValue="Eo8S8mRqaohmIIzY6w+WUA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LH53" i="4" s="1"/>
  <c r="BX7" i="5"/>
  <c r="BW7" i="5"/>
  <c r="BV7" i="5"/>
  <c r="BU7" i="5"/>
  <c r="MA52" i="4" s="1"/>
  <c r="BT7" i="5"/>
  <c r="BS7" i="5"/>
  <c r="BR7" i="5"/>
  <c r="JV52" i="4" s="1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HJ31" i="4" s="1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V53" i="4"/>
  <c r="JC53" i="4"/>
  <c r="HJ53" i="4"/>
  <c r="GQ53" i="4"/>
  <c r="FX53" i="4"/>
  <c r="FE53" i="4"/>
  <c r="EL53" i="4"/>
  <c r="CS53" i="4"/>
  <c r="BG53" i="4"/>
  <c r="U53" i="4"/>
  <c r="LH52" i="4"/>
  <c r="KO52" i="4"/>
  <c r="HJ52" i="4"/>
  <c r="GQ52" i="4"/>
  <c r="FX52" i="4"/>
  <c r="FE52" i="4"/>
  <c r="EL52" i="4"/>
  <c r="BZ52" i="4"/>
  <c r="BG52" i="4"/>
  <c r="AN52" i="4"/>
  <c r="MA32" i="4"/>
  <c r="LH32" i="4"/>
  <c r="KO32" i="4"/>
  <c r="JV32" i="4"/>
  <c r="JC32" i="4"/>
  <c r="HJ32" i="4"/>
  <c r="GQ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EL31" i="4"/>
  <c r="BZ31" i="4"/>
  <c r="BG31" i="4"/>
  <c r="AN31" i="4"/>
  <c r="U31" i="4"/>
  <c r="LJ10" i="4"/>
  <c r="JQ10" i="4"/>
  <c r="HX10" i="4"/>
  <c r="B10" i="4"/>
  <c r="JQ8" i="4"/>
  <c r="HX8" i="4"/>
  <c r="FJ8" i="4"/>
  <c r="CF8" i="4"/>
  <c r="AQ8" i="4"/>
  <c r="B8" i="4"/>
  <c r="B6" i="4" l="1"/>
  <c r="B11" i="5"/>
  <c r="JC30" i="4" s="1"/>
  <c r="F11" i="5"/>
  <c r="MA30" i="4" s="1"/>
  <c r="BK76" i="4"/>
  <c r="LH51" i="4"/>
  <c r="LT76" i="4"/>
  <c r="GQ51" i="4"/>
  <c r="LH30" i="4"/>
  <c r="BZ30" i="4"/>
  <c r="IE76" i="4"/>
  <c r="BZ51" i="4"/>
  <c r="GQ30" i="4"/>
  <c r="C11" i="5"/>
  <c r="D11" i="5"/>
  <c r="CS30" i="4" l="1"/>
  <c r="U30" i="4"/>
  <c r="HJ51" i="4"/>
  <c r="EL51" i="4"/>
  <c r="MI76" i="4"/>
  <c r="MA51" i="4"/>
  <c r="CS51" i="4"/>
  <c r="IT76" i="4"/>
  <c r="BZ76" i="4"/>
  <c r="HJ30" i="4"/>
  <c r="KA76" i="4"/>
  <c r="R76" i="4"/>
  <c r="U51" i="4"/>
  <c r="EL30" i="4"/>
  <c r="JC51" i="4"/>
  <c r="GL76" i="4"/>
  <c r="HA76" i="4"/>
  <c r="AN51" i="4"/>
  <c r="FE30" i="4"/>
  <c r="AN30" i="4"/>
  <c r="KP76" i="4"/>
  <c r="FE51" i="4"/>
  <c r="JV30" i="4"/>
  <c r="AG76" i="4"/>
  <c r="JV51" i="4"/>
  <c r="BG30" i="4"/>
  <c r="AV76" i="4"/>
  <c r="KO51" i="4"/>
  <c r="HP76" i="4"/>
  <c r="BG51" i="4"/>
  <c r="LE76" i="4"/>
  <c r="FX51" i="4"/>
  <c r="KO30" i="4"/>
  <c r="FX30" i="4"/>
</calcChain>
</file>

<file path=xl/sharedStrings.xml><?xml version="1.0" encoding="utf-8"?>
<sst xmlns="http://schemas.openxmlformats.org/spreadsheetml/2006/main" count="278" uniqueCount="129">
  <si>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</si>
  <si>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</si>
  <si>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</si>
  <si>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</si>
  <si>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</si>
  <si>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</si>
  <si>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</si>
  <si>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</si>
  <si>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</si>
  <si>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</si>
  <si>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</si>
  <si>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</si>
  <si>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</si>
  <si>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</si>
  <si>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</si>
  <si>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</si>
  <si>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</si>
  <si>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</si>
  <si>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</si>
  <si>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</si>
  <si>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</si>
  <si>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</si>
  <si>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</si>
  <si>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</si>
  <si>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</si>
  <si>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</si>
  <si>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</si>
  <si>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</si>
  <si>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</si>
  <si>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</si>
  <si>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</si>
  <si>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</si>
  <si>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</si>
  <si>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</si>
  <si>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</si>
  <si>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</si>
  <si>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</si>
  <si>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</si>
  <si>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</si>
  <si>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</si>
  <si>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</si>
  <si>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</si>
  <si>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</si>
  <si>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</si>
  <si>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</si>
  <si>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</si>
  <si>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</si>
  <si>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</si>
  <si>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</si>
  <si>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</si>
  <si>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</si>
  <si>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</si>
  <si>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</si>
  <si>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</si>
  <si>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</si>
  <si>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</si>
  <si>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</si>
  <si>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</si>
  <si>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</si>
  <si>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</si>
  <si>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</si>
  <si>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</si>
  <si>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</si>
  <si>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</si>
  <si>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</si>
  <si>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</si>
  <si>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</si>
  <si>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</si>
  <si>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</si>
  <si>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</si>
  <si>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</si>
  <si>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</si>
  <si>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</si>
  <si>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</si>
  <si>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</si>
  <si>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</si>
  <si>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</si>
  <si>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</si>
  <si>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</si>
  <si>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</si>
  <si>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</si>
  <si>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</si>
  <si>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</si>
  <si>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</si>
  <si>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</si>
  <si>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</si>
  <si>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</si>
  <si>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</si>
  <si>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</si>
  <si>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</si>
  <si>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</si>
  <si>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</si>
  <si>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</si>
  <si>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</si>
  <si>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</si>
  <si>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</si>
  <si>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</si>
  <si>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</si>
  <si>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</si>
  <si>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</si>
  <si>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</si>
  <si>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</si>
  <si>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</si>
  <si>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</si>
  <si>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</si>
  <si>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</si>
  <si>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</si>
  <si>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</si>
  <si>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舞子駅前駐車場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</si>
  <si>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</si>
  <si>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</si>
  <si>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</si>
  <si>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</si>
  <si>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</si>
  <si>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</si>
  <si>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</si>
  <si>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</si>
  <si>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</si>
  <si>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</si>
  <si>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</si>
  <si>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</si>
  <si>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</si>
  <si>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</si>
  <si>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</si>
  <si>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</si>
  <si>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①収益的収支比率は前年度より増加した。類似施設の平均値を大きく下回っている。
④売上高GOP比率、⑤EBITDAは増加したが、類似施設の平均値を下回っている。
併設する商業ビルの回数券利用に依存する。</t>
    <rPh sb="14" eb="16">
      <t>ゾウカ</t>
    </rPh>
    <rPh sb="28" eb="29">
      <t>オオ</t>
    </rPh>
    <rPh sb="57" eb="59">
      <t>ゾウカ</t>
    </rPh>
    <rPh sb="80" eb="82">
      <t>ヘイセツ</t>
    </rPh>
    <rPh sb="84" eb="86">
      <t>ショウギョウ</t>
    </rPh>
    <rPh sb="89" eb="92">
      <t>カイスウケン</t>
    </rPh>
    <rPh sb="92" eb="94">
      <t>リヨウ</t>
    </rPh>
    <rPh sb="95" eb="97">
      <t>イゾン</t>
    </rPh>
    <phoneticPr fontId="5"/>
  </si>
  <si>
    <t>⑧設備投資見込額は昨年度より増加した。
⑩企業債残高対料金収入比率は、平成29年度より0である。</t>
    <rPh sb="9" eb="12">
      <t>サクネンド</t>
    </rPh>
    <rPh sb="14" eb="16">
      <t>ゾウカ</t>
    </rPh>
    <phoneticPr fontId="5"/>
  </si>
  <si>
    <t>⑪稼働率は微減したが、直近5年間類似施設の平均値を上回ってた。
隣接商業施設への買い物目的での利用が多く、比較的短時間での利用が多いためと考えられる。</t>
    <rPh sb="5" eb="7">
      <t>ビゲン</t>
    </rPh>
    <phoneticPr fontId="5"/>
  </si>
  <si>
    <t>稼働率は高く、収益的収支比率についても比較的安定している。周辺商業施設との営業交渉や費用負担の見直しにより、経営状況の改善に努めていく。</t>
    <rPh sb="37" eb="39">
      <t>エイギョウ</t>
    </rPh>
    <rPh sb="39" eb="41">
      <t>コウショウ</t>
    </rPh>
    <rPh sb="42" eb="44">
      <t>ヒヨウ</t>
    </rPh>
    <rPh sb="44" eb="46">
      <t>フタン</t>
    </rPh>
    <rPh sb="47" eb="49">
      <t>ミナオ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</si>
</sst>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103.4</c:v>
                </c:pt>
                <c:pt idx="1">
                  <c:v>96.3</c:v>
                </c:pt>
                <c:pt idx="2">
                  <c:v>104.3</c:v>
                </c:pt>
                <c:pt idx="3">
                  <c:v>82.8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1-45E5-9376-C098233A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222.3</c:v>
                </c:pt>
                <c:pt idx="1">
                  <c:v>130.19999999999999</c:v>
                </c:pt>
                <c:pt idx="2">
                  <c:v>136.5</c:v>
                </c:pt>
                <c:pt idx="3">
                  <c:v>183.5</c:v>
                </c:pt>
                <c:pt idx="4">
                  <c:v>3976.9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5E5-9376-C098233A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6-43EE-BFE1-27662B8B2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1263.5</c:v>
                </c:pt>
                <c:pt idx="1">
                  <c:v>108.5</c:v>
                </c:pt>
                <c:pt idx="2">
                  <c:v>136.19999999999999</c:v>
                </c:pt>
                <c:pt idx="3">
                  <c:v>104.8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6-43EE-BFE1-27662B8B2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C0-4912-88BE-78A337A8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0-4912-88BE-78A337A8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B36-4AA7-A597-1C764ACE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6-4AA7-A597-1C764ACE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3-4A5D-8FA7-58B04341A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8.6</c:v>
                </c:pt>
                <c:pt idx="2">
                  <c:v>4.3</c:v>
                </c:pt>
                <c:pt idx="3">
                  <c:v>4.2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3-4A5D-8FA7-58B04341A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0C4-A6D6-8D968F37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87</c:v>
                </c:pt>
                <c:pt idx="2">
                  <c:v>7646</c:v>
                </c:pt>
                <c:pt idx="3">
                  <c:v>53</c:v>
                </c:pt>
                <c:pt idx="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5-40C4-A6D6-8D968F37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232.9</c:v>
                </c:pt>
                <c:pt idx="1">
                  <c:v>229.3</c:v>
                </c:pt>
                <c:pt idx="2">
                  <c:v>237.7</c:v>
                </c:pt>
                <c:pt idx="3">
                  <c:v>240.1</c:v>
                </c:pt>
                <c:pt idx="4">
                  <c:v>238.9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7-49E2-B504-D4D0DC815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127.8</c:v>
                </c:pt>
                <c:pt idx="1">
                  <c:v>105.7</c:v>
                </c:pt>
                <c:pt idx="2">
                  <c:v>104.3</c:v>
                </c:pt>
                <c:pt idx="3">
                  <c:v>114</c:v>
                </c:pt>
                <c:pt idx="4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7-49E2-B504-D4D0DC815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-59</c:v>
                </c:pt>
                <c:pt idx="1">
                  <c:v>-78.5</c:v>
                </c:pt>
                <c:pt idx="2">
                  <c:v>-71.099999999999994</c:v>
                </c:pt>
                <c:pt idx="3">
                  <c:v>-93.5</c:v>
                </c:pt>
                <c:pt idx="4">
                  <c:v>-66.8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8-4E25-8D19-E89FFA0D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13.5</c:v>
                </c:pt>
                <c:pt idx="1">
                  <c:v>7.1</c:v>
                </c:pt>
                <c:pt idx="2">
                  <c:v>5.6</c:v>
                </c:pt>
                <c:pt idx="3">
                  <c:v>18.100000000000001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8-4E25-8D19-E89FFA0D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2099</c:v>
                </c:pt>
                <c:pt idx="1">
                  <c:v>-2171</c:v>
                </c:pt>
                <c:pt idx="2">
                  <c:v>2551</c:v>
                </c:pt>
                <c:pt idx="3">
                  <c:v>-12908</c:v>
                </c:pt>
                <c:pt idx="4">
                  <c:v>-2003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E-4E11-A652-BD1A7E792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22466</c:v>
                </c:pt>
                <c:pt idx="1">
                  <c:v>4211</c:v>
                </c:pt>
                <c:pt idx="2">
                  <c:v>10653</c:v>
                </c:pt>
                <c:pt idx="3">
                  <c:v>17717</c:v>
                </c:pt>
                <c:pt idx="4">
                  <c:v>21349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E-4E11-A652-BD1A7E792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舞子駅前駐車場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Ａ１Ｂ１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8843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立体式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25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167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103.4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96.3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104.3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82.8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96.9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232.9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229.3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237.7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240.1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238.9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222.3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130.19999999999999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136.5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183.5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3976.9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3.1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8.6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4.2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127.8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105.7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104.3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114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114.7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-59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-78.5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-71.099999999999994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-93.5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-66.8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2099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-2171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2551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-12908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-2003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26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87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7646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559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13.5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7.1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5.6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18.100000000000001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22.7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22466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4211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10653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17717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21349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223047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1263.5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108.5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136.19999999999999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104.8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80.7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JP9awz7ZQn627MEMINw7czrLHoUOjaP0ueK1565lagZXNgZbq6p4184ZTkiIj25P2oe1Ld6/cgta3tuDU8ccRQ==" saltValue="GlU5ZG7BbSW+W07vmKFjQ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102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12</v>
      </c>
      <c r="H6" s="48" t="str">
        <f>SUBSTITUTE(H8,"　","")</f>
        <v>兵庫県神戸市</v>
      </c>
      <c r="I6" s="48" t="str">
        <f t="shared" si="1"/>
        <v>舞子駅前駐車場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25</v>
      </c>
      <c r="S6" s="50" t="str">
        <f t="shared" si="1"/>
        <v>駅</v>
      </c>
      <c r="T6" s="50" t="str">
        <f t="shared" si="1"/>
        <v>無</v>
      </c>
      <c r="U6" s="51">
        <f t="shared" si="1"/>
        <v>8843</v>
      </c>
      <c r="V6" s="51">
        <f t="shared" si="1"/>
        <v>167</v>
      </c>
      <c r="W6" s="51">
        <f t="shared" si="1"/>
        <v>300</v>
      </c>
      <c r="X6" s="50" t="str">
        <f t="shared" si="1"/>
        <v>代行制</v>
      </c>
      <c r="Y6" s="52">
        <f>IF(Y8="-",NA(),Y8)</f>
        <v>103.4</v>
      </c>
      <c r="Z6" s="52">
        <f t="shared" ref="Z6:AH6" si="2">IF(Z8="-",NA(),Z8)</f>
        <v>96.3</v>
      </c>
      <c r="AA6" s="52">
        <f t="shared" si="2"/>
        <v>104.3</v>
      </c>
      <c r="AB6" s="52">
        <f t="shared" si="2"/>
        <v>82.8</v>
      </c>
      <c r="AC6" s="52">
        <f t="shared" si="2"/>
        <v>96.9</v>
      </c>
      <c r="AD6" s="52">
        <f t="shared" si="2"/>
        <v>222.3</v>
      </c>
      <c r="AE6" s="52">
        <f t="shared" si="2"/>
        <v>130.19999999999999</v>
      </c>
      <c r="AF6" s="52">
        <f t="shared" si="2"/>
        <v>136.5</v>
      </c>
      <c r="AG6" s="52">
        <f t="shared" si="2"/>
        <v>183.5</v>
      </c>
      <c r="AH6" s="52">
        <f t="shared" si="2"/>
        <v>3976.9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3.1</v>
      </c>
      <c r="AP6" s="52">
        <f t="shared" si="3"/>
        <v>8.6</v>
      </c>
      <c r="AQ6" s="52">
        <f t="shared" si="3"/>
        <v>4.3</v>
      </c>
      <c r="AR6" s="52">
        <f t="shared" si="3"/>
        <v>4.2</v>
      </c>
      <c r="AS6" s="52">
        <f t="shared" si="3"/>
        <v>3.5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26</v>
      </c>
      <c r="BA6" s="53">
        <f t="shared" si="4"/>
        <v>87</v>
      </c>
      <c r="BB6" s="53">
        <f t="shared" si="4"/>
        <v>7646</v>
      </c>
      <c r="BC6" s="53">
        <f t="shared" si="4"/>
        <v>53</v>
      </c>
      <c r="BD6" s="53">
        <f t="shared" si="4"/>
        <v>559</v>
      </c>
      <c r="BE6" s="51" t="str">
        <f>IF(BE8="-","",IF(BE8="-","【-】","【"&amp;SUBSTITUTE(TEXT(BE8,"#,##0"),"-","△")&amp;"】"))</f>
        <v>【127】</v>
      </c>
      <c r="BF6" s="52">
        <f>IF(BF8="-",NA(),BF8)</f>
        <v>-59</v>
      </c>
      <c r="BG6" s="52">
        <f t="shared" ref="BG6:BO6" si="5">IF(BG8="-",NA(),BG8)</f>
        <v>-78.5</v>
      </c>
      <c r="BH6" s="52">
        <f t="shared" si="5"/>
        <v>-71.099999999999994</v>
      </c>
      <c r="BI6" s="52">
        <f t="shared" si="5"/>
        <v>-93.5</v>
      </c>
      <c r="BJ6" s="52">
        <f t="shared" si="5"/>
        <v>-66.8</v>
      </c>
      <c r="BK6" s="52">
        <f t="shared" si="5"/>
        <v>13.5</v>
      </c>
      <c r="BL6" s="52">
        <f t="shared" si="5"/>
        <v>7.1</v>
      </c>
      <c r="BM6" s="52">
        <f t="shared" si="5"/>
        <v>5.6</v>
      </c>
      <c r="BN6" s="52">
        <f t="shared" si="5"/>
        <v>18.100000000000001</v>
      </c>
      <c r="BO6" s="52">
        <f t="shared" si="5"/>
        <v>22.7</v>
      </c>
      <c r="BP6" s="49" t="str">
        <f>IF(BP8="-","",IF(BP8="-","【-】","【"&amp;SUBSTITUTE(TEXT(BP8,"#,##0.0"),"-","△")&amp;"】"))</f>
        <v>【△55.6】</v>
      </c>
      <c r="BQ6" s="53">
        <f>IF(BQ8="-",NA(),BQ8)</f>
        <v>2099</v>
      </c>
      <c r="BR6" s="53">
        <f t="shared" ref="BR6:BZ6" si="6">IF(BR8="-",NA(),BR8)</f>
        <v>-2171</v>
      </c>
      <c r="BS6" s="53">
        <f t="shared" si="6"/>
        <v>2551</v>
      </c>
      <c r="BT6" s="53">
        <f t="shared" si="6"/>
        <v>-12908</v>
      </c>
      <c r="BU6" s="53">
        <f t="shared" si="6"/>
        <v>-2003</v>
      </c>
      <c r="BV6" s="53">
        <f t="shared" si="6"/>
        <v>22466</v>
      </c>
      <c r="BW6" s="53">
        <f t="shared" si="6"/>
        <v>4211</v>
      </c>
      <c r="BX6" s="53">
        <f t="shared" si="6"/>
        <v>10653</v>
      </c>
      <c r="BY6" s="53">
        <f t="shared" si="6"/>
        <v>17717</v>
      </c>
      <c r="BZ6" s="53">
        <f t="shared" si="6"/>
        <v>21349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103</v>
      </c>
      <c r="CM6" s="51">
        <f t="shared" ref="CM6:CN6" si="7">CM8</f>
        <v>0</v>
      </c>
      <c r="CN6" s="51">
        <f t="shared" si="7"/>
        <v>223047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1263.5</v>
      </c>
      <c r="DF6" s="52">
        <f t="shared" si="8"/>
        <v>108.5</v>
      </c>
      <c r="DG6" s="52">
        <f t="shared" si="8"/>
        <v>136.19999999999999</v>
      </c>
      <c r="DH6" s="52">
        <f t="shared" si="8"/>
        <v>104.8</v>
      </c>
      <c r="DI6" s="52">
        <f t="shared" si="8"/>
        <v>80.7</v>
      </c>
      <c r="DJ6" s="49" t="str">
        <f>IF(DJ8="-","",IF(DJ8="-","【-】","【"&amp;SUBSTITUTE(TEXT(DJ8,"#,##0.0"),"-","△")&amp;"】"))</f>
        <v>【79.0】</v>
      </c>
      <c r="DK6" s="52">
        <f>IF(DK8="-",NA(),DK8)</f>
        <v>232.9</v>
      </c>
      <c r="DL6" s="52">
        <f t="shared" ref="DL6:DT6" si="9">IF(DL8="-",NA(),DL8)</f>
        <v>229.3</v>
      </c>
      <c r="DM6" s="52">
        <f t="shared" si="9"/>
        <v>237.7</v>
      </c>
      <c r="DN6" s="52">
        <f t="shared" si="9"/>
        <v>240.1</v>
      </c>
      <c r="DO6" s="52">
        <f t="shared" si="9"/>
        <v>238.9</v>
      </c>
      <c r="DP6" s="52">
        <f t="shared" si="9"/>
        <v>127.8</v>
      </c>
      <c r="DQ6" s="52">
        <f t="shared" si="9"/>
        <v>105.7</v>
      </c>
      <c r="DR6" s="52">
        <f t="shared" si="9"/>
        <v>104.3</v>
      </c>
      <c r="DS6" s="52">
        <f t="shared" si="9"/>
        <v>114</v>
      </c>
      <c r="DT6" s="52">
        <f t="shared" si="9"/>
        <v>114.7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105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12</v>
      </c>
      <c r="H7" s="48" t="str">
        <f t="shared" si="10"/>
        <v>兵庫県　神戸市</v>
      </c>
      <c r="I7" s="48" t="str">
        <f t="shared" si="10"/>
        <v>舞子駅前駐車場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25</v>
      </c>
      <c r="S7" s="50" t="str">
        <f t="shared" si="10"/>
        <v>駅</v>
      </c>
      <c r="T7" s="50" t="str">
        <f t="shared" si="10"/>
        <v>無</v>
      </c>
      <c r="U7" s="51">
        <f t="shared" si="10"/>
        <v>8843</v>
      </c>
      <c r="V7" s="51">
        <f t="shared" si="10"/>
        <v>167</v>
      </c>
      <c r="W7" s="51">
        <f t="shared" si="10"/>
        <v>300</v>
      </c>
      <c r="X7" s="50" t="str">
        <f t="shared" si="10"/>
        <v>代行制</v>
      </c>
      <c r="Y7" s="52">
        <f>Y8</f>
        <v>103.4</v>
      </c>
      <c r="Z7" s="52">
        <f t="shared" ref="Z7:AH7" si="11">Z8</f>
        <v>96.3</v>
      </c>
      <c r="AA7" s="52">
        <f t="shared" si="11"/>
        <v>104.3</v>
      </c>
      <c r="AB7" s="52">
        <f t="shared" si="11"/>
        <v>82.8</v>
      </c>
      <c r="AC7" s="52">
        <f t="shared" si="11"/>
        <v>96.9</v>
      </c>
      <c r="AD7" s="52">
        <f t="shared" si="11"/>
        <v>222.3</v>
      </c>
      <c r="AE7" s="52">
        <f t="shared" si="11"/>
        <v>130.19999999999999</v>
      </c>
      <c r="AF7" s="52">
        <f t="shared" si="11"/>
        <v>136.5</v>
      </c>
      <c r="AG7" s="52">
        <f t="shared" si="11"/>
        <v>183.5</v>
      </c>
      <c r="AH7" s="52">
        <f t="shared" si="11"/>
        <v>3976.9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3.1</v>
      </c>
      <c r="AP7" s="52">
        <f t="shared" si="12"/>
        <v>8.6</v>
      </c>
      <c r="AQ7" s="52">
        <f t="shared" si="12"/>
        <v>4.3</v>
      </c>
      <c r="AR7" s="52">
        <f t="shared" si="12"/>
        <v>4.2</v>
      </c>
      <c r="AS7" s="52">
        <f t="shared" si="12"/>
        <v>3.5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26</v>
      </c>
      <c r="BA7" s="53">
        <f t="shared" si="13"/>
        <v>87</v>
      </c>
      <c r="BB7" s="53">
        <f t="shared" si="13"/>
        <v>7646</v>
      </c>
      <c r="BC7" s="53">
        <f t="shared" si="13"/>
        <v>53</v>
      </c>
      <c r="BD7" s="53">
        <f t="shared" si="13"/>
        <v>559</v>
      </c>
      <c r="BE7" s="51"/>
      <c r="BF7" s="52">
        <f>BF8</f>
        <v>-59</v>
      </c>
      <c r="BG7" s="52">
        <f t="shared" ref="BG7:BO7" si="14">BG8</f>
        <v>-78.5</v>
      </c>
      <c r="BH7" s="52">
        <f t="shared" si="14"/>
        <v>-71.099999999999994</v>
      </c>
      <c r="BI7" s="52">
        <f t="shared" si="14"/>
        <v>-93.5</v>
      </c>
      <c r="BJ7" s="52">
        <f t="shared" si="14"/>
        <v>-66.8</v>
      </c>
      <c r="BK7" s="52">
        <f t="shared" si="14"/>
        <v>13.5</v>
      </c>
      <c r="BL7" s="52">
        <f t="shared" si="14"/>
        <v>7.1</v>
      </c>
      <c r="BM7" s="52">
        <f t="shared" si="14"/>
        <v>5.6</v>
      </c>
      <c r="BN7" s="52">
        <f t="shared" si="14"/>
        <v>18.100000000000001</v>
      </c>
      <c r="BO7" s="52">
        <f t="shared" si="14"/>
        <v>22.7</v>
      </c>
      <c r="BP7" s="49"/>
      <c r="BQ7" s="53">
        <f>BQ8</f>
        <v>2099</v>
      </c>
      <c r="BR7" s="53">
        <f t="shared" ref="BR7:BZ7" si="15">BR8</f>
        <v>-2171</v>
      </c>
      <c r="BS7" s="53">
        <f t="shared" si="15"/>
        <v>2551</v>
      </c>
      <c r="BT7" s="53">
        <f t="shared" si="15"/>
        <v>-12908</v>
      </c>
      <c r="BU7" s="53">
        <f t="shared" si="15"/>
        <v>-2003</v>
      </c>
      <c r="BV7" s="53">
        <f t="shared" si="15"/>
        <v>22466</v>
      </c>
      <c r="BW7" s="53">
        <f t="shared" si="15"/>
        <v>4211</v>
      </c>
      <c r="BX7" s="53">
        <f t="shared" si="15"/>
        <v>10653</v>
      </c>
      <c r="BY7" s="53">
        <f t="shared" si="15"/>
        <v>17717</v>
      </c>
      <c r="BZ7" s="53">
        <f t="shared" si="15"/>
        <v>21349</v>
      </c>
      <c r="CA7" s="51"/>
      <c r="CB7" s="52" t="s">
        <v>106</v>
      </c>
      <c r="CC7" s="52" t="s">
        <v>106</v>
      </c>
      <c r="CD7" s="52" t="s">
        <v>106</v>
      </c>
      <c r="CE7" s="52" t="s">
        <v>106</v>
      </c>
      <c r="CF7" s="52" t="s">
        <v>106</v>
      </c>
      <c r="CG7" s="52" t="s">
        <v>106</v>
      </c>
      <c r="CH7" s="52" t="s">
        <v>106</v>
      </c>
      <c r="CI7" s="52" t="s">
        <v>106</v>
      </c>
      <c r="CJ7" s="52" t="s">
        <v>106</v>
      </c>
      <c r="CK7" s="52" t="s">
        <v>104</v>
      </c>
      <c r="CL7" s="49"/>
      <c r="CM7" s="51">
        <f>CM8</f>
        <v>0</v>
      </c>
      <c r="CN7" s="51">
        <f>CN8</f>
        <v>223047</v>
      </c>
      <c r="CO7" s="52" t="s">
        <v>106</v>
      </c>
      <c r="CP7" s="52" t="s">
        <v>106</v>
      </c>
      <c r="CQ7" s="52" t="s">
        <v>106</v>
      </c>
      <c r="CR7" s="52" t="s">
        <v>106</v>
      </c>
      <c r="CS7" s="52" t="s">
        <v>106</v>
      </c>
      <c r="CT7" s="52" t="s">
        <v>106</v>
      </c>
      <c r="CU7" s="52" t="s">
        <v>106</v>
      </c>
      <c r="CV7" s="52" t="s">
        <v>106</v>
      </c>
      <c r="CW7" s="52" t="s">
        <v>106</v>
      </c>
      <c r="CX7" s="52" t="s">
        <v>104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1263.5</v>
      </c>
      <c r="DF7" s="52">
        <f t="shared" si="16"/>
        <v>108.5</v>
      </c>
      <c r="DG7" s="52">
        <f t="shared" si="16"/>
        <v>136.19999999999999</v>
      </c>
      <c r="DH7" s="52">
        <f t="shared" si="16"/>
        <v>104.8</v>
      </c>
      <c r="DI7" s="52">
        <f t="shared" si="16"/>
        <v>80.7</v>
      </c>
      <c r="DJ7" s="49"/>
      <c r="DK7" s="52">
        <f>DK8</f>
        <v>232.9</v>
      </c>
      <c r="DL7" s="52">
        <f t="shared" ref="DL7:DT7" si="17">DL8</f>
        <v>229.3</v>
      </c>
      <c r="DM7" s="52">
        <f t="shared" si="17"/>
        <v>237.7</v>
      </c>
      <c r="DN7" s="52">
        <f t="shared" si="17"/>
        <v>240.1</v>
      </c>
      <c r="DO7" s="52">
        <f t="shared" si="17"/>
        <v>238.9</v>
      </c>
      <c r="DP7" s="52">
        <f t="shared" si="17"/>
        <v>127.8</v>
      </c>
      <c r="DQ7" s="52">
        <f t="shared" si="17"/>
        <v>105.7</v>
      </c>
      <c r="DR7" s="52">
        <f t="shared" si="17"/>
        <v>104.3</v>
      </c>
      <c r="DS7" s="52">
        <f t="shared" si="17"/>
        <v>114</v>
      </c>
      <c r="DT7" s="52">
        <f t="shared" si="17"/>
        <v>114.7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12</v>
      </c>
      <c r="H8" s="55" t="s">
        <v>107</v>
      </c>
      <c r="I8" s="55" t="s">
        <v>108</v>
      </c>
      <c r="J8" s="55" t="s">
        <v>109</v>
      </c>
      <c r="K8" s="55" t="s">
        <v>110</v>
      </c>
      <c r="L8" s="55" t="s">
        <v>111</v>
      </c>
      <c r="M8" s="55" t="s">
        <v>112</v>
      </c>
      <c r="N8" s="55" t="s">
        <v>113</v>
      </c>
      <c r="O8" s="56" t="s">
        <v>114</v>
      </c>
      <c r="P8" s="57" t="s">
        <v>115</v>
      </c>
      <c r="Q8" s="57" t="s">
        <v>116</v>
      </c>
      <c r="R8" s="58">
        <v>25</v>
      </c>
      <c r="S8" s="57" t="s">
        <v>117</v>
      </c>
      <c r="T8" s="57" t="s">
        <v>118</v>
      </c>
      <c r="U8" s="58">
        <v>8843</v>
      </c>
      <c r="V8" s="58">
        <v>167</v>
      </c>
      <c r="W8" s="58">
        <v>300</v>
      </c>
      <c r="X8" s="57" t="s">
        <v>119</v>
      </c>
      <c r="Y8" s="59">
        <v>103.4</v>
      </c>
      <c r="Z8" s="59">
        <v>96.3</v>
      </c>
      <c r="AA8" s="59">
        <v>104.3</v>
      </c>
      <c r="AB8" s="59">
        <v>82.8</v>
      </c>
      <c r="AC8" s="59">
        <v>96.9</v>
      </c>
      <c r="AD8" s="59">
        <v>222.3</v>
      </c>
      <c r="AE8" s="59">
        <v>130.19999999999999</v>
      </c>
      <c r="AF8" s="59">
        <v>136.5</v>
      </c>
      <c r="AG8" s="59">
        <v>183.5</v>
      </c>
      <c r="AH8" s="59">
        <v>3976.9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3.1</v>
      </c>
      <c r="AP8" s="59">
        <v>8.6</v>
      </c>
      <c r="AQ8" s="59">
        <v>4.3</v>
      </c>
      <c r="AR8" s="59">
        <v>4.2</v>
      </c>
      <c r="AS8" s="59">
        <v>3.5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26</v>
      </c>
      <c r="BA8" s="60">
        <v>87</v>
      </c>
      <c r="BB8" s="60">
        <v>7646</v>
      </c>
      <c r="BC8" s="60">
        <v>53</v>
      </c>
      <c r="BD8" s="60">
        <v>559</v>
      </c>
      <c r="BE8" s="60">
        <v>127</v>
      </c>
      <c r="BF8" s="59">
        <v>-59</v>
      </c>
      <c r="BG8" s="59">
        <v>-78.5</v>
      </c>
      <c r="BH8" s="59">
        <v>-71.099999999999994</v>
      </c>
      <c r="BI8" s="59">
        <v>-93.5</v>
      </c>
      <c r="BJ8" s="59">
        <v>-66.8</v>
      </c>
      <c r="BK8" s="59">
        <v>13.5</v>
      </c>
      <c r="BL8" s="59">
        <v>7.1</v>
      </c>
      <c r="BM8" s="59">
        <v>5.6</v>
      </c>
      <c r="BN8" s="59">
        <v>18.100000000000001</v>
      </c>
      <c r="BO8" s="59">
        <v>22.7</v>
      </c>
      <c r="BP8" s="56">
        <v>-55.6</v>
      </c>
      <c r="BQ8" s="60">
        <v>2099</v>
      </c>
      <c r="BR8" s="60">
        <v>-2171</v>
      </c>
      <c r="BS8" s="60">
        <v>2551</v>
      </c>
      <c r="BT8" s="61">
        <v>-12908</v>
      </c>
      <c r="BU8" s="61">
        <v>-2003</v>
      </c>
      <c r="BV8" s="60">
        <v>22466</v>
      </c>
      <c r="BW8" s="60">
        <v>4211</v>
      </c>
      <c r="BX8" s="60">
        <v>10653</v>
      </c>
      <c r="BY8" s="60">
        <v>17717</v>
      </c>
      <c r="BZ8" s="60">
        <v>21349</v>
      </c>
      <c r="CA8" s="58">
        <v>12639</v>
      </c>
      <c r="CB8" s="59" t="s">
        <v>111</v>
      </c>
      <c r="CC8" s="59" t="s">
        <v>111</v>
      </c>
      <c r="CD8" s="59" t="s">
        <v>111</v>
      </c>
      <c r="CE8" s="59" t="s">
        <v>111</v>
      </c>
      <c r="CF8" s="59" t="s">
        <v>111</v>
      </c>
      <c r="CG8" s="59" t="s">
        <v>111</v>
      </c>
      <c r="CH8" s="59" t="s">
        <v>111</v>
      </c>
      <c r="CI8" s="59" t="s">
        <v>111</v>
      </c>
      <c r="CJ8" s="59" t="s">
        <v>111</v>
      </c>
      <c r="CK8" s="59" t="s">
        <v>111</v>
      </c>
      <c r="CL8" s="56" t="s">
        <v>111</v>
      </c>
      <c r="CM8" s="58">
        <v>0</v>
      </c>
      <c r="CN8" s="58">
        <v>223047</v>
      </c>
      <c r="CO8" s="59" t="s">
        <v>111</v>
      </c>
      <c r="CP8" s="59" t="s">
        <v>111</v>
      </c>
      <c r="CQ8" s="59" t="s">
        <v>111</v>
      </c>
      <c r="CR8" s="59" t="s">
        <v>111</v>
      </c>
      <c r="CS8" s="59" t="s">
        <v>111</v>
      </c>
      <c r="CT8" s="59" t="s">
        <v>111</v>
      </c>
      <c r="CU8" s="59" t="s">
        <v>111</v>
      </c>
      <c r="CV8" s="59" t="s">
        <v>111</v>
      </c>
      <c r="CW8" s="59" t="s">
        <v>111</v>
      </c>
      <c r="CX8" s="59" t="s">
        <v>111</v>
      </c>
      <c r="CY8" s="56" t="s">
        <v>111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1263.5</v>
      </c>
      <c r="DF8" s="59">
        <v>108.5</v>
      </c>
      <c r="DG8" s="59">
        <v>136.19999999999999</v>
      </c>
      <c r="DH8" s="59">
        <v>104.8</v>
      </c>
      <c r="DI8" s="59">
        <v>80.7</v>
      </c>
      <c r="DJ8" s="56">
        <v>79</v>
      </c>
      <c r="DK8" s="59">
        <v>232.9</v>
      </c>
      <c r="DL8" s="59">
        <v>229.3</v>
      </c>
      <c r="DM8" s="59">
        <v>237.7</v>
      </c>
      <c r="DN8" s="59">
        <v>240.1</v>
      </c>
      <c r="DO8" s="59">
        <v>238.9</v>
      </c>
      <c r="DP8" s="59">
        <v>127.8</v>
      </c>
      <c r="DQ8" s="59">
        <v>105.7</v>
      </c>
      <c r="DR8" s="59">
        <v>104.3</v>
      </c>
      <c r="DS8" s="59">
        <v>114</v>
      </c>
      <c r="DT8" s="59">
        <v>114.7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3AB23488-0E17-4C7F-9473-4EDC4443EC31}"/>
</file>

<file path=customXml/itemProps2.xml><?xml version="1.0" encoding="utf-8"?>
<ds:datastoreItem xmlns:ds="http://schemas.openxmlformats.org/officeDocument/2006/customXml" ds:itemID="{259A4F3B-F804-4747-A05D-778F7C59D638}"/>
</file>

<file path=customXml/itemProps3.xml><?xml version="1.0" encoding="utf-8"?>
<ds:datastoreItem xmlns:ds="http://schemas.openxmlformats.org/officeDocument/2006/customXml" ds:itemID="{C1F2269C-2F21-4A39-9A29-E64A26D1B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2025-02-14T07:21:09Z</dcterms:created>
  <dcterms:modified xsi:type="dcterms:W3CDTF">2025-02-14T07:21:32Z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