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749BF0D-F2A4-439B-A7E3-77C39562C0BB}" xr6:coauthVersionLast="47" xr6:coauthVersionMax="47" xr10:uidLastSave="{D59B13C2-BF10-44AE-83C7-9233E26D288E}"/>
  <workbookProtection workbookAlgorithmName="SHA-512" workbookHashValue="3kTABdR+NMbbohaN2+s9PsJQPMfz4O0k9OMyjwgpH0TW3STbv35Tnv2W0AmRtnGSkt2SChNYgVltZJa+K91CXw==" workbookSaltValue="PcjDUm8LF+9ZIO8S1LVAp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O6" i="5"/>
  <c r="I10" i="4" s="1"/>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E85" i="4"/>
  <c r="AL10" i="4"/>
  <c r="W10" i="4"/>
  <c r="P10" i="4"/>
  <c r="B10" i="4"/>
  <c r="AL8"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<sst xmlns="http://schemas.openxmlformats.org/spreadsheetml/2006/main" count="231" uniqueCount="111">
  <si>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</si>
  <si>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</si>
  <si>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</si>
  <si>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</si>
  <si>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</si>
  <si>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</si>
  <si>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</si>
  <si>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</si>
  <si>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</si>
  <si>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</si>
  <si>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</si>
  <si>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</si>
  <si>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</si>
  <si>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</si>
  <si>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</si>
  <si>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</si>
  <si>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</si>
  <si>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</si>
  <si>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</si>
  <si>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</si>
  <si>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</si>
  <si>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</si>
  <si>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</si>
  <si>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</si>
  <si>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</si>
  <si>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</si>
  <si>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たが、職員数の削減、高金利企業債の繰上償還等による費用削減、資産の有効活用等による収益確保策などの経営改善策に取り組んだ結果、</t>
    </r>
    <r>
      <rPr>
        <sz val="11"/>
        <rFont val="ＭＳ ゴシック"/>
        <family val="3"/>
        <charset val="128"/>
      </rPr>
      <t>令和4年度に累積欠損金を解消し、累積欠損金比率が0％となった。①経常収支比率については前年度同様平</t>
    </r>
    <r>
      <rPr>
        <sz val="11"/>
        <color theme="1"/>
        <rFont val="ＭＳ ゴシック"/>
        <family val="3"/>
        <charset val="128"/>
      </rPr>
      <t>均値を上回り、⑥給水原価については平均値を下回り、⑤料金回収率については100%を超えている。なお、③流動比率については平均値よりは低いものの、前年度同様200％を上回っており、短期的な支払能力には問題はない。
　④企業債残高対給水収益比率については、企業債の繰上償還や新たな借入の抑制に努めた結果、平均値を下回ることができている。
　⑦施設利用率については、水需要の減少等により平均値を下回っているが、予備力を活用することにより構造物及び管路の更新を進めている。
　なお、⑧有収率が100％を上回っているのは、当企業団が責任水量制を採用しており、給水収益の基礎となる分賦基本水量（＝有収水量）が実績給水量を上回っているためである。</t>
    </r>
    <phoneticPr fontId="4"/>
  </si>
  <si>
    <t>2. 老朽化の状況について</t>
    <phoneticPr fontId="4"/>
  </si>
  <si>
    <t>　当企業団は、設立が昭和11年と古いこともあり、①有形固定資産減価償却率が平均より高くなっている。②管路経年化率は計画的に更新を進めることにより今年度も平均より低くなっている。
　③管路更新率については、当企業団の管路は口径が大きいものが多いため、更新工事の工期が複数年に渡ることや、更新工事に伴う断水の影響が大きいことから、指標値を一定にすることは困難であるが、施設整備計画を策定し、これに基づき計画的に更新を進めることにより、管路の強靭化に努めている。</t>
    <phoneticPr fontId="4"/>
  </si>
  <si>
    <t>2. 老朽化の状況</t>
    <phoneticPr fontId="4"/>
  </si>
  <si>
    <t>全体総括</t>
    <rPh sb="0" eb="2">
      <t>ゼンタイ</t>
    </rPh>
    <rPh sb="2" eb="4">
      <t>ソウカツ</t>
    </rPh>
    <phoneticPr fontId="4"/>
  </si>
  <si>
    <t>　経営状況についてはおおむね改善傾向にあるものの、人口減少等により水需要が低下する中で、施設の老朽化や、災害リスク対策等に係る財政需要への対応等が課題となっている。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これらの課題に適切に対応し、今後も安全な水の安定供給を持続していくため、「経営戦略」に掲げる各種施策を推進していくこととしている。</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</si>
  <si>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</si>
  <si>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</si>
  <si>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</si>
  <si>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</si>
  <si>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</si>
  <si>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</si>
  <si>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</si>
  <si>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</si>
  <si>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</si>
  <si>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</si>
  <si>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</si>
  <si>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</si>
  <si>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</si>
  <si>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</si>
  <si>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</si>
  <si>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</si>
  <si>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</si>
  <si>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</si>
  <si>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</si>
  <si>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</si>
  <si>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</si>
  <si>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</si>
  <si>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</si>
  <si>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</si>
  <si>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</si>
  <si>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</si>
  <si>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</si>
  <si>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</si>
  <si>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</si>
  <si>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</si>
  <si>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</si>
  <si>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</si>
  <si>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</si>
  <si>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</si>
  <si>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</si>
  <si>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</si>
  <si>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</si>
  <si>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</si>
  <si>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</si>
  <si>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</si>
  <si>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</si>
  <si>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</si>
  <si>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</si>
  <si>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</si>
  <si>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</si>
  <si>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</si>
  <si>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</si>
  <si>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</si>
  <si>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</si>
  <si>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</si>
  <si>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</si>
  <si>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</si>
  <si>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</si>
  <si>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</si>
  <si>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</si>
  <si>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</si>
  <si>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</si>
  <si>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</si>
  <si>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</si>
  <si>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</si>
  <si>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</si>
  <si>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</si>
  <si>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</si>
  <si>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阪神水道企業団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</si>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</sst>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0.41</c:v>
                </c:pt>
                <c:pt idx="2">
                  <c:v>0.08</c:v>
                </c:pt>
                <c:pt idx="3">
                  <c:v>0.84</c:v>
                </c:pt>
                <c:pt idx="4">
                  <c:v>0.39</c:v>
                </c:pt>
              </c:numCache>
            </c:numRef>
          </c:val>
          <c:extLst>
            <c:ext xmlns:c16="http://schemas.microsoft.com/office/drawing/2014/chart" uri="{C3380CC4-5D6E-409C-BE32-E72D297353CC}">
              <c16:uniqueId val="{00000000-3EA8-4052-A43D-56EB37DC25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3EA8-4052-A43D-56EB37DC25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116.78</c:v>
                </c:pt>
                <c:pt idx="1">
                  <c:v>118.34</c:v>
                </c:pt>
                <c:pt idx="2">
                  <c:v>119.08</c:v>
                </c:pt>
                <c:pt idx="3">
                  <c:v>113.22</c:v>
                </c:pt>
                <c:pt idx="4">
                  <c:v>113.46</c:v>
                </c:pt>
              </c:numCache>
            </c:numRef>
          </c:val>
          <c:extLst>
            <c:ext xmlns:c16="http://schemas.microsoft.com/office/drawing/2014/chart" uri="{C3380CC4-5D6E-409C-BE32-E72D297353CC}">
              <c16:uniqueId val="{00000000-5D76-4D88-B6F6-4AB396A474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5D76-4D88-B6F6-4AB396A474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58.89</c:v>
                </c:pt>
                <c:pt idx="1">
                  <c:v>60.17</c:v>
                </c:pt>
                <c:pt idx="2">
                  <c:v>60.85</c:v>
                </c:pt>
                <c:pt idx="3">
                  <c:v>61.71</c:v>
                </c:pt>
                <c:pt idx="4">
                  <c:v>62.21</c:v>
                </c:pt>
              </c:numCache>
            </c:numRef>
          </c:val>
          <c:extLst>
            <c:ext xmlns:c16="http://schemas.microsoft.com/office/drawing/2014/chart" uri="{C3380CC4-5D6E-409C-BE32-E72D297353CC}">
              <c16:uniqueId val="{00000000-FA85-4D5F-B144-71EFD0A0A8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FA85-4D5F-B144-71EFD0A0A8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27.79</c:v>
                </c:pt>
                <c:pt idx="1">
                  <c:v>28.01</c:v>
                </c:pt>
                <c:pt idx="2">
                  <c:v>28.36</c:v>
                </c:pt>
                <c:pt idx="3">
                  <c:v>27.92</c:v>
                </c:pt>
                <c:pt idx="4">
                  <c:v>27.93</c:v>
                </c:pt>
              </c:numCache>
            </c:numRef>
          </c:val>
          <c:extLst>
            <c:ext xmlns:c16="http://schemas.microsoft.com/office/drawing/2014/chart" uri="{C3380CC4-5D6E-409C-BE32-E72D297353CC}">
              <c16:uniqueId val="{00000000-F49F-4746-84AF-49435932FB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49F-4746-84AF-49435932FB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39.130000000000003</c:v>
                </c:pt>
                <c:pt idx="1">
                  <c:v>23.84</c:v>
                </c:pt>
                <c:pt idx="2">
                  <c:v>6.82</c:v>
                </c:pt>
                <c:pt idx="3" formatCode="#,##0.00;&quot;△&quot;#,##0.00">
                  <c:v>0</c:v>
                </c:pt>
                <c:pt idx="4" formatCode="#,##0.00;&quot;△&quot;#,##0.00">
                  <c:v>0</c:v>
                </c:pt>
              </c:numCache>
            </c:numRef>
          </c:val>
          <c:extLst>
            <c:ext xmlns:c16="http://schemas.microsoft.com/office/drawing/2014/chart" uri="{C3380CC4-5D6E-409C-BE32-E72D297353CC}">
              <c16:uniqueId val="{00000000-5423-42D0-99D3-76DA9D40C6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5423-42D0-99D3-76DA9D40C6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162.38999999999999</c:v>
                </c:pt>
                <c:pt idx="1">
                  <c:v>167.08</c:v>
                </c:pt>
                <c:pt idx="2">
                  <c:v>203.42</c:v>
                </c:pt>
                <c:pt idx="3">
                  <c:v>214.58</c:v>
                </c:pt>
                <c:pt idx="4">
                  <c:v>248.04</c:v>
                </c:pt>
              </c:numCache>
            </c:numRef>
          </c:val>
          <c:extLst>
            <c:ext xmlns:c16="http://schemas.microsoft.com/office/drawing/2014/chart" uri="{C3380CC4-5D6E-409C-BE32-E72D297353CC}">
              <c16:uniqueId val="{00000000-D1C6-4181-907C-39EE7B53BF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D1C6-4181-907C-39EE7B53BF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236.48</c:v>
                </c:pt>
                <c:pt idx="1">
                  <c:v>219.14</c:v>
                </c:pt>
                <c:pt idx="2">
                  <c:v>196.71</c:v>
                </c:pt>
                <c:pt idx="3">
                  <c:v>174.42</c:v>
                </c:pt>
                <c:pt idx="4">
                  <c:v>157.88</c:v>
                </c:pt>
              </c:numCache>
            </c:numRef>
          </c:val>
          <c:extLst>
            <c:ext xmlns:c16="http://schemas.microsoft.com/office/drawing/2014/chart" uri="{C3380CC4-5D6E-409C-BE32-E72D297353CC}">
              <c16:uniqueId val="{00000000-FFE0-483F-97EB-59AB094A52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FFE0-483F-97EB-59AB094A52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116.69</c:v>
                </c:pt>
                <c:pt idx="1">
                  <c:v>118.31</c:v>
                </c:pt>
                <c:pt idx="2">
                  <c:v>119.11</c:v>
                </c:pt>
                <c:pt idx="3">
                  <c:v>112.9</c:v>
                </c:pt>
                <c:pt idx="4">
                  <c:v>113.22</c:v>
                </c:pt>
              </c:numCache>
            </c:numRef>
          </c:val>
          <c:extLst>
            <c:ext xmlns:c16="http://schemas.microsoft.com/office/drawing/2014/chart" uri="{C3380CC4-5D6E-409C-BE32-E72D297353CC}">
              <c16:uniqueId val="{00000000-E2A0-444E-85DB-5A2EE3D693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E2A0-444E-85DB-5A2EE3D693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53.28</c:v>
                </c:pt>
                <c:pt idx="1">
                  <c:v>50.82</c:v>
                </c:pt>
                <c:pt idx="2">
                  <c:v>50.38</c:v>
                </c:pt>
                <c:pt idx="3">
                  <c:v>53.36</c:v>
                </c:pt>
                <c:pt idx="4">
                  <c:v>52.91</c:v>
                </c:pt>
              </c:numCache>
            </c:numRef>
          </c:val>
          <c:extLst>
            <c:ext xmlns:c16="http://schemas.microsoft.com/office/drawing/2014/chart" uri="{C3380CC4-5D6E-409C-BE32-E72D297353CC}">
              <c16:uniqueId val="{00000000-7433-474F-AB89-FB54EA8CAE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7433-474F-AB89-FB54EA8CAE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58.04</c:v>
                </c:pt>
                <c:pt idx="1">
                  <c:v>56.73</c:v>
                </c:pt>
                <c:pt idx="2">
                  <c:v>56.14</c:v>
                </c:pt>
                <c:pt idx="3">
                  <c:v>56.05</c:v>
                </c:pt>
                <c:pt idx="4">
                  <c:v>55.29</c:v>
                </c:pt>
              </c:numCache>
            </c:numRef>
          </c:val>
          <c:extLst>
            <c:ext xmlns:c16="http://schemas.microsoft.com/office/drawing/2014/chart" uri="{C3380CC4-5D6E-409C-BE32-E72D297353CC}">
              <c16:uniqueId val="{00000000-C19D-4307-86C6-239B9CC087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C19D-4307-86C6-239B9CC087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104.88</c:v>
                </c:pt>
                <c:pt idx="1">
                  <c:v>107.9</c:v>
                </c:pt>
                <c:pt idx="2">
                  <c:v>109.05</c:v>
                </c:pt>
                <c:pt idx="3">
                  <c:v>109.21</c:v>
                </c:pt>
                <c:pt idx="4">
                  <c:v>110.71</c:v>
                </c:pt>
              </c:numCache>
            </c:numRef>
          </c:val>
          <c:extLst>
            <c:ext xmlns:c16="http://schemas.microsoft.com/office/drawing/2014/chart" uri="{C3380CC4-5D6E-409C-BE32-E72D297353CC}">
              <c16:uniqueId val="{00000000-B425-43BE-B5AC-09E2AC7FF7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B425-43BE-B5AC-09E2AC7FF7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0" zoomScale="115" zoomScaleNormal="115" workbookViewId="0">
      <selection activeCell="BL16" sqref="BL16:BZ44"/>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兵庫県　阪神水道企業団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その他</v>
      </c>
      <c r="AE8" s="77"/>
      <c r="AF8" s="77"/>
      <c r="AG8" s="77"/>
      <c r="AH8" s="77"/>
      <c r="AI8" s="77"/>
      <c r="AJ8" s="77"/>
      <c r="AK8" s="2"/>
      <c r="AL8" s="68" t="str">
        <f>データ!$R$6</f>
        <v>-</v>
      </c>
      <c r="AM8" s="68"/>
      <c r="AN8" s="68"/>
      <c r="AO8" s="68"/>
      <c r="AP8" s="68"/>
      <c r="AQ8" s="68"/>
      <c r="AR8" s="68"/>
      <c r="AS8" s="68"/>
      <c r="AT8" s="36" t="str">
        <f>データ!$S$6</f>
        <v>-</v>
      </c>
      <c r="AU8" s="37"/>
      <c r="AV8" s="37"/>
      <c r="AW8" s="37"/>
      <c r="AX8" s="37"/>
      <c r="AY8" s="37"/>
      <c r="AZ8" s="37"/>
      <c r="BA8" s="37"/>
      <c r="BB8" s="57" t="str">
        <f>データ!$T$6</f>
        <v>-</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77.66</v>
      </c>
      <c r="J10" s="37"/>
      <c r="K10" s="37"/>
      <c r="L10" s="37"/>
      <c r="M10" s="37"/>
      <c r="N10" s="37"/>
      <c r="O10" s="67"/>
      <c r="P10" s="57">
        <f>データ!$P$6</f>
        <v>99.91</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2751666</v>
      </c>
      <c r="AM10" s="68"/>
      <c r="AN10" s="68"/>
      <c r="AO10" s="68"/>
      <c r="AP10" s="68"/>
      <c r="AQ10" s="68"/>
      <c r="AR10" s="68"/>
      <c r="AS10" s="68"/>
      <c r="AT10" s="36">
        <f>データ!$V$6</f>
        <v>416.54</v>
      </c>
      <c r="AU10" s="37"/>
      <c r="AV10" s="37"/>
      <c r="AW10" s="37"/>
      <c r="AX10" s="37"/>
      <c r="AY10" s="37"/>
      <c r="AZ10" s="37"/>
      <c r="BA10" s="37"/>
      <c r="BB10" s="57">
        <f>データ!$W$6</f>
        <v>6606.01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31</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9aJ/siVHv9IiN2ipdpan/1jkVrWCS0Fg44V4RNKUxWu4jHdAGgBXTPL6ofkY7SFtDUC95VHh1zVUHXGCOmzSrA==" saltValue="Bu5To7UEHrL0rXKMBngo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5" t="s">
        <v>53</v>
      </c>
      <c r="I3" s="86"/>
      <c r="J3" s="86"/>
      <c r="K3" s="86"/>
      <c r="L3" s="86"/>
      <c r="M3" s="86"/>
      <c r="N3" s="86"/>
      <c r="O3" s="86"/>
      <c r="P3" s="86"/>
      <c r="Q3" s="86"/>
      <c r="R3" s="86"/>
      <c r="S3" s="86"/>
      <c r="T3" s="86"/>
      <c r="U3" s="86"/>
      <c r="V3" s="86"/>
      <c r="W3" s="87"/>
      <c r="X3" s="91"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55</v>
      </c>
      <c r="B4" s="17"/>
      <c r="C4" s="17"/>
      <c r="D4" s="17"/>
      <c r="E4" s="17"/>
      <c r="F4" s="17"/>
      <c r="G4" s="17"/>
      <c r="H4" s="88"/>
      <c r="I4" s="89"/>
      <c r="J4" s="89"/>
      <c r="K4" s="89"/>
      <c r="L4" s="89"/>
      <c r="M4" s="89"/>
      <c r="N4" s="89"/>
      <c r="O4" s="89"/>
      <c r="P4" s="89"/>
      <c r="Q4" s="89"/>
      <c r="R4" s="89"/>
      <c r="S4" s="89"/>
      <c r="T4" s="89"/>
      <c r="U4" s="89"/>
      <c r="V4" s="89"/>
      <c r="W4" s="90"/>
      <c r="X4" s="84" t="s">
        <v>56</v>
      </c>
      <c r="Y4" s="84"/>
      <c r="Z4" s="84"/>
      <c r="AA4" s="84"/>
      <c r="AB4" s="84"/>
      <c r="AC4" s="84"/>
      <c r="AD4" s="84"/>
      <c r="AE4" s="84"/>
      <c r="AF4" s="84"/>
      <c r="AG4" s="84"/>
      <c r="AH4" s="84"/>
      <c r="AI4" s="84" t="s">
        <v>57</v>
      </c>
      <c r="AJ4" s="84"/>
      <c r="AK4" s="84"/>
      <c r="AL4" s="84"/>
      <c r="AM4" s="84"/>
      <c r="AN4" s="84"/>
      <c r="AO4" s="84"/>
      <c r="AP4" s="84"/>
      <c r="AQ4" s="84"/>
      <c r="AR4" s="84"/>
      <c r="AS4" s="84"/>
      <c r="AT4" s="84" t="s">
        <v>58</v>
      </c>
      <c r="AU4" s="84"/>
      <c r="AV4" s="84"/>
      <c r="AW4" s="84"/>
      <c r="AX4" s="84"/>
      <c r="AY4" s="84"/>
      <c r="AZ4" s="84"/>
      <c r="BA4" s="84"/>
      <c r="BB4" s="84"/>
      <c r="BC4" s="84"/>
      <c r="BD4" s="84"/>
      <c r="BE4" s="84" t="s">
        <v>59</v>
      </c>
      <c r="BF4" s="84"/>
      <c r="BG4" s="84"/>
      <c r="BH4" s="84"/>
      <c r="BI4" s="84"/>
      <c r="BJ4" s="84"/>
      <c r="BK4" s="84"/>
      <c r="BL4" s="84"/>
      <c r="BM4" s="84"/>
      <c r="BN4" s="84"/>
      <c r="BO4" s="84"/>
      <c r="BP4" s="84" t="s">
        <v>60</v>
      </c>
      <c r="BQ4" s="84"/>
      <c r="BR4" s="84"/>
      <c r="BS4" s="84"/>
      <c r="BT4" s="84"/>
      <c r="BU4" s="84"/>
      <c r="BV4" s="84"/>
      <c r="BW4" s="84"/>
      <c r="BX4" s="84"/>
      <c r="BY4" s="84"/>
      <c r="BZ4" s="84"/>
      <c r="CA4" s="84" t="s">
        <v>61</v>
      </c>
      <c r="CB4" s="84"/>
      <c r="CC4" s="84"/>
      <c r="CD4" s="84"/>
      <c r="CE4" s="84"/>
      <c r="CF4" s="84"/>
      <c r="CG4" s="84"/>
      <c r="CH4" s="84"/>
      <c r="CI4" s="84"/>
      <c r="CJ4" s="84"/>
      <c r="CK4" s="84"/>
      <c r="CL4" s="84" t="s">
        <v>62</v>
      </c>
      <c r="CM4" s="84"/>
      <c r="CN4" s="84"/>
      <c r="CO4" s="84"/>
      <c r="CP4" s="84"/>
      <c r="CQ4" s="84"/>
      <c r="CR4" s="84"/>
      <c r="CS4" s="84"/>
      <c r="CT4" s="84"/>
      <c r="CU4" s="84"/>
      <c r="CV4" s="84"/>
      <c r="CW4" s="84" t="s">
        <v>63</v>
      </c>
      <c r="CX4" s="84"/>
      <c r="CY4" s="84"/>
      <c r="CZ4" s="84"/>
      <c r="DA4" s="84"/>
      <c r="DB4" s="84"/>
      <c r="DC4" s="84"/>
      <c r="DD4" s="84"/>
      <c r="DE4" s="84"/>
      <c r="DF4" s="84"/>
      <c r="DG4" s="84"/>
      <c r="DH4" s="84" t="s">
        <v>64</v>
      </c>
      <c r="DI4" s="84"/>
      <c r="DJ4" s="84"/>
      <c r="DK4" s="84"/>
      <c r="DL4" s="84"/>
      <c r="DM4" s="84"/>
      <c r="DN4" s="84"/>
      <c r="DO4" s="84"/>
      <c r="DP4" s="84"/>
      <c r="DQ4" s="84"/>
      <c r="DR4" s="84"/>
      <c r="DS4" s="84" t="s">
        <v>65</v>
      </c>
      <c r="DT4" s="84"/>
      <c r="DU4" s="84"/>
      <c r="DV4" s="84"/>
      <c r="DW4" s="84"/>
      <c r="DX4" s="84"/>
      <c r="DY4" s="84"/>
      <c r="DZ4" s="84"/>
      <c r="EA4" s="84"/>
      <c r="EB4" s="84"/>
      <c r="EC4" s="84"/>
      <c r="ED4" s="84" t="s">
        <v>66</v>
      </c>
      <c r="EE4" s="84"/>
      <c r="EF4" s="84"/>
      <c r="EG4" s="84"/>
      <c r="EH4" s="84"/>
      <c r="EI4" s="84"/>
      <c r="EJ4" s="84"/>
      <c r="EK4" s="84"/>
      <c r="EL4" s="84"/>
      <c r="EM4" s="84"/>
      <c r="EN4" s="84"/>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288047</v>
      </c>
      <c r="D6" s="20">
        <f t="shared" si="3"/>
        <v>46</v>
      </c>
      <c r="E6" s="20">
        <f t="shared" si="3"/>
        <v>1</v>
      </c>
      <c r="F6" s="20">
        <f t="shared" si="3"/>
        <v>0</v>
      </c>
      <c r="G6" s="20">
        <f t="shared" si="3"/>
        <v>2</v>
      </c>
      <c r="H6" s="20" t="str">
        <f t="shared" si="3"/>
        <v>兵庫県　阪神水道企業団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77.66</v>
      </c>
      <c r="P6" s="21">
        <f t="shared" si="3"/>
        <v>99.91</v>
      </c>
      <c r="Q6" s="21">
        <f t="shared" si="3"/>
        <v>0</v>
      </c>
      <c r="R6" s="21" t="str">
        <f t="shared" si="3"/>
        <v>-</v>
      </c>
      <c r="S6" s="21" t="str">
        <f t="shared" si="3"/>
        <v>-</v>
      </c>
      <c r="T6" s="21" t="str">
        <f t="shared" si="3"/>
        <v>-</v>
      </c>
      <c r="U6" s="21">
        <f t="shared" si="3"/>
        <v>2751666</v>
      </c>
      <c r="V6" s="21">
        <f t="shared" si="3"/>
        <v>416.54</v>
      </c>
      <c r="W6" s="21">
        <f t="shared" si="3"/>
        <v>6606.01</v>
      </c>
      <c r="X6" s="22">
        <f>IF(X7="",NA(),X7)</f>
        <v>116.78</v>
      </c>
      <c r="Y6" s="22">
        <f t="shared" ref="Y6:AG6" si="4">IF(Y7="",NA(),Y7)</f>
        <v>118.34</v>
      </c>
      <c r="Z6" s="22">
        <f t="shared" si="4"/>
        <v>119.08</v>
      </c>
      <c r="AA6" s="22">
        <f t="shared" si="4"/>
        <v>113.22</v>
      </c>
      <c r="AB6" s="22">
        <f t="shared" si="4"/>
        <v>113.46</v>
      </c>
      <c r="AC6" s="22">
        <f t="shared" si="4"/>
        <v>112.91</v>
      </c>
      <c r="AD6" s="22">
        <f t="shared" si="4"/>
        <v>111.13</v>
      </c>
      <c r="AE6" s="22">
        <f t="shared" si="4"/>
        <v>112.49</v>
      </c>
      <c r="AF6" s="22">
        <f t="shared" si="4"/>
        <v>107.33</v>
      </c>
      <c r="AG6" s="22">
        <f t="shared" si="4"/>
        <v>108.93</v>
      </c>
      <c r="AH6" s="21" t="str">
        <f>IF(AH7="","",IF(AH7="-","【-】","【"&amp;SUBSTITUTE(TEXT(AH7,"#,##0.00"),"-","△")&amp;"】"))</f>
        <v>【108.93】</v>
      </c>
      <c r="AI6" s="22">
        <f>IF(AI7="",NA(),AI7)</f>
        <v>39.130000000000003</v>
      </c>
      <c r="AJ6" s="22">
        <f t="shared" ref="AJ6:AR6" si="5">IF(AJ7="",NA(),AJ7)</f>
        <v>23.84</v>
      </c>
      <c r="AK6" s="22">
        <f t="shared" si="5"/>
        <v>6.82</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162.38999999999999</v>
      </c>
      <c r="AU6" s="22">
        <f t="shared" ref="AU6:BC6" si="6">IF(AU7="",NA(),AU7)</f>
        <v>167.08</v>
      </c>
      <c r="AV6" s="22">
        <f t="shared" si="6"/>
        <v>203.42</v>
      </c>
      <c r="AW6" s="22">
        <f t="shared" si="6"/>
        <v>214.58</v>
      </c>
      <c r="AX6" s="22">
        <f t="shared" si="6"/>
        <v>248.04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236.48</v>
      </c>
      <c r="BF6" s="22">
        <f t="shared" ref="BF6:BN6" si="7">IF(BF7="",NA(),BF7)</f>
        <v>219.14</v>
      </c>
      <c r="BG6" s="22">
        <f t="shared" si="7"/>
        <v>196.71</v>
      </c>
      <c r="BH6" s="22">
        <f t="shared" si="7"/>
        <v>174.42</v>
      </c>
      <c r="BI6" s="22">
        <f t="shared" si="7"/>
        <v>157.88</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116.69</v>
      </c>
      <c r="BQ6" s="22">
        <f t="shared" ref="BQ6:BY6" si="8">IF(BQ7="",NA(),BQ7)</f>
        <v>118.31</v>
      </c>
      <c r="BR6" s="22">
        <f t="shared" si="8"/>
        <v>119.11</v>
      </c>
      <c r="BS6" s="22">
        <f t="shared" si="8"/>
        <v>112.9</v>
      </c>
      <c r="BT6" s="22">
        <f t="shared" si="8"/>
        <v>113.22</v>
      </c>
      <c r="BU6" s="22">
        <f t="shared" si="8"/>
        <v>112.84</v>
      </c>
      <c r="BV6" s="22">
        <f t="shared" si="8"/>
        <v>110.77</v>
      </c>
      <c r="BW6" s="22">
        <f t="shared" si="8"/>
        <v>112.35</v>
      </c>
      <c r="BX6" s="22">
        <f t="shared" si="8"/>
        <v>106.47</v>
      </c>
      <c r="BY6" s="22">
        <f t="shared" si="8"/>
        <v>107.7</v>
      </c>
      <c r="BZ6" s="21" t="str">
        <f>IF(BZ7="","",IF(BZ7="-","【-】","【"&amp;SUBSTITUTE(TEXT(BZ7,"#,##0.00"),"-","△")&amp;"】"))</f>
        <v>【107.70】</v>
      </c>
      <c r="CA6" s="22">
        <f>IF(CA7="",NA(),CA7)</f>
        <v>53.28</v>
      </c>
      <c r="CB6" s="22">
        <f t="shared" ref="CB6:CJ6" si="9">IF(CB7="",NA(),CB7)</f>
        <v>50.82</v>
      </c>
      <c r="CC6" s="22">
        <f t="shared" si="9"/>
        <v>50.38</v>
      </c>
      <c r="CD6" s="22">
        <f t="shared" si="9"/>
        <v>53.36</v>
      </c>
      <c r="CE6" s="22">
        <f t="shared" si="9"/>
        <v>52.91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58.04</v>
      </c>
      <c r="CM6" s="22">
        <f t="shared" ref="CM6:CU6" si="10">IF(CM7="",NA(),CM7)</f>
        <v>56.73</v>
      </c>
      <c r="CN6" s="22">
        <f t="shared" si="10"/>
        <v>56.14</v>
      </c>
      <c r="CO6" s="22">
        <f t="shared" si="10"/>
        <v>56.05</v>
      </c>
      <c r="CP6" s="22">
        <f t="shared" si="10"/>
        <v>55.29</v>
      </c>
      <c r="CQ6" s="22">
        <f t="shared" si="10"/>
        <v>61.69</v>
      </c>
      <c r="CR6" s="22">
        <f t="shared" si="10"/>
        <v>62.26</v>
      </c>
      <c r="CS6" s="22">
        <f t="shared" si="10"/>
        <v>62.22</v>
      </c>
      <c r="CT6" s="22">
        <f t="shared" si="10"/>
        <v>61.45</v>
      </c>
      <c r="CU6" s="22">
        <f t="shared" si="10"/>
        <v>61.63</v>
      </c>
      <c r="CV6" s="21" t="str">
        <f>IF(CV7="","",IF(CV7="-","【-】","【"&amp;SUBSTITUTE(TEXT(CV7,"#,##0.00"),"-","△")&amp;"】"))</f>
        <v>【61.63】</v>
      </c>
      <c r="CW6" s="22">
        <f>IF(CW7="",NA(),CW7)</f>
        <v>104.88</v>
      </c>
      <c r="CX6" s="22">
        <f t="shared" ref="CX6:DF6" si="11">IF(CX7="",NA(),CX7)</f>
        <v>107.9</v>
      </c>
      <c r="CY6" s="22">
        <f t="shared" si="11"/>
        <v>109.05</v>
      </c>
      <c r="CZ6" s="22">
        <f t="shared" si="11"/>
        <v>109.21</v>
      </c>
      <c r="DA6" s="22">
        <f t="shared" si="11"/>
        <v>110.71</v>
      </c>
      <c r="DB6" s="22">
        <f t="shared" si="11"/>
        <v>100</v>
      </c>
      <c r="DC6" s="22">
        <f t="shared" si="11"/>
        <v>100.16</v>
      </c>
      <c r="DD6" s="22">
        <f t="shared" si="11"/>
        <v>100.28</v>
      </c>
      <c r="DE6" s="22">
        <f t="shared" si="11"/>
        <v>100.29</v>
      </c>
      <c r="DF6" s="22">
        <f t="shared" si="11"/>
        <v>100.36</v>
      </c>
      <c r="DG6" s="21" t="str">
        <f>IF(DG7="","",IF(DG7="-","【-】","【"&amp;SUBSTITUTE(TEXT(DG7,"#,##0.00"),"-","△")&amp;"】"))</f>
        <v>【100.36】</v>
      </c>
      <c r="DH6" s="22">
        <f>IF(DH7="",NA(),DH7)</f>
        <v>58.89</v>
      </c>
      <c r="DI6" s="22">
        <f t="shared" ref="DI6:DQ6" si="12">IF(DI7="",NA(),DI7)</f>
        <v>60.17</v>
      </c>
      <c r="DJ6" s="22">
        <f t="shared" si="12"/>
        <v>60.85</v>
      </c>
      <c r="DK6" s="22">
        <f t="shared" si="12"/>
        <v>61.71</v>
      </c>
      <c r="DL6" s="22">
        <f t="shared" si="12"/>
        <v>62.21</v>
      </c>
      <c r="DM6" s="22">
        <f t="shared" si="12"/>
        <v>56.48</v>
      </c>
      <c r="DN6" s="22">
        <f t="shared" si="12"/>
        <v>57.5</v>
      </c>
      <c r="DO6" s="22">
        <f t="shared" si="12"/>
        <v>58.52</v>
      </c>
      <c r="DP6" s="22">
        <f t="shared" si="12"/>
        <v>59.51</v>
      </c>
      <c r="DQ6" s="22">
        <f t="shared" si="12"/>
        <v>60.24</v>
      </c>
      <c r="DR6" s="21" t="str">
        <f>IF(DR7="","",IF(DR7="-","【-】","【"&amp;SUBSTITUTE(TEXT(DR7,"#,##0.00"),"-","△")&amp;"】"))</f>
        <v>【60.24】</v>
      </c>
      <c r="DS6" s="22">
        <f>IF(DS7="",NA(),DS7)</f>
        <v>27.79</v>
      </c>
      <c r="DT6" s="22">
        <f t="shared" ref="DT6:EB6" si="13">IF(DT7="",NA(),DT7)</f>
        <v>28.01</v>
      </c>
      <c r="DU6" s="22">
        <f t="shared" si="13"/>
        <v>28.36</v>
      </c>
      <c r="DV6" s="22">
        <f t="shared" si="13"/>
        <v>27.92</v>
      </c>
      <c r="DW6" s="22">
        <f t="shared" si="13"/>
        <v>27.93</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0.49</v>
      </c>
      <c r="EE6" s="22">
        <f t="shared" ref="EE6:EM6" si="14">IF(EE7="",NA(),EE7)</f>
        <v>0.41</v>
      </c>
      <c r="EF6" s="22">
        <f t="shared" si="14"/>
        <v>0.08</v>
      </c>
      <c r="EG6" s="22">
        <f t="shared" si="14"/>
        <v>0.84</v>
      </c>
      <c r="EH6" s="22">
        <f t="shared" si="14"/>
        <v>0.39</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288047</v>
      </c>
      <c r="D7" s="24">
        <v>46</v>
      </c>
      <c r="E7" s="24">
        <v>1</v>
      </c>
      <c r="F7" s="24">
        <v>0</v>
      </c>
      <c r="G7" s="24">
        <v>2</v>
      </c>
      <c r="H7" s="24" t="s">
        <v>95</v>
      </c>
      <c r="I7" s="24" t="s">
        <v>96</v>
      </c>
      <c r="J7" s="24" t="s">
        <v>97</v>
      </c>
      <c r="K7" s="24" t="s">
        <v>98</v>
      </c>
      <c r="L7" s="24" t="s">
        <v>99</v>
      </c>
      <c r="M7" s="24" t="s">
        <v>100</v>
      </c>
      <c r="N7" s="25" t="s">
        <v>101</v>
      </c>
      <c r="O7" s="25">
        <v>77.66</v>
      </c>
      <c r="P7" s="25">
        <v>99.91</v>
      </c>
      <c r="Q7" s="25">
        <v>0</v>
      </c>
      <c r="R7" s="25" t="s">
        <v>101</v>
      </c>
      <c r="S7" s="25" t="s">
        <v>101</v>
      </c>
      <c r="T7" s="25" t="s">
        <v>101</v>
      </c>
      <c r="U7" s="25">
        <v>2751666</v>
      </c>
      <c r="V7" s="25">
        <v>416.54</v>
      </c>
      <c r="W7" s="25">
        <v>6606.01</v>
      </c>
      <c r="X7" s="25">
        <v>116.78</v>
      </c>
      <c r="Y7" s="25">
        <v>118.34</v>
      </c>
      <c r="Z7" s="25">
        <v>119.08</v>
      </c>
      <c r="AA7" s="25">
        <v>113.22</v>
      </c>
      <c r="AB7" s="25">
        <v>113.46</v>
      </c>
      <c r="AC7" s="25">
        <v>112.91</v>
      </c>
      <c r="AD7" s="25">
        <v>111.13</v>
      </c>
      <c r="AE7" s="25">
        <v>112.49</v>
      </c>
      <c r="AF7" s="25">
        <v>107.33</v>
      </c>
      <c r="AG7" s="25">
        <v>108.93</v>
      </c>
      <c r="AH7" s="25">
        <v>108.93</v>
      </c>
      <c r="AI7" s="25">
        <v>39.130000000000003</v>
      </c>
      <c r="AJ7" s="25">
        <v>23.84</v>
      </c>
      <c r="AK7" s="25">
        <v>6.82</v>
      </c>
      <c r="AL7" s="25">
        <v>0</v>
      </c>
      <c r="AM7" s="25">
        <v>0</v>
      </c>
      <c r="AN7" s="25">
        <v>9.92</v>
      </c>
      <c r="AO7" s="25">
        <v>12.29</v>
      </c>
      <c r="AP7" s="25">
        <v>8.77</v>
      </c>
      <c r="AQ7" s="25">
        <v>8.81</v>
      </c>
      <c r="AR7" s="25">
        <v>8.48</v>
      </c>
      <c r="AS7" s="25">
        <v>8.48</v>
      </c>
      <c r="AT7" s="25">
        <v>162.38999999999999</v>
      </c>
      <c r="AU7" s="25">
        <v>167.08</v>
      </c>
      <c r="AV7" s="25">
        <v>203.42</v>
      </c>
      <c r="AW7" s="25">
        <v>214.58</v>
      </c>
      <c r="AX7" s="25">
        <v>248.04</v>
      </c>
      <c r="AY7" s="25">
        <v>271.10000000000002</v>
      </c>
      <c r="AZ7" s="25">
        <v>284.45</v>
      </c>
      <c r="BA7" s="25">
        <v>309.23</v>
      </c>
      <c r="BB7" s="25">
        <v>313.43</v>
      </c>
      <c r="BC7" s="25">
        <v>303.10000000000002</v>
      </c>
      <c r="BD7" s="25">
        <v>303.10000000000002</v>
      </c>
      <c r="BE7" s="25">
        <v>236.48</v>
      </c>
      <c r="BF7" s="25">
        <v>219.14</v>
      </c>
      <c r="BG7" s="25">
        <v>196.71</v>
      </c>
      <c r="BH7" s="25">
        <v>174.42</v>
      </c>
      <c r="BI7" s="25">
        <v>157.88</v>
      </c>
      <c r="BJ7" s="25">
        <v>272.95999999999998</v>
      </c>
      <c r="BK7" s="25">
        <v>260.95999999999998</v>
      </c>
      <c r="BL7" s="25">
        <v>240.07</v>
      </c>
      <c r="BM7" s="25">
        <v>224.81</v>
      </c>
      <c r="BN7" s="25">
        <v>210.83</v>
      </c>
      <c r="BO7" s="25">
        <v>210.83</v>
      </c>
      <c r="BP7" s="25">
        <v>116.69</v>
      </c>
      <c r="BQ7" s="25">
        <v>118.31</v>
      </c>
      <c r="BR7" s="25">
        <v>119.11</v>
      </c>
      <c r="BS7" s="25">
        <v>112.9</v>
      </c>
      <c r="BT7" s="25">
        <v>113.22</v>
      </c>
      <c r="BU7" s="25">
        <v>112.84</v>
      </c>
      <c r="BV7" s="25">
        <v>110.77</v>
      </c>
      <c r="BW7" s="25">
        <v>112.35</v>
      </c>
      <c r="BX7" s="25">
        <v>106.47</v>
      </c>
      <c r="BY7" s="25">
        <v>107.7</v>
      </c>
      <c r="BZ7" s="25">
        <v>107.7</v>
      </c>
      <c r="CA7" s="25">
        <v>53.28</v>
      </c>
      <c r="CB7" s="25">
        <v>50.82</v>
      </c>
      <c r="CC7" s="25">
        <v>50.38</v>
      </c>
      <c r="CD7" s="25">
        <v>53.36</v>
      </c>
      <c r="CE7" s="25">
        <v>52.91</v>
      </c>
      <c r="CF7" s="25">
        <v>73.849999999999994</v>
      </c>
      <c r="CG7" s="25">
        <v>73.180000000000007</v>
      </c>
      <c r="CH7" s="25">
        <v>73.05</v>
      </c>
      <c r="CI7" s="25">
        <v>77.53</v>
      </c>
      <c r="CJ7" s="25">
        <v>76.25</v>
      </c>
      <c r="CK7" s="25">
        <v>76.25</v>
      </c>
      <c r="CL7" s="25">
        <v>58.04</v>
      </c>
      <c r="CM7" s="25">
        <v>56.73</v>
      </c>
      <c r="CN7" s="25">
        <v>56.14</v>
      </c>
      <c r="CO7" s="25">
        <v>56.05</v>
      </c>
      <c r="CP7" s="25">
        <v>55.29</v>
      </c>
      <c r="CQ7" s="25">
        <v>61.69</v>
      </c>
      <c r="CR7" s="25">
        <v>62.26</v>
      </c>
      <c r="CS7" s="25">
        <v>62.22</v>
      </c>
      <c r="CT7" s="25">
        <v>61.45</v>
      </c>
      <c r="CU7" s="25">
        <v>61.63</v>
      </c>
      <c r="CV7" s="25">
        <v>61.63</v>
      </c>
      <c r="CW7" s="25">
        <v>104.88</v>
      </c>
      <c r="CX7" s="25">
        <v>107.9</v>
      </c>
      <c r="CY7" s="25">
        <v>109.05</v>
      </c>
      <c r="CZ7" s="25">
        <v>109.21</v>
      </c>
      <c r="DA7" s="25">
        <v>110.71</v>
      </c>
      <c r="DB7" s="25">
        <v>100</v>
      </c>
      <c r="DC7" s="25">
        <v>100.16</v>
      </c>
      <c r="DD7" s="25">
        <v>100.28</v>
      </c>
      <c r="DE7" s="25">
        <v>100.29</v>
      </c>
      <c r="DF7" s="25">
        <v>100.36</v>
      </c>
      <c r="DG7" s="25">
        <v>100.36</v>
      </c>
      <c r="DH7" s="25">
        <v>58.89</v>
      </c>
      <c r="DI7" s="25">
        <v>60.17</v>
      </c>
      <c r="DJ7" s="25">
        <v>60.85</v>
      </c>
      <c r="DK7" s="25">
        <v>61.71</v>
      </c>
      <c r="DL7" s="25">
        <v>62.21</v>
      </c>
      <c r="DM7" s="25">
        <v>56.48</v>
      </c>
      <c r="DN7" s="25">
        <v>57.5</v>
      </c>
      <c r="DO7" s="25">
        <v>58.52</v>
      </c>
      <c r="DP7" s="25">
        <v>59.51</v>
      </c>
      <c r="DQ7" s="25">
        <v>60.24</v>
      </c>
      <c r="DR7" s="25">
        <v>60.24</v>
      </c>
      <c r="DS7" s="25">
        <v>27.79</v>
      </c>
      <c r="DT7" s="25">
        <v>28.01</v>
      </c>
      <c r="DU7" s="25">
        <v>28.36</v>
      </c>
      <c r="DV7" s="25">
        <v>27.92</v>
      </c>
      <c r="DW7" s="25">
        <v>27.93</v>
      </c>
      <c r="DX7" s="25">
        <v>27.61</v>
      </c>
      <c r="DY7" s="25">
        <v>30.3</v>
      </c>
      <c r="DZ7" s="25">
        <v>31.74</v>
      </c>
      <c r="EA7" s="25">
        <v>32.380000000000003</v>
      </c>
      <c r="EB7" s="25">
        <v>34.479999999999997</v>
      </c>
      <c r="EC7" s="25">
        <v>34.479999999999997</v>
      </c>
      <c r="ED7" s="25">
        <v>0.49</v>
      </c>
      <c r="EE7" s="25">
        <v>0.41</v>
      </c>
      <c r="EF7" s="25">
        <v>0.08</v>
      </c>
      <c r="EG7" s="25">
        <v>0.84</v>
      </c>
      <c r="EH7" s="25">
        <v>0.39</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3066FD5-B3AE-4DF7-8321-BD2551099DC9}"/>
</file>

<file path=customXml/itemProps2.xml><?xml version="1.0" encoding="utf-8"?>
<ds:datastoreItem xmlns:ds="http://schemas.openxmlformats.org/officeDocument/2006/customXml" ds:itemID="{2D7BC831-8324-45B9-9EB5-BCDB8DF993EC}"/>
</file>

<file path=customXml/itemProps3.xml><?xml version="1.0" encoding="utf-8"?>
<ds:datastoreItem xmlns:ds="http://schemas.openxmlformats.org/officeDocument/2006/customXml" ds:itemID="{F4FEB6FE-B82A-466C-8AEB-E1E92CAE06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2025-02-08T06:56:52Z</dcterms:created>
  <dcterms:modified xsi:type="dcterms:W3CDTF">2025-02-08T06:59:42Z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