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4C87DAD5-D416-4556-AE09-7FA03E7D8EA6}" xr6:coauthVersionLast="47" xr6:coauthVersionMax="47" xr10:uidLastSave="{8074FF25-5516-4B9F-BC52-1046C7F89E20}"/>
  <workbookProtection workbookAlgorithmName="SHA-512" workbookHashValue="Lk24j5Uv8Wd0uQmccZDRiSfz00gRI97+F1mUFNDfEhf0qwoZS97mwr+rJWst8Io3CSTlerD7VRfmYaW3Sxr35w==" workbookSaltValue="1UjyG2LvR/d1WfkILP8Ay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AL10" i="4"/>
  <c r="AL8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<sst xmlns="http://schemas.openxmlformats.org/spreadsheetml/2006/main" count="231" uniqueCount="115">
  <si>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</si>
  <si>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</si>
  <si>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</si>
  <si>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</si>
  <si>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</si>
  <si>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</si>
  <si>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</si>
  <si>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</si>
  <si>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</si>
  <si>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</si>
  <si>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</si>
  <si>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</si>
  <si>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</si>
  <si>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</si>
  <si>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</si>
  <si>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</si>
  <si>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</si>
  <si>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</si>
  <si>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</si>
  <si>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</si>
  <si>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</si>
  <si>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</si>
  <si>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</si>
  <si>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</si>
  <si>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</si>
  <si>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</si>
  <si>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</si>
  <si>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</si>
  <si>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</si>
  <si>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</si>
  <si>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</si>
  <si>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</si>
  <si>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</si>
  <si>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</si>
  <si>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</si>
  <si>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</si>
  <si>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</si>
  <si>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</si>
  <si>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</si>
  <si>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</si>
  <si>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</si>
  <si>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</si>
  <si>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</si>
  <si>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</si>
  <si>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</si>
  <si>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</si>
  <si>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</si>
  <si>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</si>
  <si>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</si>
  <si>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</si>
  <si>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</si>
  <si>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</si>
  <si>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</si>
  <si>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</si>
  <si>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</si>
  <si>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</si>
  <si>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</si>
  <si>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</si>
  <si>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</si>
  <si>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</si>
  <si>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</si>
  <si>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</si>
  <si>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</si>
  <si>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</si>
  <si>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</si>
  <si>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</si>
  <si>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</si>
  <si>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</si>
  <si>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</si>
  <si>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</si>
  <si>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</si>
  <si>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</si>
  <si>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</si>
  <si>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</si>
  <si>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</si>
  <si>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</si>
  <si>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</si>
  <si>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</si>
  <si>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</si>
  <si>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</si>
  <si>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</si>
  <si>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</si>
  <si>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</si>
  <si>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</si>
  <si>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</si>
  <si>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</si>
  <si>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</si>
  <si>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</si>
  <si>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</si>
  <si>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</si>
  <si>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</si>
  <si>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</si>
  <si>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</si>
  <si>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</si>
  <si>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</si>
  <si>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</si>
  <si>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</si>
  <si>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</si>
  <si>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</si>
  <si>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</si>
  <si>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</si>
  <si>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</si>
  <si>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</si>
  <si>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</si>
  <si>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</si>
  <si>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</si>
  <si>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</si>
  <si>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</si>
  <si>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</si>
  <si>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</si>
  <si>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</si>
  <si>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</si>
  <si>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ことから、類似団体と比較して老朽化の指標の数値はいずれも低い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rPh sb="24" eb="28">
      <t>ルイジダンタイ</t>
    </rPh>
    <rPh sb="29" eb="31">
      <t>ヒカク</t>
    </rPh>
    <phoneticPr fontId="4"/>
  </si>
  <si>
    <t>　持続可能な下水道事業の運営を図るため、平成27年度に策定した経営戦略（岡山市下水道事業経営計画2016）の中で目標数値を定め、ＰＤＣＡサイクルにより経営改善を図ることとしている。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</t>
    <rPh sb="20" eb="22">
      <t>ヘイセイ</t>
    </rPh>
    <phoneticPr fontId="4"/>
  </si>
  <si>
    <t>　岡山市の下水道事業の普及率（下水道を使用できる状況下にある人口の割合）及び⑧水洗化率（普及人口のうち実際に下水道に接続している人口）は類似団体（政令市等）の中で、最も低い。これは、平成一桁になってから本格的に整備した（現在も整備途上である）こと等が要因であ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③類似団体と比較して整備時期が遅いこと等により、経費に占める償還元金の割合が高く、低水準となっているが、年々高くなっている。
④類似団体と比較して整備時期が遅いこと等により、高水準であるが、確実に減少している。
⑤使用料対象としている額に対し、１００％は賄えていない。
⑥資本費が高いこと（④）等により、高水準となっている。
⑦晴天時一日平均水量÷晴天時現在処理能力×１００で表される指標であるが、令和２年度から集計方法を変更したことにより減少している。
⑧整備途上であることから、低水準であるが、年々高くなっている。</t>
    <rPh sb="232" eb="234">
      <t>ヒカク</t>
    </rPh>
    <rPh sb="278" eb="280">
      <t>ネンネン</t>
    </rPh>
    <rPh sb="280" eb="281">
      <t>タカ</t>
    </rPh>
    <rPh sb="295" eb="297">
      <t>ヒカク</t>
    </rPh>
    <rPh sb="425" eb="427">
      <t>レイワ</t>
    </rPh>
    <rPh sb="428" eb="429">
      <t>ネン</t>
    </rPh>
    <rPh sb="429" eb="430">
      <t>ド</t>
    </rPh>
    <rPh sb="432" eb="434">
      <t>シュウケイ</t>
    </rPh>
    <rPh sb="434" eb="436">
      <t>ホウホウ</t>
    </rPh>
    <rPh sb="437" eb="439">
      <t>ヘンコウ</t>
    </rPh>
    <rPh sb="446" eb="448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</si>
</sst>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>
                  <c:v>0.09</c:v>
                </c:pt>
                <c:pt idx="3">
                  <c:v>0.08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6-477A-BF2B-44930A50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0.41</c:v>
                </c:pt>
                <c:pt idx="2">
                  <c:v>0.45</c:v>
                </c:pt>
                <c:pt idx="3">
                  <c:v>0.44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6-477A-BF2B-44930A50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100.01</c:v>
                </c:pt>
                <c:pt idx="1">
                  <c:v>99.84</c:v>
                </c:pt>
                <c:pt idx="2">
                  <c:v>100.01</c:v>
                </c:pt>
                <c:pt idx="3">
                  <c:v>98.39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5-4D4E-82A9-4743E2E5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105.16</c:v>
                </c:pt>
                <c:pt idx="2">
                  <c:v>106.23</c:v>
                </c:pt>
                <c:pt idx="3">
                  <c:v>104.46</c:v>
                </c:pt>
                <c:pt idx="4">
                  <c:v>104.13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5-4D4E-82A9-4743E2E5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23.47</c:v>
                </c:pt>
                <c:pt idx="1">
                  <c:v>25.38</c:v>
                </c:pt>
                <c:pt idx="2">
                  <c:v>27.36</c:v>
                </c:pt>
                <c:pt idx="3">
                  <c:v>29.25</c:v>
                </c:pt>
                <c:pt idx="4">
                  <c:v>30.93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989-9A64-C2253E44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48.25</c:v>
                </c:pt>
                <c:pt idx="1">
                  <c:v>49.35</c:v>
                </c:pt>
                <c:pt idx="2">
                  <c:v>50.38</c:v>
                </c:pt>
                <c:pt idx="3">
                  <c:v>51.54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9-4989-9A64-C2253E44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4.05</c:v>
                </c:pt>
                <c:pt idx="1">
                  <c:v>4.4800000000000004</c:v>
                </c:pt>
                <c:pt idx="2">
                  <c:v>4.92</c:v>
                </c:pt>
                <c:pt idx="3">
                  <c:v>5.32</c:v>
                </c:pt>
                <c:pt idx="4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3-405A-A339-0C30F4A9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10.76</c:v>
                </c:pt>
                <c:pt idx="1">
                  <c:v>12.06</c:v>
                </c:pt>
                <c:pt idx="2">
                  <c:v>13.41</c:v>
                </c:pt>
                <c:pt idx="3">
                  <c:v>15.06</c:v>
                </c:pt>
                <c:pt idx="4">
                  <c:v>16.87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3-405A-A339-0C30F4A9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B-41BF-A345-353096BA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B-41BF-A345-353096BA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18.87</c:v>
                </c:pt>
                <c:pt idx="1">
                  <c:v>23.48</c:v>
                </c:pt>
                <c:pt idx="2">
                  <c:v>24.49</c:v>
                </c:pt>
                <c:pt idx="3">
                  <c:v>32.78</c:v>
                </c:pt>
                <c:pt idx="4">
                  <c:v>35.549999999999997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C-49CC-934D-24E592ED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72.92</c:v>
                </c:pt>
                <c:pt idx="1">
                  <c:v>71.39</c:v>
                </c:pt>
                <c:pt idx="2">
                  <c:v>74.09</c:v>
                </c:pt>
                <c:pt idx="3">
                  <c:v>71.900000000000006</c:v>
                </c:pt>
                <c:pt idx="4">
                  <c:v>73.75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C-49CC-934D-24E592ED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972.21</c:v>
                </c:pt>
                <c:pt idx="1">
                  <c:v>960.4</c:v>
                </c:pt>
                <c:pt idx="2">
                  <c:v>930.44</c:v>
                </c:pt>
                <c:pt idx="3">
                  <c:v>905.17</c:v>
                </c:pt>
                <c:pt idx="4">
                  <c:v>872.15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8-43CA-8454-500B9CD6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531.38</c:v>
                </c:pt>
                <c:pt idx="1">
                  <c:v>551.04</c:v>
                </c:pt>
                <c:pt idx="2">
                  <c:v>523.58000000000004</c:v>
                </c:pt>
                <c:pt idx="3">
                  <c:v>508.99</c:v>
                </c:pt>
                <c:pt idx="4">
                  <c:v>497.17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8-43CA-8454-500B9CD6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99.44</c:v>
                </c:pt>
                <c:pt idx="1">
                  <c:v>97.39</c:v>
                </c:pt>
                <c:pt idx="2">
                  <c:v>95.03</c:v>
                </c:pt>
                <c:pt idx="3">
                  <c:v>93.14</c:v>
                </c:pt>
                <c:pt idx="4">
                  <c:v>92.63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3E7-A67C-DD204EA8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110.92</c:v>
                </c:pt>
                <c:pt idx="1">
                  <c:v>105.67</c:v>
                </c:pt>
                <c:pt idx="2">
                  <c:v>105.37</c:v>
                </c:pt>
                <c:pt idx="3">
                  <c:v>99.93</c:v>
                </c:pt>
                <c:pt idx="4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E-43E7-A67C-DD204EA8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183.48</c:v>
                </c:pt>
                <c:pt idx="1">
                  <c:v>181.3</c:v>
                </c:pt>
                <c:pt idx="2">
                  <c:v>186.51</c:v>
                </c:pt>
                <c:pt idx="3">
                  <c:v>191.2</c:v>
                </c:pt>
                <c:pt idx="4">
                  <c:v>193.45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4-47C5-A80F-3B2FE753B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119.33</c:v>
                </c:pt>
                <c:pt idx="1">
                  <c:v>118.72</c:v>
                </c:pt>
                <c:pt idx="2">
                  <c:v>120.5</c:v>
                </c:pt>
                <c:pt idx="3">
                  <c:v>127.3</c:v>
                </c:pt>
                <c:pt idx="4">
                  <c:v>126.99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4-47C5-A80F-3B2FE753B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222.69</c:v>
                </c:pt>
                <c:pt idx="1">
                  <c:v>63.66</c:v>
                </c:pt>
                <c:pt idx="2">
                  <c:v>58.43</c:v>
                </c:pt>
                <c:pt idx="3">
                  <c:v>58.73</c:v>
                </c:pt>
                <c:pt idx="4">
                  <c:v>55.71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1-4C62-B0E3-63A1323D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58.09</c:v>
                </c:pt>
                <c:pt idx="1">
                  <c:v>58.16</c:v>
                </c:pt>
                <c:pt idx="2">
                  <c:v>58.91</c:v>
                </c:pt>
                <c:pt idx="3">
                  <c:v>58.31</c:v>
                </c:pt>
                <c:pt idx="4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1-4C62-B0E3-63A1323D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89.57</c:v>
                </c:pt>
                <c:pt idx="1">
                  <c:v>90.85</c:v>
                </c:pt>
                <c:pt idx="2">
                  <c:v>92.16</c:v>
                </c:pt>
                <c:pt idx="3">
                  <c:v>93.08</c:v>
                </c:pt>
                <c:pt idx="4">
                  <c:v>93.45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F-48BB-8BEE-6ADCF0F3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99.01</c:v>
                </c:pt>
                <c:pt idx="1">
                  <c:v>99.1</c:v>
                </c:pt>
                <c:pt idx="2">
                  <c:v>99.16</c:v>
                </c:pt>
                <c:pt idx="3">
                  <c:v>99.21</c:v>
                </c:pt>
                <c:pt idx="4">
                  <c:v>99.25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F-48BB-8BEE-6ADCF0F3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岡山県　岡山市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政令市等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698671</v>
      </c>
      <c r="AM8" s="36"/>
      <c r="AN8" s="36"/>
      <c r="AO8" s="36"/>
      <c r="AP8" s="36"/>
      <c r="AQ8" s="36"/>
      <c r="AR8" s="36"/>
      <c r="AS8" s="36"/>
      <c r="AT8" s="37">
        <f>データ!T6</f>
        <v>160.53</v>
      </c>
      <c r="AU8" s="37"/>
      <c r="AV8" s="37"/>
      <c r="AW8" s="37"/>
      <c r="AX8" s="37"/>
      <c r="AY8" s="37"/>
      <c r="AZ8" s="37"/>
      <c r="BA8" s="37"/>
      <c r="BB8" s="37">
        <f>データ!U6</f>
        <v>4352.28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44.57</v>
      </c>
      <c r="J10" s="37"/>
      <c r="K10" s="37"/>
      <c r="L10" s="37"/>
      <c r="M10" s="37"/>
      <c r="N10" s="37"/>
      <c r="O10" s="37"/>
      <c r="P10" s="37">
        <f>データ!P6</f>
        <v>68.099999999999994</v>
      </c>
      <c r="Q10" s="37"/>
      <c r="R10" s="37"/>
      <c r="S10" s="37"/>
      <c r="T10" s="37"/>
      <c r="U10" s="37"/>
      <c r="V10" s="37"/>
      <c r="W10" s="37">
        <f>データ!Q6</f>
        <v>84.79</v>
      </c>
      <c r="X10" s="37"/>
      <c r="Y10" s="37"/>
      <c r="Z10" s="37"/>
      <c r="AA10" s="37"/>
      <c r="AB10" s="37"/>
      <c r="AC10" s="37"/>
      <c r="AD10" s="36">
        <f>データ!R6</f>
        <v>3011</v>
      </c>
      <c r="AE10" s="36"/>
      <c r="AF10" s="36"/>
      <c r="AG10" s="36"/>
      <c r="AH10" s="36"/>
      <c r="AI10" s="36"/>
      <c r="AJ10" s="36"/>
      <c r="AK10" s="2"/>
      <c r="AL10" s="36">
        <f>データ!V6</f>
        <v>474175</v>
      </c>
      <c r="AM10" s="36"/>
      <c r="AN10" s="36"/>
      <c r="AO10" s="36"/>
      <c r="AP10" s="36"/>
      <c r="AQ10" s="36"/>
      <c r="AR10" s="36"/>
      <c r="AS10" s="36"/>
      <c r="AT10" s="37">
        <f>データ!W6</f>
        <v>78.42</v>
      </c>
      <c r="AU10" s="37"/>
      <c r="AV10" s="37"/>
      <c r="AW10" s="37"/>
      <c r="AX10" s="37"/>
      <c r="AY10" s="37"/>
      <c r="AZ10" s="37"/>
      <c r="BA10" s="37"/>
      <c r="BB10" s="37">
        <f>データ!X6</f>
        <v>6046.61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112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6p2V1Dce4p1gKCkNEun+yL1iyyb/d+8XJMhA8iWcOldGa6n6/jgRrD7BWiysJwMnBAxjzV2n3hL1Qx78KVc3BA==" saltValue="bfkvnq6daJAJ2z/uon+zD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政令市等</v>
      </c>
      <c r="M6" s="19" t="str">
        <f t="shared" si="3"/>
        <v>非設置</v>
      </c>
      <c r="N6" s="20" t="str">
        <f t="shared" si="3"/>
        <v>-</v>
      </c>
      <c r="O6" s="20">
        <f t="shared" si="3"/>
        <v>44.57</v>
      </c>
      <c r="P6" s="20">
        <f t="shared" si="3"/>
        <v>68.099999999999994</v>
      </c>
      <c r="Q6" s="20">
        <f t="shared" si="3"/>
        <v>84.79</v>
      </c>
      <c r="R6" s="20">
        <f t="shared" si="3"/>
        <v>3011</v>
      </c>
      <c r="S6" s="20">
        <f t="shared" si="3"/>
        <v>698671</v>
      </c>
      <c r="T6" s="20">
        <f t="shared" si="3"/>
        <v>160.53</v>
      </c>
      <c r="U6" s="20">
        <f t="shared" si="3"/>
        <v>4352.28</v>
      </c>
      <c r="V6" s="20">
        <f t="shared" si="3"/>
        <v>474175</v>
      </c>
      <c r="W6" s="20">
        <f t="shared" si="3"/>
        <v>78.42</v>
      </c>
      <c r="X6" s="20">
        <f t="shared" si="3"/>
        <v>6046.61</v>
      </c>
      <c r="Y6" s="21">
        <f>IF(Y7="",NA(),Y7)</f>
        <v>100.01</v>
      </c>
      <c r="Z6" s="21">
        <f t="shared" ref="Z6:AH6" si="4">IF(Z7="",NA(),Z7)</f>
        <v>99.84</v>
      </c>
      <c r="AA6" s="21">
        <f t="shared" si="4"/>
        <v>100.01</v>
      </c>
      <c r="AB6" s="21">
        <f t="shared" si="4"/>
        <v>98.39</v>
      </c>
      <c r="AC6" s="21">
        <f t="shared" si="4"/>
        <v>100</v>
      </c>
      <c r="AD6" s="21">
        <f t="shared" si="4"/>
        <v>108.24</v>
      </c>
      <c r="AE6" s="21">
        <f t="shared" si="4"/>
        <v>105.16</v>
      </c>
      <c r="AF6" s="21">
        <f t="shared" si="4"/>
        <v>106.23</v>
      </c>
      <c r="AG6" s="21">
        <f t="shared" si="4"/>
        <v>104.46</v>
      </c>
      <c r="AH6" s="21">
        <f t="shared" si="4"/>
        <v>104.13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0">
        <f t="shared" si="5"/>
        <v>0</v>
      </c>
      <c r="AP6" s="20">
        <f t="shared" si="5"/>
        <v>0</v>
      </c>
      <c r="AQ6" s="20">
        <f t="shared" si="5"/>
        <v>0</v>
      </c>
      <c r="AR6" s="20">
        <f t="shared" si="5"/>
        <v>0</v>
      </c>
      <c r="AS6" s="20">
        <f t="shared" si="5"/>
        <v>0</v>
      </c>
      <c r="AT6" s="20" t="str">
        <f>IF(AT7="","",IF(AT7="-","【-】","【"&amp;SUBSTITUTE(TEXT(AT7,"#,##0.00"),"-","△")&amp;"】"))</f>
        <v>【3.03】</v>
      </c>
      <c r="AU6" s="21">
        <f>IF(AU7="",NA(),AU7)</f>
        <v>18.87</v>
      </c>
      <c r="AV6" s="21">
        <f t="shared" ref="AV6:BD6" si="6">IF(AV7="",NA(),AV7)</f>
        <v>23.48</v>
      </c>
      <c r="AW6" s="21">
        <f t="shared" si="6"/>
        <v>24.49</v>
      </c>
      <c r="AX6" s="21">
        <f t="shared" si="6"/>
        <v>32.78</v>
      </c>
      <c r="AY6" s="21">
        <f t="shared" si="6"/>
        <v>35.549999999999997</v>
      </c>
      <c r="AZ6" s="21">
        <f t="shared" si="6"/>
        <v>72.92</v>
      </c>
      <c r="BA6" s="21">
        <f t="shared" si="6"/>
        <v>71.39</v>
      </c>
      <c r="BB6" s="21">
        <f t="shared" si="6"/>
        <v>74.09</v>
      </c>
      <c r="BC6" s="21">
        <f t="shared" si="6"/>
        <v>71.900000000000006</v>
      </c>
      <c r="BD6" s="21">
        <f t="shared" si="6"/>
        <v>73.75</v>
      </c>
      <c r="BE6" s="20" t="str">
        <f>IF(BE7="","",IF(BE7="-","【-】","【"&amp;SUBSTITUTE(TEXT(BE7,"#,##0.00"),"-","△")&amp;"】"))</f>
        <v>【78.43】</v>
      </c>
      <c r="BF6" s="21">
        <f>IF(BF7="",NA(),BF7)</f>
        <v>972.21</v>
      </c>
      <c r="BG6" s="21">
        <f t="shared" ref="BG6:BO6" si="7">IF(BG7="",NA(),BG7)</f>
        <v>960.4</v>
      </c>
      <c r="BH6" s="21">
        <f t="shared" si="7"/>
        <v>930.44</v>
      </c>
      <c r="BI6" s="21">
        <f t="shared" si="7"/>
        <v>905.17</v>
      </c>
      <c r="BJ6" s="21">
        <f t="shared" si="7"/>
        <v>872.15</v>
      </c>
      <c r="BK6" s="21">
        <f t="shared" si="7"/>
        <v>531.38</v>
      </c>
      <c r="BL6" s="21">
        <f t="shared" si="7"/>
        <v>551.04</v>
      </c>
      <c r="BM6" s="21">
        <f t="shared" si="7"/>
        <v>523.58000000000004</v>
      </c>
      <c r="BN6" s="21">
        <f t="shared" si="7"/>
        <v>508.99</v>
      </c>
      <c r="BO6" s="21">
        <f t="shared" si="7"/>
        <v>497.17</v>
      </c>
      <c r="BP6" s="20" t="str">
        <f>IF(BP7="","",IF(BP7="-","【-】","【"&amp;SUBSTITUTE(TEXT(BP7,"#,##0.00"),"-","△")&amp;"】"))</f>
        <v>【630.82】</v>
      </c>
      <c r="BQ6" s="21">
        <f>IF(BQ7="",NA(),BQ7)</f>
        <v>99.44</v>
      </c>
      <c r="BR6" s="21">
        <f t="shared" ref="BR6:BZ6" si="8">IF(BR7="",NA(),BR7)</f>
        <v>97.39</v>
      </c>
      <c r="BS6" s="21">
        <f t="shared" si="8"/>
        <v>95.03</v>
      </c>
      <c r="BT6" s="21">
        <f t="shared" si="8"/>
        <v>93.14</v>
      </c>
      <c r="BU6" s="21">
        <f t="shared" si="8"/>
        <v>92.63</v>
      </c>
      <c r="BV6" s="21">
        <f t="shared" si="8"/>
        <v>110.92</v>
      </c>
      <c r="BW6" s="21">
        <f t="shared" si="8"/>
        <v>105.67</v>
      </c>
      <c r="BX6" s="21">
        <f t="shared" si="8"/>
        <v>105.37</v>
      </c>
      <c r="BY6" s="21">
        <f t="shared" si="8"/>
        <v>99.93</v>
      </c>
      <c r="BZ6" s="21">
        <f t="shared" si="8"/>
        <v>100.14</v>
      </c>
      <c r="CA6" s="20" t="str">
        <f>IF(CA7="","",IF(CA7="-","【-】","【"&amp;SUBSTITUTE(TEXT(CA7,"#,##0.00"),"-","△")&amp;"】"))</f>
        <v>【97.81】</v>
      </c>
      <c r="CB6" s="21">
        <f>IF(CB7="",NA(),CB7)</f>
        <v>183.48</v>
      </c>
      <c r="CC6" s="21">
        <f t="shared" ref="CC6:CK6" si="9">IF(CC7="",NA(),CC7)</f>
        <v>181.3</v>
      </c>
      <c r="CD6" s="21">
        <f t="shared" si="9"/>
        <v>186.51</v>
      </c>
      <c r="CE6" s="21">
        <f t="shared" si="9"/>
        <v>191.2</v>
      </c>
      <c r="CF6" s="21">
        <f t="shared" si="9"/>
        <v>193.45</v>
      </c>
      <c r="CG6" s="21">
        <f t="shared" si="9"/>
        <v>119.33</v>
      </c>
      <c r="CH6" s="21">
        <f t="shared" si="9"/>
        <v>118.72</v>
      </c>
      <c r="CI6" s="21">
        <f t="shared" si="9"/>
        <v>120.5</v>
      </c>
      <c r="CJ6" s="21">
        <f t="shared" si="9"/>
        <v>127.3</v>
      </c>
      <c r="CK6" s="21">
        <f t="shared" si="9"/>
        <v>126.99</v>
      </c>
      <c r="CL6" s="20" t="str">
        <f>IF(CL7="","",IF(CL7="-","【-】","【"&amp;SUBSTITUTE(TEXT(CL7,"#,##0.00"),"-","△")&amp;"】"))</f>
        <v>【138.75】</v>
      </c>
      <c r="CM6" s="21">
        <f>IF(CM7="",NA(),CM7)</f>
        <v>222.69</v>
      </c>
      <c r="CN6" s="21">
        <f t="shared" ref="CN6:CV6" si="10">IF(CN7="",NA(),CN7)</f>
        <v>63.66</v>
      </c>
      <c r="CO6" s="21">
        <f t="shared" si="10"/>
        <v>58.43</v>
      </c>
      <c r="CP6" s="21">
        <f t="shared" si="10"/>
        <v>58.73</v>
      </c>
      <c r="CQ6" s="21">
        <f t="shared" si="10"/>
        <v>55.71</v>
      </c>
      <c r="CR6" s="21">
        <f t="shared" si="10"/>
        <v>58.09</v>
      </c>
      <c r="CS6" s="21">
        <f t="shared" si="10"/>
        <v>58.16</v>
      </c>
      <c r="CT6" s="21">
        <f t="shared" si="10"/>
        <v>58.91</v>
      </c>
      <c r="CU6" s="21">
        <f t="shared" si="10"/>
        <v>58.31</v>
      </c>
      <c r="CV6" s="21">
        <f t="shared" si="10"/>
        <v>57.8</v>
      </c>
      <c r="CW6" s="20" t="str">
        <f>IF(CW7="","",IF(CW7="-","【-】","【"&amp;SUBSTITUTE(TEXT(CW7,"#,##0.00"),"-","△")&amp;"】"))</f>
        <v>【58.94】</v>
      </c>
      <c r="CX6" s="21">
        <f>IF(CX7="",NA(),CX7)</f>
        <v>89.57</v>
      </c>
      <c r="CY6" s="21">
        <f t="shared" ref="CY6:DG6" si="11">IF(CY7="",NA(),CY7)</f>
        <v>90.85</v>
      </c>
      <c r="CZ6" s="21">
        <f t="shared" si="11"/>
        <v>92.16</v>
      </c>
      <c r="DA6" s="21">
        <f t="shared" si="11"/>
        <v>93.08</v>
      </c>
      <c r="DB6" s="21">
        <f t="shared" si="11"/>
        <v>93.45</v>
      </c>
      <c r="DC6" s="21">
        <f t="shared" si="11"/>
        <v>99.01</v>
      </c>
      <c r="DD6" s="21">
        <f t="shared" si="11"/>
        <v>99.1</v>
      </c>
      <c r="DE6" s="21">
        <f t="shared" si="11"/>
        <v>99.16</v>
      </c>
      <c r="DF6" s="21">
        <f t="shared" si="11"/>
        <v>99.21</v>
      </c>
      <c r="DG6" s="21">
        <f t="shared" si="11"/>
        <v>99.25</v>
      </c>
      <c r="DH6" s="20" t="str">
        <f>IF(DH7="","",IF(DH7="-","【-】","【"&amp;SUBSTITUTE(TEXT(DH7,"#,##0.00"),"-","△")&amp;"】"))</f>
        <v>【95.91】</v>
      </c>
      <c r="DI6" s="21">
        <f>IF(DI7="",NA(),DI7)</f>
        <v>23.47</v>
      </c>
      <c r="DJ6" s="21">
        <f t="shared" ref="DJ6:DR6" si="12">IF(DJ7="",NA(),DJ7)</f>
        <v>25.38</v>
      </c>
      <c r="DK6" s="21">
        <f t="shared" si="12"/>
        <v>27.36</v>
      </c>
      <c r="DL6" s="21">
        <f t="shared" si="12"/>
        <v>29.25</v>
      </c>
      <c r="DM6" s="21">
        <f t="shared" si="12"/>
        <v>30.93</v>
      </c>
      <c r="DN6" s="21">
        <f t="shared" si="12"/>
        <v>48.25</v>
      </c>
      <c r="DO6" s="21">
        <f t="shared" si="12"/>
        <v>49.35</v>
      </c>
      <c r="DP6" s="21">
        <f t="shared" si="12"/>
        <v>50.38</v>
      </c>
      <c r="DQ6" s="21">
        <f t="shared" si="12"/>
        <v>51.54</v>
      </c>
      <c r="DR6" s="21">
        <f t="shared" si="12"/>
        <v>52.5</v>
      </c>
      <c r="DS6" s="20" t="str">
        <f>IF(DS7="","",IF(DS7="-","【-】","【"&amp;SUBSTITUTE(TEXT(DS7,"#,##0.00"),"-","△")&amp;"】"))</f>
        <v>【41.09】</v>
      </c>
      <c r="DT6" s="21">
        <f>IF(DT7="",NA(),DT7)</f>
        <v>4.05</v>
      </c>
      <c r="DU6" s="21">
        <f t="shared" ref="DU6:EC6" si="13">IF(DU7="",NA(),DU7)</f>
        <v>4.4800000000000004</v>
      </c>
      <c r="DV6" s="21">
        <f t="shared" si="13"/>
        <v>4.92</v>
      </c>
      <c r="DW6" s="21">
        <f t="shared" si="13"/>
        <v>5.32</v>
      </c>
      <c r="DX6" s="21">
        <f t="shared" si="13"/>
        <v>5.75</v>
      </c>
      <c r="DY6" s="21">
        <f t="shared" si="13"/>
        <v>10.76</v>
      </c>
      <c r="DZ6" s="21">
        <f t="shared" si="13"/>
        <v>12.06</v>
      </c>
      <c r="EA6" s="21">
        <f t="shared" si="13"/>
        <v>13.41</v>
      </c>
      <c r="EB6" s="21">
        <f t="shared" si="13"/>
        <v>15.06</v>
      </c>
      <c r="EC6" s="21">
        <f t="shared" si="13"/>
        <v>16.87</v>
      </c>
      <c r="ED6" s="20" t="str">
        <f>IF(ED7="","",IF(ED7="-","【-】","【"&amp;SUBSTITUTE(TEXT(ED7,"#,##0.00"),"-","△")&amp;"】"))</f>
        <v>【8.68】</v>
      </c>
      <c r="EE6" s="21">
        <f>IF(EE7="",NA(),EE7)</f>
        <v>0.08</v>
      </c>
      <c r="EF6" s="21">
        <f t="shared" ref="EF6:EN6" si="14">IF(EF7="",NA(),EF7)</f>
        <v>0.08</v>
      </c>
      <c r="EG6" s="21">
        <f t="shared" si="14"/>
        <v>0.09</v>
      </c>
      <c r="EH6" s="21">
        <f t="shared" si="14"/>
        <v>0.08</v>
      </c>
      <c r="EI6" s="21">
        <f t="shared" si="14"/>
        <v>0.09</v>
      </c>
      <c r="EJ6" s="21">
        <f t="shared" si="14"/>
        <v>0.41</v>
      </c>
      <c r="EK6" s="21">
        <f t="shared" si="14"/>
        <v>0.41</v>
      </c>
      <c r="EL6" s="21">
        <f t="shared" si="14"/>
        <v>0.45</v>
      </c>
      <c r="EM6" s="21">
        <f t="shared" si="14"/>
        <v>0.44</v>
      </c>
      <c r="EN6" s="21">
        <f t="shared" si="14"/>
        <v>0.36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331007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44.57</v>
      </c>
      <c r="P7" s="24">
        <v>68.099999999999994</v>
      </c>
      <c r="Q7" s="24">
        <v>84.79</v>
      </c>
      <c r="R7" s="24">
        <v>3011</v>
      </c>
      <c r="S7" s="24">
        <v>698671</v>
      </c>
      <c r="T7" s="24">
        <v>160.53</v>
      </c>
      <c r="U7" s="24">
        <v>4352.28</v>
      </c>
      <c r="V7" s="24">
        <v>474175</v>
      </c>
      <c r="W7" s="24">
        <v>78.42</v>
      </c>
      <c r="X7" s="24">
        <v>6046.61</v>
      </c>
      <c r="Y7" s="24">
        <v>100.01</v>
      </c>
      <c r="Z7" s="24">
        <v>99.84</v>
      </c>
      <c r="AA7" s="24">
        <v>100.01</v>
      </c>
      <c r="AB7" s="24">
        <v>98.39</v>
      </c>
      <c r="AC7" s="24">
        <v>100</v>
      </c>
      <c r="AD7" s="24">
        <v>108.24</v>
      </c>
      <c r="AE7" s="24">
        <v>105.16</v>
      </c>
      <c r="AF7" s="24">
        <v>106.23</v>
      </c>
      <c r="AG7" s="24">
        <v>104.46</v>
      </c>
      <c r="AH7" s="24">
        <v>104.13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3.03</v>
      </c>
      <c r="AU7" s="24">
        <v>18.87</v>
      </c>
      <c r="AV7" s="24">
        <v>23.48</v>
      </c>
      <c r="AW7" s="24">
        <v>24.49</v>
      </c>
      <c r="AX7" s="24">
        <v>32.78</v>
      </c>
      <c r="AY7" s="24">
        <v>35.549999999999997</v>
      </c>
      <c r="AZ7" s="24">
        <v>72.92</v>
      </c>
      <c r="BA7" s="24">
        <v>71.39</v>
      </c>
      <c r="BB7" s="24">
        <v>74.09</v>
      </c>
      <c r="BC7" s="24">
        <v>71.900000000000006</v>
      </c>
      <c r="BD7" s="24">
        <v>73.75</v>
      </c>
      <c r="BE7" s="24">
        <v>78.430000000000007</v>
      </c>
      <c r="BF7" s="24">
        <v>972.21</v>
      </c>
      <c r="BG7" s="24">
        <v>960.4</v>
      </c>
      <c r="BH7" s="24">
        <v>930.44</v>
      </c>
      <c r="BI7" s="24">
        <v>905.17</v>
      </c>
      <c r="BJ7" s="24">
        <v>872.15</v>
      </c>
      <c r="BK7" s="24">
        <v>531.38</v>
      </c>
      <c r="BL7" s="24">
        <v>551.04</v>
      </c>
      <c r="BM7" s="24">
        <v>523.58000000000004</v>
      </c>
      <c r="BN7" s="24">
        <v>508.99</v>
      </c>
      <c r="BO7" s="24">
        <v>497.17</v>
      </c>
      <c r="BP7" s="24">
        <v>630.82000000000005</v>
      </c>
      <c r="BQ7" s="24">
        <v>99.44</v>
      </c>
      <c r="BR7" s="24">
        <v>97.39</v>
      </c>
      <c r="BS7" s="24">
        <v>95.03</v>
      </c>
      <c r="BT7" s="24">
        <v>93.14</v>
      </c>
      <c r="BU7" s="24">
        <v>92.63</v>
      </c>
      <c r="BV7" s="24">
        <v>110.92</v>
      </c>
      <c r="BW7" s="24">
        <v>105.67</v>
      </c>
      <c r="BX7" s="24">
        <v>105.37</v>
      </c>
      <c r="BY7" s="24">
        <v>99.93</v>
      </c>
      <c r="BZ7" s="24">
        <v>100.14</v>
      </c>
      <c r="CA7" s="24">
        <v>97.81</v>
      </c>
      <c r="CB7" s="24">
        <v>183.48</v>
      </c>
      <c r="CC7" s="24">
        <v>181.3</v>
      </c>
      <c r="CD7" s="24">
        <v>186.51</v>
      </c>
      <c r="CE7" s="24">
        <v>191.2</v>
      </c>
      <c r="CF7" s="24">
        <v>193.45</v>
      </c>
      <c r="CG7" s="24">
        <v>119.33</v>
      </c>
      <c r="CH7" s="24">
        <v>118.72</v>
      </c>
      <c r="CI7" s="24">
        <v>120.5</v>
      </c>
      <c r="CJ7" s="24">
        <v>127.3</v>
      </c>
      <c r="CK7" s="24">
        <v>126.99</v>
      </c>
      <c r="CL7" s="24">
        <v>138.75</v>
      </c>
      <c r="CM7" s="24">
        <v>222.69</v>
      </c>
      <c r="CN7" s="24">
        <v>63.66</v>
      </c>
      <c r="CO7" s="24">
        <v>58.43</v>
      </c>
      <c r="CP7" s="24">
        <v>58.73</v>
      </c>
      <c r="CQ7" s="24">
        <v>55.71</v>
      </c>
      <c r="CR7" s="24">
        <v>58.09</v>
      </c>
      <c r="CS7" s="24">
        <v>58.16</v>
      </c>
      <c r="CT7" s="24">
        <v>58.91</v>
      </c>
      <c r="CU7" s="24">
        <v>58.31</v>
      </c>
      <c r="CV7" s="24">
        <v>57.8</v>
      </c>
      <c r="CW7" s="24">
        <v>58.94</v>
      </c>
      <c r="CX7" s="24">
        <v>89.57</v>
      </c>
      <c r="CY7" s="24">
        <v>90.85</v>
      </c>
      <c r="CZ7" s="24">
        <v>92.16</v>
      </c>
      <c r="DA7" s="24">
        <v>93.08</v>
      </c>
      <c r="DB7" s="24">
        <v>93.45</v>
      </c>
      <c r="DC7" s="24">
        <v>99.01</v>
      </c>
      <c r="DD7" s="24">
        <v>99.1</v>
      </c>
      <c r="DE7" s="24">
        <v>99.16</v>
      </c>
      <c r="DF7" s="24">
        <v>99.21</v>
      </c>
      <c r="DG7" s="24">
        <v>99.25</v>
      </c>
      <c r="DH7" s="24">
        <v>95.91</v>
      </c>
      <c r="DI7" s="24">
        <v>23.47</v>
      </c>
      <c r="DJ7" s="24">
        <v>25.38</v>
      </c>
      <c r="DK7" s="24">
        <v>27.36</v>
      </c>
      <c r="DL7" s="24">
        <v>29.25</v>
      </c>
      <c r="DM7" s="24">
        <v>30.93</v>
      </c>
      <c r="DN7" s="24">
        <v>48.25</v>
      </c>
      <c r="DO7" s="24">
        <v>49.35</v>
      </c>
      <c r="DP7" s="24">
        <v>50.38</v>
      </c>
      <c r="DQ7" s="24">
        <v>51.54</v>
      </c>
      <c r="DR7" s="24">
        <v>52.5</v>
      </c>
      <c r="DS7" s="24">
        <v>41.09</v>
      </c>
      <c r="DT7" s="24">
        <v>4.05</v>
      </c>
      <c r="DU7" s="24">
        <v>4.4800000000000004</v>
      </c>
      <c r="DV7" s="24">
        <v>4.92</v>
      </c>
      <c r="DW7" s="24">
        <v>5.32</v>
      </c>
      <c r="DX7" s="24">
        <v>5.75</v>
      </c>
      <c r="DY7" s="24">
        <v>10.76</v>
      </c>
      <c r="DZ7" s="24">
        <v>12.06</v>
      </c>
      <c r="EA7" s="24">
        <v>13.41</v>
      </c>
      <c r="EB7" s="24">
        <v>15.06</v>
      </c>
      <c r="EC7" s="24">
        <v>16.87</v>
      </c>
      <c r="ED7" s="24">
        <v>8.68</v>
      </c>
      <c r="EE7" s="24">
        <v>0.08</v>
      </c>
      <c r="EF7" s="24">
        <v>0.08</v>
      </c>
      <c r="EG7" s="24">
        <v>0.09</v>
      </c>
      <c r="EH7" s="24">
        <v>0.08</v>
      </c>
      <c r="EI7" s="24">
        <v>0.09</v>
      </c>
      <c r="EJ7" s="24">
        <v>0.41</v>
      </c>
      <c r="EK7" s="24">
        <v>0.41</v>
      </c>
      <c r="EL7" s="24">
        <v>0.45</v>
      </c>
      <c r="EM7" s="24">
        <v>0.44</v>
      </c>
      <c r="EN7" s="24">
        <v>0.36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CACA62F7-E97A-42CD-B8A0-66D2308D224A}"/>
</file>

<file path=customXml/itemProps2.xml><?xml version="1.0" encoding="utf-8"?>
<ds:datastoreItem xmlns:ds="http://schemas.openxmlformats.org/officeDocument/2006/customXml" ds:itemID="{822E1680-1B38-44B6-ABC4-3BCAD55E12AA}"/>
</file>

<file path=customXml/itemProps3.xml><?xml version="1.0" encoding="utf-8"?>
<ds:datastoreItem xmlns:ds="http://schemas.openxmlformats.org/officeDocument/2006/customXml" ds:itemID="{6AB8951D-A400-46DC-9922-439C6BAE0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2025-02-15T04:47:05Z</dcterms:created>
  <dcterms:modified xsi:type="dcterms:W3CDTF">2025-02-15T04:47:24Z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