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B5E18D45E760503D72F371AE254372ED9D0E0CA5" xr6:coauthVersionLast="47" xr6:coauthVersionMax="47" xr10:uidLastSave="{0C02FAA3-0CD3-42BC-ADBF-31CA6CAA0731}"/>
  <workbookProtection workbookAlgorithmName="SHA-512" workbookHashValue="Ze7+WT8T0LZxadJQdrFWSh4D3638Ju+R6ajkrpGgOfCwR3rbOpQ0fJN4dWGVmFK0RcZ9iHAnyIvVnYZozvYGYw==" workbookSaltValue="xDOCM9smeCdP3IXnaCM3v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AT8" i="4"/>
  <c r="W8" i="4"/>
  <c r="P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<sst xmlns="http://schemas.openxmlformats.org/spreadsheetml/2006/main" count="231" uniqueCount="115">
  <si>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</si>
  <si>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</si>
  <si>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</si>
  <si>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</si>
  <si>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</si>
  <si>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</si>
  <si>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</si>
  <si>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</si>
  <si>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</si>
  <si>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</si>
  <si>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</si>
  <si>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</si>
  <si>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</si>
  <si>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</si>
  <si>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</si>
  <si>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</si>
  <si>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</si>
  <si>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</si>
  <si>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</si>
  <si>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</si>
  <si>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</si>
  <si>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</si>
  <si>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</si>
  <si>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</si>
  <si>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</si>
  <si>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</si>
  <si>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</si>
  <si>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</si>
  <si>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</si>
  <si>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</si>
  <si>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</si>
  <si>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</si>
  <si>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</si>
  <si>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</si>
  <si>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</si>
  <si>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</si>
  <si>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</si>
  <si>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</si>
  <si>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</si>
  <si>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</si>
  <si>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</si>
  <si>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</si>
  <si>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</si>
  <si>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</si>
  <si>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</si>
  <si>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</si>
  <si>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</si>
  <si>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</si>
  <si>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</si>
  <si>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</si>
  <si>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</si>
  <si>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</si>
  <si>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</si>
  <si>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</si>
  <si>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</si>
  <si>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</si>
  <si>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</si>
  <si>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</si>
  <si>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</si>
  <si>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</si>
  <si>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</si>
  <si>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</si>
  <si>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</si>
  <si>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</si>
  <si>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</si>
  <si>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</si>
  <si>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</si>
  <si>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</si>
  <si>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</si>
  <si>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</si>
  <si>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</si>
  <si>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</si>
  <si>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</si>
  <si>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</si>
  <si>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</si>
  <si>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</si>
  <si>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</si>
  <si>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</si>
  <si>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</si>
  <si>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</si>
  <si>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</si>
  <si>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</si>
  <si>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</si>
  <si>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</si>
  <si>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</si>
  <si>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</si>
  <si>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</si>
  <si>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</si>
  <si>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</si>
  <si>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</si>
  <si>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</si>
  <si>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</si>
  <si>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</si>
  <si>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</si>
  <si>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</si>
  <si>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</si>
  <si>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</si>
  <si>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</si>
  <si>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</si>
  <si>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</si>
  <si>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</si>
  <si>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</si>
  <si>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</si>
  <si>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</si>
  <si>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</si>
  <si>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</si>
  <si>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</si>
  <si>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</si>
  <si>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</si>
  <si>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</si>
  <si>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</si>
  <si>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</si>
  <si>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使用料以外に他の補てん財源を受けて収支を均衡させていることから、ほぼ100％となっています。
②累積欠損比率
　累積欠損金が生じていないため、0％となっています。
③流動比率
　100％を下回っていますが、流動負債の約8割は企業債であり、償還に係る資金は下水道使用料等から確保することができるため、支払能力に問題はありません。
④企業債残高対事業規模比率
　類似団体の平均値を上回っています。
⑤経費回収率
　使用料収入で経費を賄えていないため100％を下回っています。
⑥汚水処理原価
　類似団体の平均値を上回っています。
⑦施設利用率
　類似団体の平均値を上回っています。公共下水道への接続による統合を進め施設配置の最適化を図ることとしています。
⑧水洗化率
　類似団体の平均値を下回っていますが、段階的に下水道への接続を進めます。</t>
    <rPh sb="263" eb="264">
      <t>ウエ</t>
    </rPh>
    <rPh sb="289" eb="291">
      <t>ウワマワ</t>
    </rPh>
    <phoneticPr fontId="4"/>
  </si>
  <si>
    <t>①有形固定資産減価償却率
　有形固定資産の帳簿価格に対する減価償却累計額は毎年増加しており、更新時期を迎える資産が増加しています。
②管渠老朽化率・③管渠改善率
　耐用年数を経過している管渠はなく、0％となっています。</t>
    <phoneticPr fontId="4"/>
  </si>
  <si>
    <t xml:space="preserve">　使用料収入で経費が賄えず、他から補てん財源を受けて経常収支比率をほぼ100％としているため、水洗化率の向上等に取り組むとともに、費用の削減に努める必要があります。
　本市では、公共下水道、特定環境保全公共下水道、農業集落排水及び市営浄化槽を一つの下水道事業として一体的に運営しており、令和6年2月に策定した中期経営プラン（令和6年度～令和9年度）に掲げた整備計画とその裏付けとなる経営計画を着実に実行し、全体として健全で効率的な運営に引き続き努め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</si>
</sst>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B3-436B-BF39-C3BA2C3A856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51B3-436B-BF39-C3BA2C3A856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50.45</c:v>
                </c:pt>
                <c:pt idx="1">
                  <c:v>65.540000000000006</c:v>
                </c:pt>
                <c:pt idx="2">
                  <c:v>61.9</c:v>
                </c:pt>
                <c:pt idx="3">
                  <c:v>54.27</c:v>
                </c:pt>
                <c:pt idx="4">
                  <c:v>55.62</c:v>
                </c:pt>
              </c:numCache>
            </c:numRef>
          </c:val>
          <c:extLst>
            <c:ext xmlns:c16="http://schemas.microsoft.com/office/drawing/2014/chart" uri="{C3380CC4-5D6E-409C-BE32-E72D297353CC}">
              <c16:uniqueId val="{00000000-3AC0-4CA4-B927-1193F3B79EF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3AC0-4CA4-B927-1193F3B79EF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82.31</c:v>
                </c:pt>
                <c:pt idx="1">
                  <c:v>84.27</c:v>
                </c:pt>
                <c:pt idx="2">
                  <c:v>83.83</c:v>
                </c:pt>
                <c:pt idx="3">
                  <c:v>83.55</c:v>
                </c:pt>
                <c:pt idx="4">
                  <c:v>83.46</c:v>
                </c:pt>
              </c:numCache>
            </c:numRef>
          </c:val>
          <c:extLst>
            <c:ext xmlns:c16="http://schemas.microsoft.com/office/drawing/2014/chart" uri="{C3380CC4-5D6E-409C-BE32-E72D297353CC}">
              <c16:uniqueId val="{00000000-83DA-4A55-9700-2E382C9B23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83DA-4A55-9700-2E382C9B23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99.97</c:v>
                </c:pt>
                <c:pt idx="2">
                  <c:v>100</c:v>
                </c:pt>
                <c:pt idx="3">
                  <c:v>99.99</c:v>
                </c:pt>
                <c:pt idx="4">
                  <c:v>100</c:v>
                </c:pt>
              </c:numCache>
            </c:numRef>
          </c:val>
          <c:extLst>
            <c:ext xmlns:c16="http://schemas.microsoft.com/office/drawing/2014/chart" uri="{C3380CC4-5D6E-409C-BE32-E72D297353CC}">
              <c16:uniqueId val="{00000000-1C0B-45E8-964A-62146C5A42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1C0B-45E8-964A-62146C5A42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29.38</c:v>
                </c:pt>
                <c:pt idx="1">
                  <c:v>31.44</c:v>
                </c:pt>
                <c:pt idx="2">
                  <c:v>32.93</c:v>
                </c:pt>
                <c:pt idx="3">
                  <c:v>34.950000000000003</c:v>
                </c:pt>
                <c:pt idx="4">
                  <c:v>36.99</c:v>
                </c:pt>
              </c:numCache>
            </c:numRef>
          </c:val>
          <c:extLst>
            <c:ext xmlns:c16="http://schemas.microsoft.com/office/drawing/2014/chart" uri="{C3380CC4-5D6E-409C-BE32-E72D297353CC}">
              <c16:uniqueId val="{00000000-18A4-4B39-8A08-F31F0B41F27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18A4-4B39-8A08-F31F0B41F27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AA-49FE-AB0B-4F9E754A78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49AA-49FE-AB0B-4F9E754A78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DB-4FC7-8081-3D689DFA3B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58DB-4FC7-8081-3D689DFA3B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35.11</c:v>
                </c:pt>
                <c:pt idx="1">
                  <c:v>43.38</c:v>
                </c:pt>
                <c:pt idx="2">
                  <c:v>37.08</c:v>
                </c:pt>
                <c:pt idx="3">
                  <c:v>36.07</c:v>
                </c:pt>
                <c:pt idx="4">
                  <c:v>40.409999999999997</c:v>
                </c:pt>
              </c:numCache>
            </c:numRef>
          </c:val>
          <c:extLst>
            <c:ext xmlns:c16="http://schemas.microsoft.com/office/drawing/2014/chart" uri="{C3380CC4-5D6E-409C-BE32-E72D297353CC}">
              <c16:uniqueId val="{00000000-EF5D-4D63-A8FE-7AC1A42BA7D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EF5D-4D63-A8FE-7AC1A42BA7D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5251.84</c:v>
                </c:pt>
                <c:pt idx="1">
                  <c:v>5124.24</c:v>
                </c:pt>
                <c:pt idx="2">
                  <c:v>5265.5</c:v>
                </c:pt>
                <c:pt idx="3">
                  <c:v>5220.55</c:v>
                </c:pt>
                <c:pt idx="4">
                  <c:v>5091.29</c:v>
                </c:pt>
              </c:numCache>
            </c:numRef>
          </c:val>
          <c:extLst>
            <c:ext xmlns:c16="http://schemas.microsoft.com/office/drawing/2014/chart" uri="{C3380CC4-5D6E-409C-BE32-E72D297353CC}">
              <c16:uniqueId val="{00000000-14B6-4272-B2B8-FACD6A563F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14B6-4272-B2B8-FACD6A563F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50.74</c:v>
                </c:pt>
                <c:pt idx="1">
                  <c:v>45.55</c:v>
                </c:pt>
                <c:pt idx="2">
                  <c:v>46.09</c:v>
                </c:pt>
                <c:pt idx="3">
                  <c:v>44.76</c:v>
                </c:pt>
                <c:pt idx="4">
                  <c:v>43.15</c:v>
                </c:pt>
              </c:numCache>
            </c:numRef>
          </c:val>
          <c:extLst>
            <c:ext xmlns:c16="http://schemas.microsoft.com/office/drawing/2014/chart" uri="{C3380CC4-5D6E-409C-BE32-E72D297353CC}">
              <c16:uniqueId val="{00000000-2B43-40FA-A582-8F78AA981A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2B43-40FA-A582-8F78AA981A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270.52999999999997</c:v>
                </c:pt>
                <c:pt idx="1">
                  <c:v>298.39</c:v>
                </c:pt>
                <c:pt idx="2">
                  <c:v>291.64</c:v>
                </c:pt>
                <c:pt idx="3">
                  <c:v>296.79000000000002</c:v>
                </c:pt>
                <c:pt idx="4">
                  <c:v>308.83</c:v>
                </c:pt>
              </c:numCache>
            </c:numRef>
          </c:val>
          <c:extLst>
            <c:ext xmlns:c16="http://schemas.microsoft.com/office/drawing/2014/chart" uri="{C3380CC4-5D6E-409C-BE32-E72D297353CC}">
              <c16:uniqueId val="{00000000-7321-4172-8B9A-110B7C5F00A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7321-4172-8B9A-110B7C5F00A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広島県　広島市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1178773</v>
      </c>
      <c r="AM8" s="36"/>
      <c r="AN8" s="36"/>
      <c r="AO8" s="36"/>
      <c r="AP8" s="36"/>
      <c r="AQ8" s="36"/>
      <c r="AR8" s="36"/>
      <c r="AS8" s="36"/>
      <c r="AT8" s="37">
        <f>データ!T6</f>
        <v>26.46</v>
      </c>
      <c r="AU8" s="37"/>
      <c r="AV8" s="37"/>
      <c r="AW8" s="37"/>
      <c r="AX8" s="37"/>
      <c r="AY8" s="37"/>
      <c r="AZ8" s="37"/>
      <c r="BA8" s="37"/>
      <c r="BB8" s="37">
        <f>データ!U6</f>
        <v>44549.24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65.38</v>
      </c>
      <c r="J10" s="37"/>
      <c r="K10" s="37"/>
      <c r="L10" s="37"/>
      <c r="M10" s="37"/>
      <c r="N10" s="37"/>
      <c r="O10" s="37"/>
      <c r="P10" s="37">
        <f>データ!P6</f>
        <v>0.88</v>
      </c>
      <c r="Q10" s="37"/>
      <c r="R10" s="37"/>
      <c r="S10" s="37"/>
      <c r="T10" s="37"/>
      <c r="U10" s="37"/>
      <c r="V10" s="37"/>
      <c r="W10" s="37">
        <f>データ!Q6</f>
        <v>63.55</v>
      </c>
      <c r="X10" s="37"/>
      <c r="Y10" s="37"/>
      <c r="Z10" s="37"/>
      <c r="AA10" s="37"/>
      <c r="AB10" s="37"/>
      <c r="AC10" s="37"/>
      <c r="AD10" s="36">
        <f>データ!R6</f>
        <v>2219</v>
      </c>
      <c r="AE10" s="36"/>
      <c r="AF10" s="36"/>
      <c r="AG10" s="36"/>
      <c r="AH10" s="36"/>
      <c r="AI10" s="36"/>
      <c r="AJ10" s="36"/>
      <c r="AK10" s="2"/>
      <c r="AL10" s="36">
        <f>データ!V6</f>
        <v>10361</v>
      </c>
      <c r="AM10" s="36"/>
      <c r="AN10" s="36"/>
      <c r="AO10" s="36"/>
      <c r="AP10" s="36"/>
      <c r="AQ10" s="36"/>
      <c r="AR10" s="36"/>
      <c r="AS10" s="36"/>
      <c r="AT10" s="37">
        <f>データ!W6</f>
        <v>3.44</v>
      </c>
      <c r="AU10" s="37"/>
      <c r="AV10" s="37"/>
      <c r="AW10" s="37"/>
      <c r="AX10" s="37"/>
      <c r="AY10" s="37"/>
      <c r="AZ10" s="37"/>
      <c r="BA10" s="37"/>
      <c r="BB10" s="37">
        <f>データ!X6</f>
        <v>3011.92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KjTL46h6iSCPn97iRtVo1ZHdZL32AIP6u+LrKrFU3Nnw4ybMCQNPZn3yQ0rWLVa+SavEa998paIu5LaQAdr7uA==" saltValue="P13aowGhPbmjMqxBZ/Jp9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341002</v>
      </c>
      <c r="D6" s="19">
        <f t="shared" si="3"/>
        <v>46</v>
      </c>
      <c r="E6" s="19">
        <f t="shared" si="3"/>
        <v>17</v>
      </c>
      <c r="F6" s="19">
        <f t="shared" si="3"/>
        <v>5</v>
      </c>
      <c r="G6" s="19">
        <f t="shared" si="3"/>
        <v>0</v>
      </c>
      <c r="H6" s="19" t="str">
        <f t="shared" si="3"/>
        <v>広島県　広島市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65.38</v>
      </c>
      <c r="P6" s="20">
        <f t="shared" si="3"/>
        <v>0.88</v>
      </c>
      <c r="Q6" s="20">
        <f t="shared" si="3"/>
        <v>63.55</v>
      </c>
      <c r="R6" s="20">
        <f t="shared" si="3"/>
        <v>2219</v>
      </c>
      <c r="S6" s="20">
        <f t="shared" si="3"/>
        <v>1178773</v>
      </c>
      <c r="T6" s="20">
        <f t="shared" si="3"/>
        <v>26.46</v>
      </c>
      <c r="U6" s="20">
        <f t="shared" si="3"/>
        <v>44549.24</v>
      </c>
      <c r="V6" s="20">
        <f t="shared" si="3"/>
        <v>10361</v>
      </c>
      <c r="W6" s="20">
        <f t="shared" si="3"/>
        <v>3.44</v>
      </c>
      <c r="X6" s="20">
        <f t="shared" si="3"/>
        <v>3011.92</v>
      </c>
      <c r="Y6" s="21">
        <f>IF(Y7="",NA(),Y7)</f>
        <v>100</v>
      </c>
      <c r="Z6" s="21">
        <f t="shared" ref="Z6:AH6" si="4">IF(Z7="",NA(),Z7)</f>
        <v>99.97</v>
      </c>
      <c r="AA6" s="21">
        <f t="shared" si="4"/>
        <v>100</v>
      </c>
      <c r="AB6" s="21">
        <f t="shared" si="4"/>
        <v>99.99</v>
      </c>
      <c r="AC6" s="21">
        <f t="shared" si="4"/>
        <v>100</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35.11</v>
      </c>
      <c r="AV6" s="21">
        <f t="shared" ref="AV6:BD6" si="6">IF(AV7="",NA(),AV7)</f>
        <v>43.38</v>
      </c>
      <c r="AW6" s="21">
        <f t="shared" si="6"/>
        <v>37.08</v>
      </c>
      <c r="AX6" s="21">
        <f t="shared" si="6"/>
        <v>36.07</v>
      </c>
      <c r="AY6" s="21">
        <f t="shared" si="6"/>
        <v>40.409999999999997</v>
      </c>
      <c r="AZ6" s="21">
        <f t="shared" si="6"/>
        <v>26.99</v>
      </c>
      <c r="BA6" s="21">
        <f t="shared" si="6"/>
        <v>29.13</v>
      </c>
      <c r="BB6" s="21">
        <f t="shared" si="6"/>
        <v>35.69</v>
      </c>
      <c r="BC6" s="21">
        <f t="shared" si="6"/>
        <v>38.4</v>
      </c>
      <c r="BD6" s="21">
        <f t="shared" si="6"/>
        <v>44.04</v>
      </c>
      <c r="BE6" s="20" t="str">
        <f>IF(BE7="","",IF(BE7="-","【-】","【"&amp;SUBSTITUTE(TEXT(BE7,"#,##0.00"),"-","△")&amp;"】"))</f>
        <v>【42.02】</v>
      </c>
      <c r="BF6" s="21">
        <f>IF(BF7="",NA(),BF7)</f>
        <v>5251.84</v>
      </c>
      <c r="BG6" s="21">
        <f t="shared" ref="BG6:BO6" si="7">IF(BG7="",NA(),BG7)</f>
        <v>5124.24</v>
      </c>
      <c r="BH6" s="21">
        <f t="shared" si="7"/>
        <v>5265.5</v>
      </c>
      <c r="BI6" s="21">
        <f t="shared" si="7"/>
        <v>5220.55</v>
      </c>
      <c r="BJ6" s="21">
        <f t="shared" si="7"/>
        <v>5091.29</v>
      </c>
      <c r="BK6" s="21">
        <f t="shared" si="7"/>
        <v>826.83</v>
      </c>
      <c r="BL6" s="21">
        <f t="shared" si="7"/>
        <v>867.83</v>
      </c>
      <c r="BM6" s="21">
        <f t="shared" si="7"/>
        <v>791.76</v>
      </c>
      <c r="BN6" s="21">
        <f t="shared" si="7"/>
        <v>900.82</v>
      </c>
      <c r="BO6" s="21">
        <f t="shared" si="7"/>
        <v>839.21</v>
      </c>
      <c r="BP6" s="20" t="str">
        <f>IF(BP7="","",IF(BP7="-","【-】","【"&amp;SUBSTITUTE(TEXT(BP7,"#,##0.00"),"-","△")&amp;"】"))</f>
        <v>【785.10】</v>
      </c>
      <c r="BQ6" s="21">
        <f>IF(BQ7="",NA(),BQ7)</f>
        <v>50.74</v>
      </c>
      <c r="BR6" s="21">
        <f t="shared" ref="BR6:BZ6" si="8">IF(BR7="",NA(),BR7)</f>
        <v>45.55</v>
      </c>
      <c r="BS6" s="21">
        <f t="shared" si="8"/>
        <v>46.09</v>
      </c>
      <c r="BT6" s="21">
        <f t="shared" si="8"/>
        <v>44.76</v>
      </c>
      <c r="BU6" s="21">
        <f t="shared" si="8"/>
        <v>43.15</v>
      </c>
      <c r="BV6" s="21">
        <f t="shared" si="8"/>
        <v>57.31</v>
      </c>
      <c r="BW6" s="21">
        <f t="shared" si="8"/>
        <v>57.08</v>
      </c>
      <c r="BX6" s="21">
        <f t="shared" si="8"/>
        <v>56.26</v>
      </c>
      <c r="BY6" s="21">
        <f t="shared" si="8"/>
        <v>52.94</v>
      </c>
      <c r="BZ6" s="21">
        <f t="shared" si="8"/>
        <v>52.05</v>
      </c>
      <c r="CA6" s="20" t="str">
        <f>IF(CA7="","",IF(CA7="-","【-】","【"&amp;SUBSTITUTE(TEXT(CA7,"#,##0.00"),"-","△")&amp;"】"))</f>
        <v>【56.93】</v>
      </c>
      <c r="CB6" s="21">
        <f>IF(CB7="",NA(),CB7)</f>
        <v>270.52999999999997</v>
      </c>
      <c r="CC6" s="21">
        <f t="shared" ref="CC6:CK6" si="9">IF(CC7="",NA(),CC7)</f>
        <v>298.39</v>
      </c>
      <c r="CD6" s="21">
        <f t="shared" si="9"/>
        <v>291.64</v>
      </c>
      <c r="CE6" s="21">
        <f t="shared" si="9"/>
        <v>296.79000000000002</v>
      </c>
      <c r="CF6" s="21">
        <f t="shared" si="9"/>
        <v>308.83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50.45</v>
      </c>
      <c r="CN6" s="21">
        <f t="shared" ref="CN6:CV6" si="10">IF(CN7="",NA(),CN7)</f>
        <v>65.540000000000006</v>
      </c>
      <c r="CO6" s="21">
        <f t="shared" si="10"/>
        <v>61.9</v>
      </c>
      <c r="CP6" s="21">
        <f t="shared" si="10"/>
        <v>54.27</v>
      </c>
      <c r="CQ6" s="21">
        <f t="shared" si="10"/>
        <v>55.62</v>
      </c>
      <c r="CR6" s="21">
        <f t="shared" si="10"/>
        <v>50.14</v>
      </c>
      <c r="CS6" s="21">
        <f t="shared" si="10"/>
        <v>54.83</v>
      </c>
      <c r="CT6" s="21">
        <f t="shared" si="10"/>
        <v>66.53</v>
      </c>
      <c r="CU6" s="21">
        <f t="shared" si="10"/>
        <v>52.35</v>
      </c>
      <c r="CV6" s="21">
        <f t="shared" si="10"/>
        <v>46.25</v>
      </c>
      <c r="CW6" s="20" t="str">
        <f>IF(CW7="","",IF(CW7="-","【-】","【"&amp;SUBSTITUTE(TEXT(CW7,"#,##0.00"),"-","△")&amp;"】"))</f>
        <v>【49.87】</v>
      </c>
      <c r="CX6" s="21">
        <f>IF(CX7="",NA(),CX7)</f>
        <v>82.31</v>
      </c>
      <c r="CY6" s="21">
        <f t="shared" ref="CY6:DG6" si="11">IF(CY7="",NA(),CY7)</f>
        <v>84.27</v>
      </c>
      <c r="CZ6" s="21">
        <f t="shared" si="11"/>
        <v>83.83</v>
      </c>
      <c r="DA6" s="21">
        <f t="shared" si="11"/>
        <v>83.55</v>
      </c>
      <c r="DB6" s="21">
        <f t="shared" si="11"/>
        <v>83.46</v>
      </c>
      <c r="DC6" s="21">
        <f t="shared" si="11"/>
        <v>84.98</v>
      </c>
      <c r="DD6" s="21">
        <f t="shared" si="11"/>
        <v>84.7</v>
      </c>
      <c r="DE6" s="21">
        <f t="shared" si="11"/>
        <v>84.67</v>
      </c>
      <c r="DF6" s="21">
        <f t="shared" si="11"/>
        <v>84.39</v>
      </c>
      <c r="DG6" s="21">
        <f t="shared" si="11"/>
        <v>83.96</v>
      </c>
      <c r="DH6" s="20" t="str">
        <f>IF(DH7="","",IF(DH7="-","【-】","【"&amp;SUBSTITUTE(TEXT(DH7,"#,##0.00"),"-","△")&amp;"】"))</f>
        <v>【87.54】</v>
      </c>
      <c r="DI6" s="21">
        <f>IF(DI7="",NA(),DI7)</f>
        <v>29.38</v>
      </c>
      <c r="DJ6" s="21">
        <f t="shared" ref="DJ6:DR6" si="12">IF(DJ7="",NA(),DJ7)</f>
        <v>31.44</v>
      </c>
      <c r="DK6" s="21">
        <f t="shared" si="12"/>
        <v>32.93</v>
      </c>
      <c r="DL6" s="21">
        <f t="shared" si="12"/>
        <v>34.950000000000003</v>
      </c>
      <c r="DM6" s="21">
        <f t="shared" si="12"/>
        <v>36.99</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341002</v>
      </c>
      <c r="D7" s="23">
        <v>46</v>
      </c>
      <c r="E7" s="23">
        <v>17</v>
      </c>
      <c r="F7" s="23">
        <v>5</v>
      </c>
      <c r="G7" s="23">
        <v>0</v>
      </c>
      <c r="H7" s="23" t="s">
        <v>96</v>
      </c>
      <c r="I7" s="23" t="s">
        <v>97</v>
      </c>
      <c r="J7" s="23" t="s">
        <v>98</v>
      </c>
      <c r="K7" s="23" t="s">
        <v>99</v>
      </c>
      <c r="L7" s="23" t="s">
        <v>100</v>
      </c>
      <c r="M7" s="23" t="s">
        <v>101</v>
      </c>
      <c r="N7" s="24" t="s">
        <v>102</v>
      </c>
      <c r="O7" s="24">
        <v>65.38</v>
      </c>
      <c r="P7" s="24">
        <v>0.88</v>
      </c>
      <c r="Q7" s="24">
        <v>63.55</v>
      </c>
      <c r="R7" s="24">
        <v>2219</v>
      </c>
      <c r="S7" s="24">
        <v>1178773</v>
      </c>
      <c r="T7" s="24">
        <v>26.46</v>
      </c>
      <c r="U7" s="24">
        <v>44549.24</v>
      </c>
      <c r="V7" s="24">
        <v>10361</v>
      </c>
      <c r="W7" s="24">
        <v>3.44</v>
      </c>
      <c r="X7" s="24">
        <v>3011.92</v>
      </c>
      <c r="Y7" s="24">
        <v>100</v>
      </c>
      <c r="Z7" s="24">
        <v>99.97</v>
      </c>
      <c r="AA7" s="24">
        <v>100</v>
      </c>
      <c r="AB7" s="24">
        <v>99.99</v>
      </c>
      <c r="AC7" s="24">
        <v>100</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35.11</v>
      </c>
      <c r="AV7" s="24">
        <v>43.38</v>
      </c>
      <c r="AW7" s="24">
        <v>37.08</v>
      </c>
      <c r="AX7" s="24">
        <v>36.07</v>
      </c>
      <c r="AY7" s="24">
        <v>40.409999999999997</v>
      </c>
      <c r="AZ7" s="24">
        <v>26.99</v>
      </c>
      <c r="BA7" s="24">
        <v>29.13</v>
      </c>
      <c r="BB7" s="24">
        <v>35.69</v>
      </c>
      <c r="BC7" s="24">
        <v>38.4</v>
      </c>
      <c r="BD7" s="24">
        <v>44.04</v>
      </c>
      <c r="BE7" s="24">
        <v>42.02</v>
      </c>
      <c r="BF7" s="24">
        <v>5251.84</v>
      </c>
      <c r="BG7" s="24">
        <v>5124.24</v>
      </c>
      <c r="BH7" s="24">
        <v>5265.5</v>
      </c>
      <c r="BI7" s="24">
        <v>5220.55</v>
      </c>
      <c r="BJ7" s="24">
        <v>5091.29</v>
      </c>
      <c r="BK7" s="24">
        <v>826.83</v>
      </c>
      <c r="BL7" s="24">
        <v>867.83</v>
      </c>
      <c r="BM7" s="24">
        <v>791.76</v>
      </c>
      <c r="BN7" s="24">
        <v>900.82</v>
      </c>
      <c r="BO7" s="24">
        <v>839.21</v>
      </c>
      <c r="BP7" s="24">
        <v>785.1</v>
      </c>
      <c r="BQ7" s="24">
        <v>50.74</v>
      </c>
      <c r="BR7" s="24">
        <v>45.55</v>
      </c>
      <c r="BS7" s="24">
        <v>46.09</v>
      </c>
      <c r="BT7" s="24">
        <v>44.76</v>
      </c>
      <c r="BU7" s="24">
        <v>43.15</v>
      </c>
      <c r="BV7" s="24">
        <v>57.31</v>
      </c>
      <c r="BW7" s="24">
        <v>57.08</v>
      </c>
      <c r="BX7" s="24">
        <v>56.26</v>
      </c>
      <c r="BY7" s="24">
        <v>52.94</v>
      </c>
      <c r="BZ7" s="24">
        <v>52.05</v>
      </c>
      <c r="CA7" s="24">
        <v>56.93</v>
      </c>
      <c r="CB7" s="24">
        <v>270.52999999999997</v>
      </c>
      <c r="CC7" s="24">
        <v>298.39</v>
      </c>
      <c r="CD7" s="24">
        <v>291.64</v>
      </c>
      <c r="CE7" s="24">
        <v>296.79000000000002</v>
      </c>
      <c r="CF7" s="24">
        <v>308.83</v>
      </c>
      <c r="CG7" s="24">
        <v>273.52</v>
      </c>
      <c r="CH7" s="24">
        <v>274.99</v>
      </c>
      <c r="CI7" s="24">
        <v>282.08999999999997</v>
      </c>
      <c r="CJ7" s="24">
        <v>303.27999999999997</v>
      </c>
      <c r="CK7" s="24">
        <v>301.86</v>
      </c>
      <c r="CL7" s="24">
        <v>271.14999999999998</v>
      </c>
      <c r="CM7" s="24">
        <v>50.45</v>
      </c>
      <c r="CN7" s="24">
        <v>65.540000000000006</v>
      </c>
      <c r="CO7" s="24">
        <v>61.9</v>
      </c>
      <c r="CP7" s="24">
        <v>54.27</v>
      </c>
      <c r="CQ7" s="24">
        <v>55.62</v>
      </c>
      <c r="CR7" s="24">
        <v>50.14</v>
      </c>
      <c r="CS7" s="24">
        <v>54.83</v>
      </c>
      <c r="CT7" s="24">
        <v>66.53</v>
      </c>
      <c r="CU7" s="24">
        <v>52.35</v>
      </c>
      <c r="CV7" s="24">
        <v>46.25</v>
      </c>
      <c r="CW7" s="24">
        <v>49.87</v>
      </c>
      <c r="CX7" s="24">
        <v>82.31</v>
      </c>
      <c r="CY7" s="24">
        <v>84.27</v>
      </c>
      <c r="CZ7" s="24">
        <v>83.83</v>
      </c>
      <c r="DA7" s="24">
        <v>83.55</v>
      </c>
      <c r="DB7" s="24">
        <v>83.46</v>
      </c>
      <c r="DC7" s="24">
        <v>84.98</v>
      </c>
      <c r="DD7" s="24">
        <v>84.7</v>
      </c>
      <c r="DE7" s="24">
        <v>84.67</v>
      </c>
      <c r="DF7" s="24">
        <v>84.39</v>
      </c>
      <c r="DG7" s="24">
        <v>83.96</v>
      </c>
      <c r="DH7" s="24">
        <v>87.54</v>
      </c>
      <c r="DI7" s="24">
        <v>29.38</v>
      </c>
      <c r="DJ7" s="24">
        <v>31.44</v>
      </c>
      <c r="DK7" s="24">
        <v>32.93</v>
      </c>
      <c r="DL7" s="24">
        <v>34.950000000000003</v>
      </c>
      <c r="DM7" s="24">
        <v>36.99</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C8C0F3B2-E24C-4311-9DD6-D64848BE24B5}"/>
</file>

<file path=customXml/itemProps2.xml><?xml version="1.0" encoding="utf-8"?>
<ds:datastoreItem xmlns:ds="http://schemas.openxmlformats.org/officeDocument/2006/customXml" ds:itemID="{66B52ED4-0FC8-4F62-B0AF-9A7A44551E69}"/>
</file>

<file path=customXml/itemProps3.xml><?xml version="1.0" encoding="utf-8"?>
<ds:datastoreItem xmlns:ds="http://schemas.openxmlformats.org/officeDocument/2006/customXml" ds:itemID="{DEF3BE55-08FA-4519-A2AF-7877052091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2025-02-15T04:52:42Z</dcterms:created>
  <dcterms:modified xsi:type="dcterms:W3CDTF">2025-02-15T04:52:54Z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