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drawings/drawing7.xml" ContentType="application/vnd.openxmlformats-officedocument.drawingml.chartshapes+xml"/>
  <Override PartName="/xl/drawings/drawing3.xml" ContentType="application/vnd.openxmlformats-officedocument.drawingml.chartshapes+xml"/>
  <Override PartName="/xl/drawings/drawing6.xml" ContentType="application/vnd.openxmlformats-officedocument.drawingml.chartshapes+xml"/>
  <Override PartName="/xl/drawings/drawing4.xml" ContentType="application/vnd.openxmlformats-officedocument.drawingml.chartshapes+xml"/>
  <Override PartName="/xl/drawings/drawing9.xml" ContentType="application/vnd.openxmlformats-officedocument.drawingml.chartshapes+xml"/>
  <Override PartName="/xl/drawings/drawing8.xml" ContentType="application/vnd.openxmlformats-officedocument.drawingml.chartshapes+xml"/>
  <Override PartName="/xl/drawings/drawing5.xml" ContentType="application/vnd.openxmlformats-officedocument.drawingml.chartshapes+xml"/>
  <Override PartName="/xl/drawings/drawing10.xml" ContentType="application/vnd.openxmlformats-officedocument.drawingml.chartshap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3" documentId="11_C703608246425401FAAB5E9B60E53F0891D0C453" xr6:coauthVersionLast="47" xr6:coauthVersionMax="47" xr10:uidLastSave="{051289F4-A39B-42B4-A6CE-4926C0E09310}"/>
  <workbookProtection workbookAlgorithmName="SHA-512" workbookHashValue="xi5CjMScwrUarIzMiO+pemWq4OMpWRBHE4EGVTq6pUnE54xXuo67IxPG1iX1pO9XhyYxpkfnmI96Nb5eJNikRg==" workbookSaltValue="JwS5nQSr/zT62PL3fD+/ow==" workbookSpinCount="100000" lockStructure="1"/>
  <bookViews>
    <workbookView xWindow="-110" yWindow="-110" windowWidth="19420" windowHeight="11500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T7" i="5" l="1"/>
  <c r="MA32" i="4" s="1"/>
  <c r="DS7" i="5"/>
  <c r="DR7" i="5"/>
  <c r="DQ7" i="5"/>
  <c r="DP7" i="5"/>
  <c r="JC32" i="4" s="1"/>
  <c r="DO7" i="5"/>
  <c r="DN7" i="5"/>
  <c r="DM7" i="5"/>
  <c r="KO31" i="4" s="1"/>
  <c r="DL7" i="5"/>
  <c r="JV31" i="4" s="1"/>
  <c r="DK7" i="5"/>
  <c r="JC31" i="4" s="1"/>
  <c r="DI7" i="5"/>
  <c r="MI78" i="4" s="1"/>
  <c r="DH7" i="5"/>
  <c r="LT78" i="4" s="1"/>
  <c r="DG7" i="5"/>
  <c r="DF7" i="5"/>
  <c r="DE7" i="5"/>
  <c r="DD7" i="5"/>
  <c r="DC7" i="5"/>
  <c r="LT77" i="4" s="1"/>
  <c r="DB7" i="5"/>
  <c r="DA7" i="5"/>
  <c r="CZ7" i="5"/>
  <c r="CN7" i="5"/>
  <c r="CV76" i="4" s="1"/>
  <c r="CM7" i="5"/>
  <c r="BZ7" i="5"/>
  <c r="BY7" i="5"/>
  <c r="BX7" i="5"/>
  <c r="KO53" i="4" s="1"/>
  <c r="BW7" i="5"/>
  <c r="BV7" i="5"/>
  <c r="BU7" i="5"/>
  <c r="BT7" i="5"/>
  <c r="BS7" i="5"/>
  <c r="KO52" i="4" s="1"/>
  <c r="BR7" i="5"/>
  <c r="JV52" i="4" s="1"/>
  <c r="BQ7" i="5"/>
  <c r="JC52" i="4" s="1"/>
  <c r="BO7" i="5"/>
  <c r="HJ53" i="4" s="1"/>
  <c r="BN7" i="5"/>
  <c r="GQ53" i="4" s="1"/>
  <c r="BM7" i="5"/>
  <c r="FX53" i="4" s="1"/>
  <c r="BL7" i="5"/>
  <c r="FE53" i="4" s="1"/>
  <c r="BK7" i="5"/>
  <c r="EL53" i="4" s="1"/>
  <c r="BJ7" i="5"/>
  <c r="BI7" i="5"/>
  <c r="BH7" i="5"/>
  <c r="BG7" i="5"/>
  <c r="BF7" i="5"/>
  <c r="BD7" i="5"/>
  <c r="BC7" i="5"/>
  <c r="BZ53" i="4" s="1"/>
  <c r="BB7" i="5"/>
  <c r="BG53" i="4" s="1"/>
  <c r="BA7" i="5"/>
  <c r="AN53" i="4" s="1"/>
  <c r="AZ7" i="5"/>
  <c r="U53" i="4" s="1"/>
  <c r="AY7" i="5"/>
  <c r="CS52" i="4" s="1"/>
  <c r="AX7" i="5"/>
  <c r="BZ52" i="4" s="1"/>
  <c r="AW7" i="5"/>
  <c r="AV7" i="5"/>
  <c r="AU7" i="5"/>
  <c r="AS7" i="5"/>
  <c r="HJ32" i="4" s="1"/>
  <c r="AR7" i="5"/>
  <c r="GQ32" i="4" s="1"/>
  <c r="AQ7" i="5"/>
  <c r="FX32" i="4" s="1"/>
  <c r="AP7" i="5"/>
  <c r="FE32" i="4" s="1"/>
  <c r="AO7" i="5"/>
  <c r="EL32" i="4" s="1"/>
  <c r="AN7" i="5"/>
  <c r="HJ31" i="4" s="1"/>
  <c r="AM7" i="5"/>
  <c r="GQ31" i="4" s="1"/>
  <c r="AL7" i="5"/>
  <c r="FX31" i="4" s="1"/>
  <c r="AK7" i="5"/>
  <c r="AJ7" i="5"/>
  <c r="AH7" i="5"/>
  <c r="AG7" i="5"/>
  <c r="AF7" i="5"/>
  <c r="BG32" i="4" s="1"/>
  <c r="AE7" i="5"/>
  <c r="AD7" i="5"/>
  <c r="AC7" i="5"/>
  <c r="AB7" i="5"/>
  <c r="AA7" i="5"/>
  <c r="Z7" i="5"/>
  <c r="Y7" i="5"/>
  <c r="U31" i="4" s="1"/>
  <c r="X7" i="5"/>
  <c r="LJ10" i="4" s="1"/>
  <c r="W7" i="5"/>
  <c r="V7" i="5"/>
  <c r="U7" i="5"/>
  <c r="T7" i="5"/>
  <c r="JQ8" i="4" s="1"/>
  <c r="S7" i="5"/>
  <c r="R7" i="5"/>
  <c r="DU10" i="4" s="1"/>
  <c r="Q7" i="5"/>
  <c r="CF10" i="4" s="1"/>
  <c r="P7" i="5"/>
  <c r="O7" i="5"/>
  <c r="B10" i="4" s="1"/>
  <c r="N7" i="5"/>
  <c r="FJ8" i="4" s="1"/>
  <c r="M7" i="5"/>
  <c r="DU8" i="4" s="1"/>
  <c r="L7" i="5"/>
  <c r="CF8" i="4" s="1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67" i="4"/>
  <c r="MA53" i="4"/>
  <c r="LH53" i="4"/>
  <c r="JV53" i="4"/>
  <c r="JC53" i="4"/>
  <c r="CS53" i="4"/>
  <c r="MA52" i="4"/>
  <c r="LH52" i="4"/>
  <c r="HJ52" i="4"/>
  <c r="GQ52" i="4"/>
  <c r="FX52" i="4"/>
  <c r="FE52" i="4"/>
  <c r="EL52" i="4"/>
  <c r="BG52" i="4"/>
  <c r="AN52" i="4"/>
  <c r="U52" i="4"/>
  <c r="LH32" i="4"/>
  <c r="KO32" i="4"/>
  <c r="JV32" i="4"/>
  <c r="CS32" i="4"/>
  <c r="BZ32" i="4"/>
  <c r="AN32" i="4"/>
  <c r="U32" i="4"/>
  <c r="MA31" i="4"/>
  <c r="LH31" i="4"/>
  <c r="FE31" i="4"/>
  <c r="EL31" i="4"/>
  <c r="CS31" i="4"/>
  <c r="BZ31" i="4"/>
  <c r="BG31" i="4"/>
  <c r="AN31" i="4"/>
  <c r="JQ10" i="4"/>
  <c r="HX10" i="4"/>
  <c r="LJ8" i="4"/>
  <c r="HX8" i="4"/>
  <c r="AQ8" i="4"/>
  <c r="B8" i="4"/>
  <c r="B6" i="4" l="1"/>
  <c r="HJ30" i="4"/>
  <c r="CS30" i="4"/>
  <c r="BZ76" i="4"/>
  <c r="MA51" i="4"/>
  <c r="MI76" i="4"/>
  <c r="HJ51" i="4"/>
  <c r="MA30" i="4"/>
  <c r="IT76" i="4"/>
  <c r="CS51" i="4"/>
  <c r="C11" i="5"/>
  <c r="D11" i="5"/>
  <c r="E11" i="5"/>
  <c r="B11" i="5"/>
  <c r="LE76" i="4" l="1"/>
  <c r="FX51" i="4"/>
  <c r="KO30" i="4"/>
  <c r="HP76" i="4"/>
  <c r="BG51" i="4"/>
  <c r="FX30" i="4"/>
  <c r="BG30" i="4"/>
  <c r="AV76" i="4"/>
  <c r="KO51" i="4"/>
  <c r="AG76" i="4"/>
  <c r="JV51" i="4"/>
  <c r="KP76" i="4"/>
  <c r="FE51" i="4"/>
  <c r="JV30" i="4"/>
  <c r="HA76" i="4"/>
  <c r="AN51" i="4"/>
  <c r="FE30" i="4"/>
  <c r="AN30" i="4"/>
  <c r="IE76" i="4"/>
  <c r="BZ51" i="4"/>
  <c r="GQ30" i="4"/>
  <c r="BZ30" i="4"/>
  <c r="BK76" i="4"/>
  <c r="LH51" i="4"/>
  <c r="LT76" i="4"/>
  <c r="GQ51" i="4"/>
  <c r="LH30" i="4"/>
  <c r="KA76" i="4"/>
  <c r="U30" i="4"/>
  <c r="R76" i="4"/>
  <c r="JC51" i="4"/>
  <c r="EL51" i="4"/>
  <c r="JC30" i="4"/>
  <c r="GL76" i="4"/>
  <c r="U51" i="4"/>
  <c r="EL30" i="4"/>
</calcChain>
</file>

<file path=xl/sharedStrings.xml><?xml version="1.0" encoding="utf-8"?>
<sst xmlns="http://schemas.openxmlformats.org/spreadsheetml/2006/main" count="278" uniqueCount="133">
  <si>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</si>
  <si>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</si>
  <si>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</si>
  <si>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</si>
  <si>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</si>
  <si>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</si>
  <si>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</si>
  <si>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</si>
  <si>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</si>
  <si>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</si>
  <si>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</si>
  <si>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</si>
  <si>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</si>
  <si>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</si>
  <si>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</si>
  <si>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</si>
  <si>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</si>
  <si>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</si>
  <si>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</si>
  <si>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</si>
  <si>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</si>
  <si>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</si>
  <si>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</si>
  <si>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</si>
  <si>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</si>
  <si>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</si>
  <si>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</si>
  <si>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</si>
  <si>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</si>
  <si>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</si>
  <si>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</si>
  <si>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</si>
  <si>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</si>
  <si>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</si>
  <si>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</si>
  <si>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</si>
  <si>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</si>
  <si>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</si>
  <si>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</si>
  <si>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</si>
  <si>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</si>
  <si>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</si>
  <si>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</si>
  <si>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</si>
  <si>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</si>
  <si>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</si>
  <si>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</si>
  <si>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</si>
  <si>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</si>
  <si>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</si>
  <si>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</si>
  <si>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</si>
  <si>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</si>
  <si>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</si>
  <si>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</si>
  <si>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</si>
  <si>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</si>
  <si>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</si>
  <si>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</si>
  <si>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</si>
  <si>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</si>
  <si>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</si>
  <si>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</si>
  <si>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</si>
  <si>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</si>
  <si>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</si>
  <si>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</si>
  <si>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</si>
  <si>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</si>
  <si>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</si>
  <si>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</si>
  <si>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</si>
  <si>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</si>
  <si>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</si>
  <si>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</si>
  <si>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</si>
  <si>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</si>
  <si>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</si>
  <si>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</si>
  <si>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</si>
  <si>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</si>
  <si>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</si>
  <si>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</si>
  <si>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</si>
  <si>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</si>
  <si>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</si>
  <si>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</si>
  <si>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</si>
  <si>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</si>
  <si>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</si>
  <si>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</si>
  <si>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</si>
  <si>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</si>
  <si>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</si>
  <si>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</si>
  <si>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</si>
  <si>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</si>
  <si>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</si>
  <si>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</si>
  <si>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</si>
  <si>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</si>
  <si>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当該値(N-2)</t>
    <phoneticPr fontId="5"/>
  </si>
  <si>
    <t>当該値(N-1)</t>
    <phoneticPr fontId="5"/>
  </si>
  <si>
    <t>当該値(N-3)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</si>
  <si>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</si>
  <si>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</si>
  <si>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</si>
  <si>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</si>
  <si>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</si>
  <si>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</si>
  <si>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</si>
  <si>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広島県　広島市</t>
  </si>
  <si>
    <t>舟入町駐車場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</si>
  <si>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</si>
  <si>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</si>
  <si>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</si>
  <si>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</si>
  <si>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</si>
  <si>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</si>
  <si>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</si>
  <si>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</si>
  <si>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公共施設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</si>
  <si>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</si>
  <si>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</si>
  <si>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</si>
  <si>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</si>
  <si>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</si>
  <si>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</si>
  <si>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</si>
  <si>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⑪稼働率
　類似施設平均値を上回っています。今後も同程度の稼働率が見込まれます。</t>
    <rPh sb="1" eb="3">
      <t>カドウ</t>
    </rPh>
    <rPh sb="3" eb="4">
      <t>リツ</t>
    </rPh>
    <phoneticPr fontId="15"/>
  </si>
  <si>
    <t>①収益的収支比率
　類似施設平均値を大幅に下回っているものの、黒字を確保しています。
②他会計補助金比率
　他会計からの補助金はありません。
③駐車台数一台当たりの他会計補助金額
　他会計からの補助金はありません。
④売上高GOP比率
　類似施設平均値を大幅に上回っており、高い営業総利益を確保しています。
⑤EBITDA
　類似施設平均値を上回っており、安定した収益性を確保しています。
　　</t>
    <rPh sb="1" eb="4">
      <t>シュウエキテキ</t>
    </rPh>
    <rPh sb="4" eb="6">
      <t>シュウシ</t>
    </rPh>
    <rPh sb="6" eb="8">
      <t>ヒリツ</t>
    </rPh>
    <rPh sb="44" eb="45">
      <t>タ</t>
    </rPh>
    <rPh sb="45" eb="47">
      <t>カイケイ</t>
    </rPh>
    <rPh sb="47" eb="50">
      <t>ホジョキン</t>
    </rPh>
    <rPh sb="50" eb="52">
      <t>ヒリツ</t>
    </rPh>
    <rPh sb="54" eb="55">
      <t>ホカ</t>
    </rPh>
    <rPh sb="55" eb="57">
      <t>カイケイ</t>
    </rPh>
    <rPh sb="60" eb="63">
      <t>ホジョキン</t>
    </rPh>
    <rPh sb="72" eb="74">
      <t>チュウシャ</t>
    </rPh>
    <rPh sb="74" eb="76">
      <t>ダイスウ</t>
    </rPh>
    <rPh sb="76" eb="78">
      <t>イチダイ</t>
    </rPh>
    <rPh sb="78" eb="79">
      <t>ア</t>
    </rPh>
    <rPh sb="82" eb="83">
      <t>ホカ</t>
    </rPh>
    <rPh sb="83" eb="85">
      <t>カイケイ</t>
    </rPh>
    <rPh sb="85" eb="88">
      <t>ホジョキン</t>
    </rPh>
    <rPh sb="88" eb="89">
      <t>ガク</t>
    </rPh>
    <rPh sb="91" eb="92">
      <t>ホカ</t>
    </rPh>
    <rPh sb="92" eb="94">
      <t>カイケイ</t>
    </rPh>
    <rPh sb="97" eb="100">
      <t>ホジョキン</t>
    </rPh>
    <rPh sb="109" eb="111">
      <t>ウリアゲ</t>
    </rPh>
    <rPh sb="111" eb="112">
      <t>タカ</t>
    </rPh>
    <rPh sb="115" eb="117">
      <t>ヒリツ</t>
    </rPh>
    <rPh sb="163" eb="165">
      <t>ルイジ</t>
    </rPh>
    <rPh sb="165" eb="167">
      <t>シセツ</t>
    </rPh>
    <rPh sb="167" eb="170">
      <t>ヘイキンチ</t>
    </rPh>
    <rPh sb="171" eb="172">
      <t>ウエ</t>
    </rPh>
    <rPh sb="178" eb="180">
      <t>アンテイ</t>
    </rPh>
    <rPh sb="182" eb="185">
      <t>シュウエキセイ</t>
    </rPh>
    <rPh sb="186" eb="188">
      <t>カクホ</t>
    </rPh>
    <phoneticPr fontId="15"/>
  </si>
  <si>
    <t>　収益性、稼働率共に安定した駐車場です。引き続き、利用者の声を反映させながら、運営を推進していきます。</t>
    <phoneticPr fontId="15"/>
  </si>
  <si>
    <t>⑦敷地の地価
　道路上に設置した駐車場です。
⑧設備投資見込額
　今後、老朽化した設備の取替を目的とした設備投資を行う見込みです。
⑩企業債残高対料金収入比率
　類似施設平均値を大幅に上回っています。公債費の償還に伴い低下していきます。</t>
    <rPh sb="1" eb="3">
      <t>シキチ</t>
    </rPh>
    <rPh sb="4" eb="6">
      <t>チカ</t>
    </rPh>
    <rPh sb="41" eb="43">
      <t>セツビ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</si>
</sst>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9" xfId="2" applyFont="1" applyBorder="1" applyAlignment="1" applyProtection="1">
      <alignment horizontal="left" vertical="top" wrapText="1"/>
      <protection locked="0"/>
    </xf>
    <xf numFmtId="0" fontId="6" fillId="0" borderId="0" xfId="2" applyFont="1" applyBorder="1" applyAlignment="1" applyProtection="1">
      <alignment horizontal="left" vertical="top" wrapText="1"/>
      <protection locked="0"/>
    </xf>
    <xf numFmtId="0" fontId="6" fillId="0" borderId="10" xfId="2" applyFont="1" applyBorder="1" applyAlignment="1" applyProtection="1">
      <alignment horizontal="left" vertical="top" wrapText="1"/>
      <protection locked="0"/>
    </xf>
    <xf numFmtId="0" fontId="6" fillId="0" borderId="11" xfId="2" applyFont="1" applyBorder="1" applyAlignment="1" applyProtection="1">
      <alignment horizontal="left" vertical="top" wrapText="1"/>
      <protection locked="0"/>
    </xf>
    <xf numFmtId="0" fontId="6" fillId="0" borderId="1" xfId="2" applyFont="1" applyBorder="1" applyAlignment="1" applyProtection="1">
      <alignment horizontal="left" vertical="top" wrapText="1"/>
      <protection locked="0"/>
    </xf>
    <xf numFmtId="0" fontId="6" fillId="0" borderId="12" xfId="2" applyFont="1" applyBorder="1" applyAlignment="1" applyProtection="1">
      <alignment horizontal="left" vertical="top" wrapTex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123.3</c:v>
                </c:pt>
                <c:pt idx="1">
                  <c:v>157.4</c:v>
                </c:pt>
                <c:pt idx="2">
                  <c:v>166</c:v>
                </c:pt>
                <c:pt idx="3">
                  <c:v>169.8</c:v>
                </c:pt>
                <c:pt idx="4">
                  <c:v>135.4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AA-4211-B1F6-95550533B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1736.5</c:v>
                </c:pt>
                <c:pt idx="1">
                  <c:v>3200.8</c:v>
                </c:pt>
                <c:pt idx="2">
                  <c:v>274.39999999999998</c:v>
                </c:pt>
                <c:pt idx="3">
                  <c:v>972.8</c:v>
                </c:pt>
                <c:pt idx="4">
                  <c:v>2703.2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AA-4211-B1F6-95550533B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176</c:v>
                </c:pt>
                <c:pt idx="2">
                  <c:v>192.1</c:v>
                </c:pt>
                <c:pt idx="3">
                  <c:v>174.4</c:v>
                </c:pt>
                <c:pt idx="4">
                  <c:v>149.80000000000001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BD-437D-BA46-26B29EC3B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51.5</c:v>
                </c:pt>
                <c:pt idx="1">
                  <c:v>764.6</c:v>
                </c:pt>
                <c:pt idx="2">
                  <c:v>72.599999999999994</c:v>
                </c:pt>
                <c:pt idx="3">
                  <c:v>50.4</c:v>
                </c:pt>
                <c:pt idx="4">
                  <c:v>32.799999999999997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BD-437D-BA46-26B29EC3B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2E12-4B49-B368-3A9F148FDD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12-4B49-B368-3A9F148FDD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C1D9-43FF-AFCD-FAEE8AAB9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D9-43FF-AFCD-FAEE8AAB9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42-4DF1-83A4-A12D9B528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1.3</c:v>
                </c:pt>
                <c:pt idx="1">
                  <c:v>4.8</c:v>
                </c:pt>
                <c:pt idx="2">
                  <c:v>3.3</c:v>
                </c:pt>
                <c:pt idx="3">
                  <c:v>1.6</c:v>
                </c:pt>
                <c:pt idx="4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42-4DF1-83A4-A12D9B528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69-4808-B416-C302EEFE6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</c:v>
                </c:pt>
                <c:pt idx="1">
                  <c:v>98</c:v>
                </c:pt>
                <c:pt idx="2">
                  <c:v>13</c:v>
                </c:pt>
                <c:pt idx="3">
                  <c:v>2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69-4808-B416-C302EEFE6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192.7</c:v>
                </c:pt>
                <c:pt idx="1">
                  <c:v>225.5</c:v>
                </c:pt>
                <c:pt idx="2">
                  <c:v>210.9</c:v>
                </c:pt>
                <c:pt idx="3">
                  <c:v>225.5</c:v>
                </c:pt>
                <c:pt idx="4">
                  <c:v>207.3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CF-4A9E-98F7-26C92997B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159.6</c:v>
                </c:pt>
                <c:pt idx="1">
                  <c:v>128.5</c:v>
                </c:pt>
                <c:pt idx="2">
                  <c:v>138.1</c:v>
                </c:pt>
                <c:pt idx="3">
                  <c:v>152.4</c:v>
                </c:pt>
                <c:pt idx="4">
                  <c:v>149.80000000000001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CF-4A9E-98F7-26C92997B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18.899999999999999</c:v>
                </c:pt>
                <c:pt idx="1">
                  <c:v>36.6</c:v>
                </c:pt>
                <c:pt idx="2">
                  <c:v>39.9</c:v>
                </c:pt>
                <c:pt idx="3">
                  <c:v>41.3</c:v>
                </c:pt>
                <c:pt idx="4">
                  <c:v>37.799999999999997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58-4CBB-81D2-2133BCC3F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28.9</c:v>
                </c:pt>
                <c:pt idx="1">
                  <c:v>-56.4</c:v>
                </c:pt>
                <c:pt idx="2">
                  <c:v>16.899999999999999</c:v>
                </c:pt>
                <c:pt idx="3">
                  <c:v>26.4</c:v>
                </c:pt>
                <c:pt idx="4">
                  <c:v>-1.9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58-4CBB-81D2-2133BCC3F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2158</c:v>
                </c:pt>
                <c:pt idx="1">
                  <c:v>4914</c:v>
                </c:pt>
                <c:pt idx="2">
                  <c:v>4922</c:v>
                </c:pt>
                <c:pt idx="3">
                  <c:v>5603</c:v>
                </c:pt>
                <c:pt idx="4">
                  <c:v>5546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9A-4DBF-AA05-CB3E6FB669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8262</c:v>
                </c:pt>
                <c:pt idx="1">
                  <c:v>1059</c:v>
                </c:pt>
                <c:pt idx="2">
                  <c:v>2866</c:v>
                </c:pt>
                <c:pt idx="3">
                  <c:v>4637</c:v>
                </c:pt>
                <c:pt idx="4">
                  <c:v>4223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9A-4DBF-AA05-CB3E6FB669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472440" y="10687050"/>
          <a:ext cx="402336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517492" y="10687050"/>
          <a:ext cx="403860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【12,639】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【1,905.8】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【210.9】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【△55.6】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zoomScaleNormal="100" zoomScaleSheetLayoutView="70" workbookViewId="0">
      <selection activeCell="ND32" sqref="ND32:NR47"/>
    </sheetView>
  </sheetViews>
  <sheetFormatPr defaultColWidth="2.6328125" defaultRowHeight="13" x14ac:dyDescent="0.2"/>
  <cols>
    <col min="1" max="1" width="2.6328125" customWidth="1"/>
    <col min="2" max="2" width="0.90625" customWidth="1"/>
    <col min="3" max="244" width="0.6328125" customWidth="1"/>
    <col min="245" max="245" width="0.90625" customWidth="1"/>
    <col min="246" max="366" width="0.6328125" customWidth="1"/>
    <col min="368" max="382" width="3.08984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2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2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130" t="str">
        <f>データ!H6&amp;"　"&amp;データ!I6</f>
        <v>広島県広島市　舟入町駐車場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2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Ａ３Ｂ２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公共施設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694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2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2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119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広場式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48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55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200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利用料金制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88" t="s">
        <v>130</v>
      </c>
      <c r="NE15" s="89"/>
      <c r="NF15" s="89"/>
      <c r="NG15" s="89"/>
      <c r="NH15" s="89"/>
      <c r="NI15" s="89"/>
      <c r="NJ15" s="89"/>
      <c r="NK15" s="89"/>
      <c r="NL15" s="89"/>
      <c r="NM15" s="89"/>
      <c r="NN15" s="89"/>
      <c r="NO15" s="89"/>
      <c r="NP15" s="89"/>
      <c r="NQ15" s="89"/>
      <c r="NR15" s="90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88"/>
      <c r="NE16" s="89"/>
      <c r="NF16" s="89"/>
      <c r="NG16" s="89"/>
      <c r="NH16" s="89"/>
      <c r="NI16" s="89"/>
      <c r="NJ16" s="89"/>
      <c r="NK16" s="89"/>
      <c r="NL16" s="89"/>
      <c r="NM16" s="89"/>
      <c r="NN16" s="89"/>
      <c r="NO16" s="89"/>
      <c r="NP16" s="89"/>
      <c r="NQ16" s="89"/>
      <c r="NR16" s="90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88"/>
      <c r="NE17" s="89"/>
      <c r="NF17" s="89"/>
      <c r="NG17" s="89"/>
      <c r="NH17" s="89"/>
      <c r="NI17" s="89"/>
      <c r="NJ17" s="89"/>
      <c r="NK17" s="89"/>
      <c r="NL17" s="89"/>
      <c r="NM17" s="89"/>
      <c r="NN17" s="89"/>
      <c r="NO17" s="89"/>
      <c r="NP17" s="89"/>
      <c r="NQ17" s="89"/>
      <c r="NR17" s="90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88"/>
      <c r="NE18" s="89"/>
      <c r="NF18" s="89"/>
      <c r="NG18" s="89"/>
      <c r="NH18" s="89"/>
      <c r="NI18" s="89"/>
      <c r="NJ18" s="89"/>
      <c r="NK18" s="89"/>
      <c r="NL18" s="89"/>
      <c r="NM18" s="89"/>
      <c r="NN18" s="89"/>
      <c r="NO18" s="89"/>
      <c r="NP18" s="89"/>
      <c r="NQ18" s="89"/>
      <c r="NR18" s="90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88"/>
      <c r="NE19" s="89"/>
      <c r="NF19" s="89"/>
      <c r="NG19" s="89"/>
      <c r="NH19" s="89"/>
      <c r="NI19" s="89"/>
      <c r="NJ19" s="89"/>
      <c r="NK19" s="89"/>
      <c r="NL19" s="89"/>
      <c r="NM19" s="89"/>
      <c r="NN19" s="89"/>
      <c r="NO19" s="89"/>
      <c r="NP19" s="89"/>
      <c r="NQ19" s="89"/>
      <c r="NR19" s="90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88"/>
      <c r="NE20" s="89"/>
      <c r="NF20" s="89"/>
      <c r="NG20" s="89"/>
      <c r="NH20" s="89"/>
      <c r="NI20" s="89"/>
      <c r="NJ20" s="89"/>
      <c r="NK20" s="89"/>
      <c r="NL20" s="89"/>
      <c r="NM20" s="89"/>
      <c r="NN20" s="89"/>
      <c r="NO20" s="89"/>
      <c r="NP20" s="89"/>
      <c r="NQ20" s="89"/>
      <c r="NR20" s="90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88"/>
      <c r="NE21" s="89"/>
      <c r="NF21" s="89"/>
      <c r="NG21" s="89"/>
      <c r="NH21" s="89"/>
      <c r="NI21" s="89"/>
      <c r="NJ21" s="89"/>
      <c r="NK21" s="89"/>
      <c r="NL21" s="89"/>
      <c r="NM21" s="89"/>
      <c r="NN21" s="89"/>
      <c r="NO21" s="89"/>
      <c r="NP21" s="89"/>
      <c r="NQ21" s="89"/>
      <c r="NR21" s="90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88"/>
      <c r="NE22" s="89"/>
      <c r="NF22" s="89"/>
      <c r="NG22" s="89"/>
      <c r="NH22" s="89"/>
      <c r="NI22" s="89"/>
      <c r="NJ22" s="89"/>
      <c r="NK22" s="89"/>
      <c r="NL22" s="89"/>
      <c r="NM22" s="89"/>
      <c r="NN22" s="89"/>
      <c r="NO22" s="89"/>
      <c r="NP22" s="89"/>
      <c r="NQ22" s="89"/>
      <c r="NR22" s="90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88"/>
      <c r="NE23" s="89"/>
      <c r="NF23" s="89"/>
      <c r="NG23" s="89"/>
      <c r="NH23" s="89"/>
      <c r="NI23" s="89"/>
      <c r="NJ23" s="89"/>
      <c r="NK23" s="89"/>
      <c r="NL23" s="89"/>
      <c r="NM23" s="89"/>
      <c r="NN23" s="89"/>
      <c r="NO23" s="89"/>
      <c r="NP23" s="89"/>
      <c r="NQ23" s="89"/>
      <c r="NR23" s="90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88"/>
      <c r="NE24" s="89"/>
      <c r="NF24" s="89"/>
      <c r="NG24" s="89"/>
      <c r="NH24" s="89"/>
      <c r="NI24" s="89"/>
      <c r="NJ24" s="89"/>
      <c r="NK24" s="89"/>
      <c r="NL24" s="89"/>
      <c r="NM24" s="89"/>
      <c r="NN24" s="89"/>
      <c r="NO24" s="89"/>
      <c r="NP24" s="89"/>
      <c r="NQ24" s="89"/>
      <c r="NR24" s="90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88"/>
      <c r="NE25" s="89"/>
      <c r="NF25" s="89"/>
      <c r="NG25" s="89"/>
      <c r="NH25" s="89"/>
      <c r="NI25" s="89"/>
      <c r="NJ25" s="89"/>
      <c r="NK25" s="89"/>
      <c r="NL25" s="89"/>
      <c r="NM25" s="89"/>
      <c r="NN25" s="89"/>
      <c r="NO25" s="89"/>
      <c r="NP25" s="89"/>
      <c r="NQ25" s="89"/>
      <c r="NR25" s="90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88"/>
      <c r="NE26" s="89"/>
      <c r="NF26" s="89"/>
      <c r="NG26" s="89"/>
      <c r="NH26" s="89"/>
      <c r="NI26" s="89"/>
      <c r="NJ26" s="89"/>
      <c r="NK26" s="89"/>
      <c r="NL26" s="89"/>
      <c r="NM26" s="89"/>
      <c r="NN26" s="89"/>
      <c r="NO26" s="89"/>
      <c r="NP26" s="89"/>
      <c r="NQ26" s="89"/>
      <c r="NR26" s="90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88"/>
      <c r="NE27" s="89"/>
      <c r="NF27" s="89"/>
      <c r="NG27" s="89"/>
      <c r="NH27" s="89"/>
      <c r="NI27" s="89"/>
      <c r="NJ27" s="89"/>
      <c r="NK27" s="89"/>
      <c r="NL27" s="89"/>
      <c r="NM27" s="89"/>
      <c r="NN27" s="89"/>
      <c r="NO27" s="89"/>
      <c r="NP27" s="89"/>
      <c r="NQ27" s="89"/>
      <c r="NR27" s="90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88"/>
      <c r="NE28" s="89"/>
      <c r="NF28" s="89"/>
      <c r="NG28" s="89"/>
      <c r="NH28" s="89"/>
      <c r="NI28" s="89"/>
      <c r="NJ28" s="89"/>
      <c r="NK28" s="89"/>
      <c r="NL28" s="89"/>
      <c r="NM28" s="89"/>
      <c r="NN28" s="89"/>
      <c r="NO28" s="89"/>
      <c r="NP28" s="89"/>
      <c r="NQ28" s="89"/>
      <c r="NR28" s="90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88"/>
      <c r="NE29" s="89"/>
      <c r="NF29" s="89"/>
      <c r="NG29" s="89"/>
      <c r="NH29" s="89"/>
      <c r="NI29" s="89"/>
      <c r="NJ29" s="89"/>
      <c r="NK29" s="89"/>
      <c r="NL29" s="89"/>
      <c r="NM29" s="89"/>
      <c r="NN29" s="89"/>
      <c r="NO29" s="89"/>
      <c r="NP29" s="89"/>
      <c r="NQ29" s="89"/>
      <c r="NR29" s="90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R01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R02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R03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R04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R05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R01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R02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R03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R04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R05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R01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R02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R03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R04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R05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88"/>
      <c r="NE30" s="89"/>
      <c r="NF30" s="89"/>
      <c r="NG30" s="89"/>
      <c r="NH30" s="89"/>
      <c r="NI30" s="89"/>
      <c r="NJ30" s="89"/>
      <c r="NK30" s="89"/>
      <c r="NL30" s="89"/>
      <c r="NM30" s="89"/>
      <c r="NN30" s="89"/>
      <c r="NO30" s="89"/>
      <c r="NP30" s="89"/>
      <c r="NQ30" s="89"/>
      <c r="NR30" s="90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123.3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157.4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166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169.8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135.4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192.7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225.5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210.9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225.5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207.3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1736.5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3200.8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274.39999999999998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972.8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2703.2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1.3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4.8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3.3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1.6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1.5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159.6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128.5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138.1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152.4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149.80000000000001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88" t="s">
        <v>132</v>
      </c>
      <c r="NE32" s="89"/>
      <c r="NF32" s="89"/>
      <c r="NG32" s="89"/>
      <c r="NH32" s="89"/>
      <c r="NI32" s="89"/>
      <c r="NJ32" s="89"/>
      <c r="NK32" s="89"/>
      <c r="NL32" s="89"/>
      <c r="NM32" s="89"/>
      <c r="NN32" s="89"/>
      <c r="NO32" s="89"/>
      <c r="NP32" s="89"/>
      <c r="NQ32" s="89"/>
      <c r="NR32" s="90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88"/>
      <c r="NE33" s="89"/>
      <c r="NF33" s="89"/>
      <c r="NG33" s="89"/>
      <c r="NH33" s="89"/>
      <c r="NI33" s="89"/>
      <c r="NJ33" s="89"/>
      <c r="NK33" s="89"/>
      <c r="NL33" s="89"/>
      <c r="NM33" s="89"/>
      <c r="NN33" s="89"/>
      <c r="NO33" s="89"/>
      <c r="NP33" s="89"/>
      <c r="NQ33" s="89"/>
      <c r="NR33" s="90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88"/>
      <c r="NE34" s="89"/>
      <c r="NF34" s="89"/>
      <c r="NG34" s="89"/>
      <c r="NH34" s="89"/>
      <c r="NI34" s="89"/>
      <c r="NJ34" s="89"/>
      <c r="NK34" s="89"/>
      <c r="NL34" s="89"/>
      <c r="NM34" s="89"/>
      <c r="NN34" s="89"/>
      <c r="NO34" s="89"/>
      <c r="NP34" s="89"/>
      <c r="NQ34" s="89"/>
      <c r="NR34" s="90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88"/>
      <c r="NE35" s="89"/>
      <c r="NF35" s="89"/>
      <c r="NG35" s="89"/>
      <c r="NH35" s="89"/>
      <c r="NI35" s="89"/>
      <c r="NJ35" s="89"/>
      <c r="NK35" s="89"/>
      <c r="NL35" s="89"/>
      <c r="NM35" s="89"/>
      <c r="NN35" s="89"/>
      <c r="NO35" s="89"/>
      <c r="NP35" s="89"/>
      <c r="NQ35" s="89"/>
      <c r="NR35" s="90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88"/>
      <c r="NE36" s="89"/>
      <c r="NF36" s="89"/>
      <c r="NG36" s="89"/>
      <c r="NH36" s="89"/>
      <c r="NI36" s="89"/>
      <c r="NJ36" s="89"/>
      <c r="NK36" s="89"/>
      <c r="NL36" s="89"/>
      <c r="NM36" s="89"/>
      <c r="NN36" s="89"/>
      <c r="NO36" s="89"/>
      <c r="NP36" s="89"/>
      <c r="NQ36" s="89"/>
      <c r="NR36" s="90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88"/>
      <c r="NE37" s="89"/>
      <c r="NF37" s="89"/>
      <c r="NG37" s="89"/>
      <c r="NH37" s="89"/>
      <c r="NI37" s="89"/>
      <c r="NJ37" s="89"/>
      <c r="NK37" s="89"/>
      <c r="NL37" s="89"/>
      <c r="NM37" s="89"/>
      <c r="NN37" s="89"/>
      <c r="NO37" s="89"/>
      <c r="NP37" s="89"/>
      <c r="NQ37" s="89"/>
      <c r="NR37" s="90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88"/>
      <c r="NE38" s="89"/>
      <c r="NF38" s="89"/>
      <c r="NG38" s="89"/>
      <c r="NH38" s="89"/>
      <c r="NI38" s="89"/>
      <c r="NJ38" s="89"/>
      <c r="NK38" s="89"/>
      <c r="NL38" s="89"/>
      <c r="NM38" s="89"/>
      <c r="NN38" s="89"/>
      <c r="NO38" s="89"/>
      <c r="NP38" s="89"/>
      <c r="NQ38" s="89"/>
      <c r="NR38" s="90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88"/>
      <c r="NE39" s="89"/>
      <c r="NF39" s="89"/>
      <c r="NG39" s="89"/>
      <c r="NH39" s="89"/>
      <c r="NI39" s="89"/>
      <c r="NJ39" s="89"/>
      <c r="NK39" s="89"/>
      <c r="NL39" s="89"/>
      <c r="NM39" s="89"/>
      <c r="NN39" s="89"/>
      <c r="NO39" s="89"/>
      <c r="NP39" s="89"/>
      <c r="NQ39" s="89"/>
      <c r="NR39" s="90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88"/>
      <c r="NE40" s="89"/>
      <c r="NF40" s="89"/>
      <c r="NG40" s="89"/>
      <c r="NH40" s="89"/>
      <c r="NI40" s="89"/>
      <c r="NJ40" s="89"/>
      <c r="NK40" s="89"/>
      <c r="NL40" s="89"/>
      <c r="NM40" s="89"/>
      <c r="NN40" s="89"/>
      <c r="NO40" s="89"/>
      <c r="NP40" s="89"/>
      <c r="NQ40" s="89"/>
      <c r="NR40" s="90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88"/>
      <c r="NE41" s="89"/>
      <c r="NF41" s="89"/>
      <c r="NG41" s="89"/>
      <c r="NH41" s="89"/>
      <c r="NI41" s="89"/>
      <c r="NJ41" s="89"/>
      <c r="NK41" s="89"/>
      <c r="NL41" s="89"/>
      <c r="NM41" s="89"/>
      <c r="NN41" s="89"/>
      <c r="NO41" s="89"/>
      <c r="NP41" s="89"/>
      <c r="NQ41" s="89"/>
      <c r="NR41" s="90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88"/>
      <c r="NE42" s="89"/>
      <c r="NF42" s="89"/>
      <c r="NG42" s="89"/>
      <c r="NH42" s="89"/>
      <c r="NI42" s="89"/>
      <c r="NJ42" s="89"/>
      <c r="NK42" s="89"/>
      <c r="NL42" s="89"/>
      <c r="NM42" s="89"/>
      <c r="NN42" s="89"/>
      <c r="NO42" s="89"/>
      <c r="NP42" s="89"/>
      <c r="NQ42" s="89"/>
      <c r="NR42" s="90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88"/>
      <c r="NE43" s="89"/>
      <c r="NF43" s="89"/>
      <c r="NG43" s="89"/>
      <c r="NH43" s="89"/>
      <c r="NI43" s="89"/>
      <c r="NJ43" s="89"/>
      <c r="NK43" s="89"/>
      <c r="NL43" s="89"/>
      <c r="NM43" s="89"/>
      <c r="NN43" s="89"/>
      <c r="NO43" s="89"/>
      <c r="NP43" s="89"/>
      <c r="NQ43" s="89"/>
      <c r="NR43" s="90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88"/>
      <c r="NE44" s="89"/>
      <c r="NF44" s="89"/>
      <c r="NG44" s="89"/>
      <c r="NH44" s="89"/>
      <c r="NI44" s="89"/>
      <c r="NJ44" s="89"/>
      <c r="NK44" s="89"/>
      <c r="NL44" s="89"/>
      <c r="NM44" s="89"/>
      <c r="NN44" s="89"/>
      <c r="NO44" s="89"/>
      <c r="NP44" s="89"/>
      <c r="NQ44" s="89"/>
      <c r="NR44" s="90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88"/>
      <c r="NE45" s="89"/>
      <c r="NF45" s="89"/>
      <c r="NG45" s="89"/>
      <c r="NH45" s="89"/>
      <c r="NI45" s="89"/>
      <c r="NJ45" s="89"/>
      <c r="NK45" s="89"/>
      <c r="NL45" s="89"/>
      <c r="NM45" s="89"/>
      <c r="NN45" s="89"/>
      <c r="NO45" s="89"/>
      <c r="NP45" s="89"/>
      <c r="NQ45" s="89"/>
      <c r="NR45" s="90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88"/>
      <c r="NE46" s="89"/>
      <c r="NF46" s="89"/>
      <c r="NG46" s="89"/>
      <c r="NH46" s="89"/>
      <c r="NI46" s="89"/>
      <c r="NJ46" s="89"/>
      <c r="NK46" s="89"/>
      <c r="NL46" s="89"/>
      <c r="NM46" s="89"/>
      <c r="NN46" s="89"/>
      <c r="NO46" s="89"/>
      <c r="NP46" s="89"/>
      <c r="NQ46" s="89"/>
      <c r="NR46" s="90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91"/>
      <c r="NE47" s="92"/>
      <c r="NF47" s="92"/>
      <c r="NG47" s="92"/>
      <c r="NH47" s="92"/>
      <c r="NI47" s="92"/>
      <c r="NJ47" s="92"/>
      <c r="NK47" s="92"/>
      <c r="NL47" s="92"/>
      <c r="NM47" s="92"/>
      <c r="NN47" s="92"/>
      <c r="NO47" s="92"/>
      <c r="NP47" s="92"/>
      <c r="NQ47" s="92"/>
      <c r="NR47" s="93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88" t="s">
        <v>129</v>
      </c>
      <c r="NE49" s="89"/>
      <c r="NF49" s="89"/>
      <c r="NG49" s="89"/>
      <c r="NH49" s="89"/>
      <c r="NI49" s="89"/>
      <c r="NJ49" s="89"/>
      <c r="NK49" s="89"/>
      <c r="NL49" s="89"/>
      <c r="NM49" s="89"/>
      <c r="NN49" s="89"/>
      <c r="NO49" s="89"/>
      <c r="NP49" s="89"/>
      <c r="NQ49" s="89"/>
      <c r="NR49" s="90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88"/>
      <c r="NE50" s="89"/>
      <c r="NF50" s="89"/>
      <c r="NG50" s="89"/>
      <c r="NH50" s="89"/>
      <c r="NI50" s="89"/>
      <c r="NJ50" s="89"/>
      <c r="NK50" s="89"/>
      <c r="NL50" s="89"/>
      <c r="NM50" s="89"/>
      <c r="NN50" s="89"/>
      <c r="NO50" s="89"/>
      <c r="NP50" s="89"/>
      <c r="NQ50" s="89"/>
      <c r="NR50" s="90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R01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R02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R03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R04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R05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R01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R02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R03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R04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R05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R01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R02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R03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R04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R05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88"/>
      <c r="NE51" s="89"/>
      <c r="NF51" s="89"/>
      <c r="NG51" s="89"/>
      <c r="NH51" s="89"/>
      <c r="NI51" s="89"/>
      <c r="NJ51" s="89"/>
      <c r="NK51" s="89"/>
      <c r="NL51" s="89"/>
      <c r="NM51" s="89"/>
      <c r="NN51" s="89"/>
      <c r="NO51" s="89"/>
      <c r="NP51" s="89"/>
      <c r="NQ51" s="89"/>
      <c r="NR51" s="90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18.899999999999999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36.6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39.9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41.3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37.799999999999997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2158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4914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4922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5603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5546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88"/>
      <c r="NE52" s="89"/>
      <c r="NF52" s="89"/>
      <c r="NG52" s="89"/>
      <c r="NH52" s="89"/>
      <c r="NI52" s="89"/>
      <c r="NJ52" s="89"/>
      <c r="NK52" s="89"/>
      <c r="NL52" s="89"/>
      <c r="NM52" s="89"/>
      <c r="NN52" s="89"/>
      <c r="NO52" s="89"/>
      <c r="NP52" s="89"/>
      <c r="NQ52" s="89"/>
      <c r="NR52" s="90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4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98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13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2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4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28.9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-56.4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16.899999999999999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26.4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-1.9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8262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1059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2866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4637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4223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88"/>
      <c r="NE53" s="89"/>
      <c r="NF53" s="89"/>
      <c r="NG53" s="89"/>
      <c r="NH53" s="89"/>
      <c r="NI53" s="89"/>
      <c r="NJ53" s="89"/>
      <c r="NK53" s="89"/>
      <c r="NL53" s="89"/>
      <c r="NM53" s="89"/>
      <c r="NN53" s="89"/>
      <c r="NO53" s="89"/>
      <c r="NP53" s="89"/>
      <c r="NQ53" s="89"/>
      <c r="NR53" s="90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88"/>
      <c r="NE54" s="89"/>
      <c r="NF54" s="89"/>
      <c r="NG54" s="89"/>
      <c r="NH54" s="89"/>
      <c r="NI54" s="89"/>
      <c r="NJ54" s="89"/>
      <c r="NK54" s="89"/>
      <c r="NL54" s="89"/>
      <c r="NM54" s="89"/>
      <c r="NN54" s="89"/>
      <c r="NO54" s="89"/>
      <c r="NP54" s="89"/>
      <c r="NQ54" s="89"/>
      <c r="NR54" s="90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88"/>
      <c r="NE55" s="89"/>
      <c r="NF55" s="89"/>
      <c r="NG55" s="89"/>
      <c r="NH55" s="89"/>
      <c r="NI55" s="89"/>
      <c r="NJ55" s="89"/>
      <c r="NK55" s="89"/>
      <c r="NL55" s="89"/>
      <c r="NM55" s="89"/>
      <c r="NN55" s="89"/>
      <c r="NO55" s="89"/>
      <c r="NP55" s="89"/>
      <c r="NQ55" s="89"/>
      <c r="NR55" s="90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88"/>
      <c r="NE56" s="89"/>
      <c r="NF56" s="89"/>
      <c r="NG56" s="89"/>
      <c r="NH56" s="89"/>
      <c r="NI56" s="89"/>
      <c r="NJ56" s="89"/>
      <c r="NK56" s="89"/>
      <c r="NL56" s="89"/>
      <c r="NM56" s="89"/>
      <c r="NN56" s="89"/>
      <c r="NO56" s="89"/>
      <c r="NP56" s="89"/>
      <c r="NQ56" s="89"/>
      <c r="NR56" s="90"/>
    </row>
    <row r="57" spans="1:382" ht="13.5" customHeight="1" x14ac:dyDescent="0.2">
      <c r="A57" s="2"/>
      <c r="B57" s="25"/>
      <c r="NB57" s="26"/>
      <c r="NC57" s="2"/>
      <c r="ND57" s="88"/>
      <c r="NE57" s="89"/>
      <c r="NF57" s="89"/>
      <c r="NG57" s="89"/>
      <c r="NH57" s="89"/>
      <c r="NI57" s="89"/>
      <c r="NJ57" s="89"/>
      <c r="NK57" s="89"/>
      <c r="NL57" s="89"/>
      <c r="NM57" s="89"/>
      <c r="NN57" s="89"/>
      <c r="NO57" s="89"/>
      <c r="NP57" s="89"/>
      <c r="NQ57" s="89"/>
      <c r="NR57" s="90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88"/>
      <c r="NE58" s="89"/>
      <c r="NF58" s="89"/>
      <c r="NG58" s="89"/>
      <c r="NH58" s="89"/>
      <c r="NI58" s="89"/>
      <c r="NJ58" s="89"/>
      <c r="NK58" s="89"/>
      <c r="NL58" s="89"/>
      <c r="NM58" s="89"/>
      <c r="NN58" s="89"/>
      <c r="NO58" s="89"/>
      <c r="NP58" s="89"/>
      <c r="NQ58" s="89"/>
      <c r="NR58" s="90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88"/>
      <c r="NE59" s="89"/>
      <c r="NF59" s="89"/>
      <c r="NG59" s="89"/>
      <c r="NH59" s="89"/>
      <c r="NI59" s="89"/>
      <c r="NJ59" s="89"/>
      <c r="NK59" s="89"/>
      <c r="NL59" s="89"/>
      <c r="NM59" s="89"/>
      <c r="NN59" s="89"/>
      <c r="NO59" s="89"/>
      <c r="NP59" s="89"/>
      <c r="NQ59" s="89"/>
      <c r="NR59" s="90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88"/>
      <c r="NE60" s="89"/>
      <c r="NF60" s="89"/>
      <c r="NG60" s="89"/>
      <c r="NH60" s="89"/>
      <c r="NI60" s="89"/>
      <c r="NJ60" s="89"/>
      <c r="NK60" s="89"/>
      <c r="NL60" s="89"/>
      <c r="NM60" s="89"/>
      <c r="NN60" s="89"/>
      <c r="NO60" s="89"/>
      <c r="NP60" s="89"/>
      <c r="NQ60" s="89"/>
      <c r="NR60" s="90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88"/>
      <c r="NE61" s="89"/>
      <c r="NF61" s="89"/>
      <c r="NG61" s="89"/>
      <c r="NH61" s="89"/>
      <c r="NI61" s="89"/>
      <c r="NJ61" s="89"/>
      <c r="NK61" s="89"/>
      <c r="NL61" s="89"/>
      <c r="NM61" s="89"/>
      <c r="NN61" s="89"/>
      <c r="NO61" s="89"/>
      <c r="NP61" s="89"/>
      <c r="NQ61" s="89"/>
      <c r="NR61" s="90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88"/>
      <c r="NE62" s="89"/>
      <c r="NF62" s="89"/>
      <c r="NG62" s="89"/>
      <c r="NH62" s="89"/>
      <c r="NI62" s="89"/>
      <c r="NJ62" s="89"/>
      <c r="NK62" s="89"/>
      <c r="NL62" s="89"/>
      <c r="NM62" s="89"/>
      <c r="NN62" s="89"/>
      <c r="NO62" s="89"/>
      <c r="NP62" s="89"/>
      <c r="NQ62" s="89"/>
      <c r="NR62" s="90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88"/>
      <c r="NE63" s="89"/>
      <c r="NF63" s="89"/>
      <c r="NG63" s="89"/>
      <c r="NH63" s="89"/>
      <c r="NI63" s="89"/>
      <c r="NJ63" s="89"/>
      <c r="NK63" s="89"/>
      <c r="NL63" s="89"/>
      <c r="NM63" s="89"/>
      <c r="NN63" s="89"/>
      <c r="NO63" s="89"/>
      <c r="NP63" s="89"/>
      <c r="NQ63" s="89"/>
      <c r="NR63" s="90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91"/>
      <c r="NE64" s="92"/>
      <c r="NF64" s="92"/>
      <c r="NG64" s="92"/>
      <c r="NH64" s="92"/>
      <c r="NI64" s="92"/>
      <c r="NJ64" s="92"/>
      <c r="NK64" s="92"/>
      <c r="NL64" s="92"/>
      <c r="NM64" s="92"/>
      <c r="NN64" s="92"/>
      <c r="NO64" s="92"/>
      <c r="NP64" s="92"/>
      <c r="NQ64" s="92"/>
      <c r="NR64" s="93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88" t="s">
        <v>131</v>
      </c>
      <c r="NE66" s="89"/>
      <c r="NF66" s="89"/>
      <c r="NG66" s="89"/>
      <c r="NH66" s="89"/>
      <c r="NI66" s="89"/>
      <c r="NJ66" s="89"/>
      <c r="NK66" s="89"/>
      <c r="NL66" s="89"/>
      <c r="NM66" s="89"/>
      <c r="NN66" s="89"/>
      <c r="NO66" s="89"/>
      <c r="NP66" s="89"/>
      <c r="NQ66" s="89"/>
      <c r="NR66" s="90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76">
        <f>データ!CM7</f>
        <v>0</v>
      </c>
      <c r="CW67" s="77"/>
      <c r="CX67" s="77"/>
      <c r="CY67" s="77"/>
      <c r="CZ67" s="77"/>
      <c r="DA67" s="77"/>
      <c r="DB67" s="77"/>
      <c r="DC67" s="77"/>
      <c r="DD67" s="77"/>
      <c r="DE67" s="77"/>
      <c r="DF67" s="77"/>
      <c r="DG67" s="77"/>
      <c r="DH67" s="77"/>
      <c r="DI67" s="77"/>
      <c r="DJ67" s="77"/>
      <c r="DK67" s="77"/>
      <c r="DL67" s="77"/>
      <c r="DM67" s="77"/>
      <c r="DN67" s="77"/>
      <c r="DO67" s="77"/>
      <c r="DP67" s="77"/>
      <c r="DQ67" s="77"/>
      <c r="DR67" s="77"/>
      <c r="DS67" s="77"/>
      <c r="DT67" s="77"/>
      <c r="DU67" s="77"/>
      <c r="DV67" s="77"/>
      <c r="DW67" s="77"/>
      <c r="DX67" s="77"/>
      <c r="DY67" s="77"/>
      <c r="DZ67" s="77"/>
      <c r="EA67" s="77"/>
      <c r="EB67" s="77"/>
      <c r="EC67" s="77"/>
      <c r="ED67" s="77"/>
      <c r="EE67" s="77"/>
      <c r="EF67" s="77"/>
      <c r="EG67" s="77"/>
      <c r="EH67" s="77"/>
      <c r="EI67" s="77"/>
      <c r="EJ67" s="77"/>
      <c r="EK67" s="77"/>
      <c r="EL67" s="77"/>
      <c r="EM67" s="77"/>
      <c r="EN67" s="77"/>
      <c r="EO67" s="77"/>
      <c r="EP67" s="77"/>
      <c r="EQ67" s="77"/>
      <c r="ER67" s="77"/>
      <c r="ES67" s="77"/>
      <c r="ET67" s="77"/>
      <c r="EU67" s="77"/>
      <c r="EV67" s="77"/>
      <c r="EW67" s="77"/>
      <c r="EX67" s="77"/>
      <c r="EY67" s="77"/>
      <c r="EZ67" s="77"/>
      <c r="FA67" s="77"/>
      <c r="FB67" s="77"/>
      <c r="FC67" s="77"/>
      <c r="FD67" s="77"/>
      <c r="FE67" s="77"/>
      <c r="FF67" s="77"/>
      <c r="FG67" s="77"/>
      <c r="FH67" s="77"/>
      <c r="FI67" s="77"/>
      <c r="FJ67" s="77"/>
      <c r="FK67" s="77"/>
      <c r="FL67" s="77"/>
      <c r="FM67" s="77"/>
      <c r="FN67" s="77"/>
      <c r="FO67" s="77"/>
      <c r="FP67" s="77"/>
      <c r="FQ67" s="77"/>
      <c r="FR67" s="77"/>
      <c r="FS67" s="77"/>
      <c r="FT67" s="77"/>
      <c r="FU67" s="77"/>
      <c r="FV67" s="77"/>
      <c r="FW67" s="78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88"/>
      <c r="NE67" s="89"/>
      <c r="NF67" s="89"/>
      <c r="NG67" s="89"/>
      <c r="NH67" s="89"/>
      <c r="NI67" s="89"/>
      <c r="NJ67" s="89"/>
      <c r="NK67" s="89"/>
      <c r="NL67" s="89"/>
      <c r="NM67" s="89"/>
      <c r="NN67" s="89"/>
      <c r="NO67" s="89"/>
      <c r="NP67" s="89"/>
      <c r="NQ67" s="89"/>
      <c r="NR67" s="90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79"/>
      <c r="CW68" s="80"/>
      <c r="CX68" s="80"/>
      <c r="CY68" s="80"/>
      <c r="CZ68" s="80"/>
      <c r="DA68" s="80"/>
      <c r="DB68" s="80"/>
      <c r="DC68" s="80"/>
      <c r="DD68" s="80"/>
      <c r="DE68" s="80"/>
      <c r="DF68" s="80"/>
      <c r="DG68" s="80"/>
      <c r="DH68" s="80"/>
      <c r="DI68" s="80"/>
      <c r="DJ68" s="80"/>
      <c r="DK68" s="80"/>
      <c r="DL68" s="80"/>
      <c r="DM68" s="80"/>
      <c r="DN68" s="80"/>
      <c r="DO68" s="80"/>
      <c r="DP68" s="80"/>
      <c r="DQ68" s="80"/>
      <c r="DR68" s="80"/>
      <c r="DS68" s="80"/>
      <c r="DT68" s="80"/>
      <c r="DU68" s="80"/>
      <c r="DV68" s="80"/>
      <c r="DW68" s="80"/>
      <c r="DX68" s="80"/>
      <c r="DY68" s="80"/>
      <c r="DZ68" s="80"/>
      <c r="EA68" s="80"/>
      <c r="EB68" s="80"/>
      <c r="EC68" s="80"/>
      <c r="ED68" s="80"/>
      <c r="EE68" s="80"/>
      <c r="EF68" s="80"/>
      <c r="EG68" s="80"/>
      <c r="EH68" s="80"/>
      <c r="EI68" s="80"/>
      <c r="EJ68" s="80"/>
      <c r="EK68" s="80"/>
      <c r="EL68" s="80"/>
      <c r="EM68" s="80"/>
      <c r="EN68" s="80"/>
      <c r="EO68" s="80"/>
      <c r="EP68" s="80"/>
      <c r="EQ68" s="80"/>
      <c r="ER68" s="80"/>
      <c r="ES68" s="80"/>
      <c r="ET68" s="80"/>
      <c r="EU68" s="80"/>
      <c r="EV68" s="80"/>
      <c r="EW68" s="80"/>
      <c r="EX68" s="80"/>
      <c r="EY68" s="80"/>
      <c r="EZ68" s="80"/>
      <c r="FA68" s="80"/>
      <c r="FB68" s="80"/>
      <c r="FC68" s="80"/>
      <c r="FD68" s="80"/>
      <c r="FE68" s="80"/>
      <c r="FF68" s="80"/>
      <c r="FG68" s="80"/>
      <c r="FH68" s="80"/>
      <c r="FI68" s="80"/>
      <c r="FJ68" s="80"/>
      <c r="FK68" s="80"/>
      <c r="FL68" s="80"/>
      <c r="FM68" s="80"/>
      <c r="FN68" s="80"/>
      <c r="FO68" s="80"/>
      <c r="FP68" s="80"/>
      <c r="FQ68" s="80"/>
      <c r="FR68" s="80"/>
      <c r="FS68" s="80"/>
      <c r="FT68" s="80"/>
      <c r="FU68" s="80"/>
      <c r="FV68" s="80"/>
      <c r="FW68" s="81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88"/>
      <c r="NE68" s="89"/>
      <c r="NF68" s="89"/>
      <c r="NG68" s="89"/>
      <c r="NH68" s="89"/>
      <c r="NI68" s="89"/>
      <c r="NJ68" s="89"/>
      <c r="NK68" s="89"/>
      <c r="NL68" s="89"/>
      <c r="NM68" s="89"/>
      <c r="NN68" s="89"/>
      <c r="NO68" s="89"/>
      <c r="NP68" s="89"/>
      <c r="NQ68" s="89"/>
      <c r="NR68" s="90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79"/>
      <c r="CW69" s="80"/>
      <c r="CX69" s="80"/>
      <c r="CY69" s="80"/>
      <c r="CZ69" s="80"/>
      <c r="DA69" s="80"/>
      <c r="DB69" s="80"/>
      <c r="DC69" s="80"/>
      <c r="DD69" s="80"/>
      <c r="DE69" s="80"/>
      <c r="DF69" s="80"/>
      <c r="DG69" s="80"/>
      <c r="DH69" s="80"/>
      <c r="DI69" s="80"/>
      <c r="DJ69" s="80"/>
      <c r="DK69" s="80"/>
      <c r="DL69" s="80"/>
      <c r="DM69" s="80"/>
      <c r="DN69" s="80"/>
      <c r="DO69" s="80"/>
      <c r="DP69" s="80"/>
      <c r="DQ69" s="80"/>
      <c r="DR69" s="80"/>
      <c r="DS69" s="80"/>
      <c r="DT69" s="80"/>
      <c r="DU69" s="80"/>
      <c r="DV69" s="80"/>
      <c r="DW69" s="80"/>
      <c r="DX69" s="80"/>
      <c r="DY69" s="80"/>
      <c r="DZ69" s="80"/>
      <c r="EA69" s="80"/>
      <c r="EB69" s="80"/>
      <c r="EC69" s="80"/>
      <c r="ED69" s="80"/>
      <c r="EE69" s="80"/>
      <c r="EF69" s="80"/>
      <c r="EG69" s="80"/>
      <c r="EH69" s="80"/>
      <c r="EI69" s="80"/>
      <c r="EJ69" s="80"/>
      <c r="EK69" s="80"/>
      <c r="EL69" s="80"/>
      <c r="EM69" s="80"/>
      <c r="EN69" s="80"/>
      <c r="EO69" s="80"/>
      <c r="EP69" s="80"/>
      <c r="EQ69" s="80"/>
      <c r="ER69" s="80"/>
      <c r="ES69" s="80"/>
      <c r="ET69" s="80"/>
      <c r="EU69" s="80"/>
      <c r="EV69" s="80"/>
      <c r="EW69" s="80"/>
      <c r="EX69" s="80"/>
      <c r="EY69" s="80"/>
      <c r="EZ69" s="80"/>
      <c r="FA69" s="80"/>
      <c r="FB69" s="80"/>
      <c r="FC69" s="80"/>
      <c r="FD69" s="80"/>
      <c r="FE69" s="80"/>
      <c r="FF69" s="80"/>
      <c r="FG69" s="80"/>
      <c r="FH69" s="80"/>
      <c r="FI69" s="80"/>
      <c r="FJ69" s="80"/>
      <c r="FK69" s="80"/>
      <c r="FL69" s="80"/>
      <c r="FM69" s="80"/>
      <c r="FN69" s="80"/>
      <c r="FO69" s="80"/>
      <c r="FP69" s="80"/>
      <c r="FQ69" s="80"/>
      <c r="FR69" s="80"/>
      <c r="FS69" s="80"/>
      <c r="FT69" s="80"/>
      <c r="FU69" s="80"/>
      <c r="FV69" s="80"/>
      <c r="FW69" s="81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88"/>
      <c r="NE69" s="89"/>
      <c r="NF69" s="89"/>
      <c r="NG69" s="89"/>
      <c r="NH69" s="89"/>
      <c r="NI69" s="89"/>
      <c r="NJ69" s="89"/>
      <c r="NK69" s="89"/>
      <c r="NL69" s="89"/>
      <c r="NM69" s="89"/>
      <c r="NN69" s="89"/>
      <c r="NO69" s="89"/>
      <c r="NP69" s="89"/>
      <c r="NQ69" s="89"/>
      <c r="NR69" s="90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2"/>
      <c r="CW70" s="83"/>
      <c r="CX70" s="83"/>
      <c r="CY70" s="83"/>
      <c r="CZ70" s="83"/>
      <c r="DA70" s="83"/>
      <c r="DB70" s="83"/>
      <c r="DC70" s="83"/>
      <c r="DD70" s="83"/>
      <c r="DE70" s="83"/>
      <c r="DF70" s="83"/>
      <c r="DG70" s="83"/>
      <c r="DH70" s="83"/>
      <c r="DI70" s="83"/>
      <c r="DJ70" s="83"/>
      <c r="DK70" s="83"/>
      <c r="DL70" s="83"/>
      <c r="DM70" s="83"/>
      <c r="DN70" s="83"/>
      <c r="DO70" s="83"/>
      <c r="DP70" s="83"/>
      <c r="DQ70" s="83"/>
      <c r="DR70" s="83"/>
      <c r="DS70" s="83"/>
      <c r="DT70" s="83"/>
      <c r="DU70" s="83"/>
      <c r="DV70" s="83"/>
      <c r="DW70" s="83"/>
      <c r="DX70" s="83"/>
      <c r="DY70" s="83"/>
      <c r="DZ70" s="83"/>
      <c r="EA70" s="83"/>
      <c r="EB70" s="83"/>
      <c r="EC70" s="83"/>
      <c r="ED70" s="83"/>
      <c r="EE70" s="83"/>
      <c r="EF70" s="83"/>
      <c r="EG70" s="83"/>
      <c r="EH70" s="83"/>
      <c r="EI70" s="83"/>
      <c r="EJ70" s="83"/>
      <c r="EK70" s="83"/>
      <c r="EL70" s="83"/>
      <c r="EM70" s="83"/>
      <c r="EN70" s="83"/>
      <c r="EO70" s="83"/>
      <c r="EP70" s="83"/>
      <c r="EQ70" s="83"/>
      <c r="ER70" s="83"/>
      <c r="ES70" s="83"/>
      <c r="ET70" s="83"/>
      <c r="EU70" s="83"/>
      <c r="EV70" s="83"/>
      <c r="EW70" s="83"/>
      <c r="EX70" s="83"/>
      <c r="EY70" s="83"/>
      <c r="EZ70" s="83"/>
      <c r="FA70" s="83"/>
      <c r="FB70" s="83"/>
      <c r="FC70" s="83"/>
      <c r="FD70" s="83"/>
      <c r="FE70" s="83"/>
      <c r="FF70" s="83"/>
      <c r="FG70" s="83"/>
      <c r="FH70" s="83"/>
      <c r="FI70" s="83"/>
      <c r="FJ70" s="83"/>
      <c r="FK70" s="83"/>
      <c r="FL70" s="83"/>
      <c r="FM70" s="83"/>
      <c r="FN70" s="83"/>
      <c r="FO70" s="83"/>
      <c r="FP70" s="83"/>
      <c r="FQ70" s="83"/>
      <c r="FR70" s="83"/>
      <c r="FS70" s="83"/>
      <c r="FT70" s="83"/>
      <c r="FU70" s="83"/>
      <c r="FV70" s="83"/>
      <c r="FW70" s="84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88"/>
      <c r="NE70" s="89"/>
      <c r="NF70" s="89"/>
      <c r="NG70" s="89"/>
      <c r="NH70" s="89"/>
      <c r="NI70" s="89"/>
      <c r="NJ70" s="89"/>
      <c r="NK70" s="89"/>
      <c r="NL70" s="89"/>
      <c r="NM70" s="89"/>
      <c r="NN70" s="89"/>
      <c r="NO70" s="89"/>
      <c r="NP70" s="89"/>
      <c r="NQ70" s="89"/>
      <c r="NR70" s="90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88"/>
      <c r="NE71" s="89"/>
      <c r="NF71" s="89"/>
      <c r="NG71" s="89"/>
      <c r="NH71" s="89"/>
      <c r="NI71" s="89"/>
      <c r="NJ71" s="89"/>
      <c r="NK71" s="89"/>
      <c r="NL71" s="89"/>
      <c r="NM71" s="89"/>
      <c r="NN71" s="89"/>
      <c r="NO71" s="89"/>
      <c r="NP71" s="89"/>
      <c r="NQ71" s="89"/>
      <c r="NR71" s="90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88"/>
      <c r="NE72" s="89"/>
      <c r="NF72" s="89"/>
      <c r="NG72" s="89"/>
      <c r="NH72" s="89"/>
      <c r="NI72" s="89"/>
      <c r="NJ72" s="89"/>
      <c r="NK72" s="89"/>
      <c r="NL72" s="89"/>
      <c r="NM72" s="89"/>
      <c r="NN72" s="89"/>
      <c r="NO72" s="89"/>
      <c r="NP72" s="89"/>
      <c r="NQ72" s="89"/>
      <c r="NR72" s="90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88"/>
      <c r="NE73" s="89"/>
      <c r="NF73" s="89"/>
      <c r="NG73" s="89"/>
      <c r="NH73" s="89"/>
      <c r="NI73" s="89"/>
      <c r="NJ73" s="89"/>
      <c r="NK73" s="89"/>
      <c r="NL73" s="89"/>
      <c r="NM73" s="89"/>
      <c r="NN73" s="89"/>
      <c r="NO73" s="89"/>
      <c r="NP73" s="89"/>
      <c r="NQ73" s="89"/>
      <c r="NR73" s="90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88"/>
      <c r="NE74" s="89"/>
      <c r="NF74" s="89"/>
      <c r="NG74" s="89"/>
      <c r="NH74" s="89"/>
      <c r="NI74" s="89"/>
      <c r="NJ74" s="89"/>
      <c r="NK74" s="89"/>
      <c r="NL74" s="89"/>
      <c r="NM74" s="89"/>
      <c r="NN74" s="89"/>
      <c r="NO74" s="89"/>
      <c r="NP74" s="89"/>
      <c r="NQ74" s="89"/>
      <c r="NR74" s="90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88"/>
      <c r="NE75" s="89"/>
      <c r="NF75" s="89"/>
      <c r="NG75" s="89"/>
      <c r="NH75" s="89"/>
      <c r="NI75" s="89"/>
      <c r="NJ75" s="89"/>
      <c r="NK75" s="89"/>
      <c r="NL75" s="89"/>
      <c r="NM75" s="89"/>
      <c r="NN75" s="89"/>
      <c r="NO75" s="89"/>
      <c r="NP75" s="89"/>
      <c r="NQ75" s="89"/>
      <c r="NR75" s="90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85" t="str">
        <f>データ!$B$11</f>
        <v>R01</v>
      </c>
      <c r="S76" s="86"/>
      <c r="T76" s="86"/>
      <c r="U76" s="86"/>
      <c r="V76" s="86"/>
      <c r="W76" s="86"/>
      <c r="X76" s="86"/>
      <c r="Y76" s="86"/>
      <c r="Z76" s="86"/>
      <c r="AA76" s="86"/>
      <c r="AB76" s="86"/>
      <c r="AC76" s="86"/>
      <c r="AD76" s="86"/>
      <c r="AE76" s="86"/>
      <c r="AF76" s="87"/>
      <c r="AG76" s="85" t="str">
        <f>データ!$C$11</f>
        <v>R02</v>
      </c>
      <c r="AH76" s="86"/>
      <c r="AI76" s="86"/>
      <c r="AJ76" s="86"/>
      <c r="AK76" s="86"/>
      <c r="AL76" s="86"/>
      <c r="AM76" s="86"/>
      <c r="AN76" s="86"/>
      <c r="AO76" s="86"/>
      <c r="AP76" s="86"/>
      <c r="AQ76" s="86"/>
      <c r="AR76" s="86"/>
      <c r="AS76" s="86"/>
      <c r="AT76" s="86"/>
      <c r="AU76" s="87"/>
      <c r="AV76" s="85" t="str">
        <f>データ!$D$11</f>
        <v>R03</v>
      </c>
      <c r="AW76" s="86"/>
      <c r="AX76" s="86"/>
      <c r="AY76" s="86"/>
      <c r="AZ76" s="86"/>
      <c r="BA76" s="86"/>
      <c r="BB76" s="86"/>
      <c r="BC76" s="86"/>
      <c r="BD76" s="86"/>
      <c r="BE76" s="86"/>
      <c r="BF76" s="86"/>
      <c r="BG76" s="86"/>
      <c r="BH76" s="86"/>
      <c r="BI76" s="86"/>
      <c r="BJ76" s="87"/>
      <c r="BK76" s="85" t="str">
        <f>データ!$E$11</f>
        <v>R04</v>
      </c>
      <c r="BL76" s="86"/>
      <c r="BM76" s="86"/>
      <c r="BN76" s="86"/>
      <c r="BO76" s="86"/>
      <c r="BP76" s="86"/>
      <c r="BQ76" s="86"/>
      <c r="BR76" s="86"/>
      <c r="BS76" s="86"/>
      <c r="BT76" s="86"/>
      <c r="BU76" s="86"/>
      <c r="BV76" s="86"/>
      <c r="BW76" s="86"/>
      <c r="BX76" s="86"/>
      <c r="BY76" s="87"/>
      <c r="BZ76" s="85" t="str">
        <f>データ!$F$11</f>
        <v>R05</v>
      </c>
      <c r="CA76" s="86"/>
      <c r="CB76" s="86"/>
      <c r="CC76" s="86"/>
      <c r="CD76" s="86"/>
      <c r="CE76" s="86"/>
      <c r="CF76" s="86"/>
      <c r="CG76" s="86"/>
      <c r="CH76" s="86"/>
      <c r="CI76" s="86"/>
      <c r="CJ76" s="86"/>
      <c r="CK76" s="86"/>
      <c r="CL76" s="86"/>
      <c r="CM76" s="86"/>
      <c r="CN76" s="87"/>
      <c r="CO76" s="2"/>
      <c r="CP76" s="2"/>
      <c r="CQ76" s="2"/>
      <c r="CR76" s="2"/>
      <c r="CS76" s="2"/>
      <c r="CT76" s="2"/>
      <c r="CU76" s="2"/>
      <c r="CV76" s="76">
        <f>データ!CN7</f>
        <v>70078</v>
      </c>
      <c r="CW76" s="77"/>
      <c r="CX76" s="77"/>
      <c r="CY76" s="77"/>
      <c r="CZ76" s="77"/>
      <c r="DA76" s="77"/>
      <c r="DB76" s="77"/>
      <c r="DC76" s="77"/>
      <c r="DD76" s="77"/>
      <c r="DE76" s="77"/>
      <c r="DF76" s="77"/>
      <c r="DG76" s="77"/>
      <c r="DH76" s="77"/>
      <c r="DI76" s="77"/>
      <c r="DJ76" s="77"/>
      <c r="DK76" s="77"/>
      <c r="DL76" s="77"/>
      <c r="DM76" s="77"/>
      <c r="DN76" s="77"/>
      <c r="DO76" s="77"/>
      <c r="DP76" s="77"/>
      <c r="DQ76" s="77"/>
      <c r="DR76" s="77"/>
      <c r="DS76" s="77"/>
      <c r="DT76" s="77"/>
      <c r="DU76" s="77"/>
      <c r="DV76" s="77"/>
      <c r="DW76" s="77"/>
      <c r="DX76" s="77"/>
      <c r="DY76" s="77"/>
      <c r="DZ76" s="77"/>
      <c r="EA76" s="77"/>
      <c r="EB76" s="77"/>
      <c r="EC76" s="77"/>
      <c r="ED76" s="77"/>
      <c r="EE76" s="77"/>
      <c r="EF76" s="77"/>
      <c r="EG76" s="77"/>
      <c r="EH76" s="77"/>
      <c r="EI76" s="77"/>
      <c r="EJ76" s="77"/>
      <c r="EK76" s="77"/>
      <c r="EL76" s="77"/>
      <c r="EM76" s="77"/>
      <c r="EN76" s="77"/>
      <c r="EO76" s="77"/>
      <c r="EP76" s="77"/>
      <c r="EQ76" s="77"/>
      <c r="ER76" s="77"/>
      <c r="ES76" s="77"/>
      <c r="ET76" s="77"/>
      <c r="EU76" s="77"/>
      <c r="EV76" s="77"/>
      <c r="EW76" s="77"/>
      <c r="EX76" s="77"/>
      <c r="EY76" s="77"/>
      <c r="EZ76" s="77"/>
      <c r="FA76" s="77"/>
      <c r="FB76" s="77"/>
      <c r="FC76" s="77"/>
      <c r="FD76" s="77"/>
      <c r="FE76" s="77"/>
      <c r="FF76" s="77"/>
      <c r="FG76" s="77"/>
      <c r="FH76" s="77"/>
      <c r="FI76" s="77"/>
      <c r="FJ76" s="77"/>
      <c r="FK76" s="77"/>
      <c r="FL76" s="77"/>
      <c r="FM76" s="77"/>
      <c r="FN76" s="77"/>
      <c r="FO76" s="77"/>
      <c r="FP76" s="77"/>
      <c r="FQ76" s="77"/>
      <c r="FR76" s="77"/>
      <c r="FS76" s="77"/>
      <c r="FT76" s="77"/>
      <c r="FU76" s="77"/>
      <c r="FV76" s="77"/>
      <c r="FW76" s="78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85" t="str">
        <f>データ!$B$11</f>
        <v>R01</v>
      </c>
      <c r="GM76" s="86"/>
      <c r="GN76" s="86"/>
      <c r="GO76" s="86"/>
      <c r="GP76" s="86"/>
      <c r="GQ76" s="86"/>
      <c r="GR76" s="86"/>
      <c r="GS76" s="86"/>
      <c r="GT76" s="86"/>
      <c r="GU76" s="86"/>
      <c r="GV76" s="86"/>
      <c r="GW76" s="86"/>
      <c r="GX76" s="86"/>
      <c r="GY76" s="86"/>
      <c r="GZ76" s="87"/>
      <c r="HA76" s="85" t="str">
        <f>データ!$C$11</f>
        <v>R02</v>
      </c>
      <c r="HB76" s="86"/>
      <c r="HC76" s="86"/>
      <c r="HD76" s="86"/>
      <c r="HE76" s="86"/>
      <c r="HF76" s="86"/>
      <c r="HG76" s="86"/>
      <c r="HH76" s="86"/>
      <c r="HI76" s="86"/>
      <c r="HJ76" s="86"/>
      <c r="HK76" s="86"/>
      <c r="HL76" s="86"/>
      <c r="HM76" s="86"/>
      <c r="HN76" s="86"/>
      <c r="HO76" s="87"/>
      <c r="HP76" s="85" t="str">
        <f>データ!$D$11</f>
        <v>R03</v>
      </c>
      <c r="HQ76" s="86"/>
      <c r="HR76" s="86"/>
      <c r="HS76" s="86"/>
      <c r="HT76" s="86"/>
      <c r="HU76" s="86"/>
      <c r="HV76" s="86"/>
      <c r="HW76" s="86"/>
      <c r="HX76" s="86"/>
      <c r="HY76" s="86"/>
      <c r="HZ76" s="86"/>
      <c r="IA76" s="86"/>
      <c r="IB76" s="86"/>
      <c r="IC76" s="86"/>
      <c r="ID76" s="87"/>
      <c r="IE76" s="85" t="str">
        <f>データ!$E$11</f>
        <v>R04</v>
      </c>
      <c r="IF76" s="86"/>
      <c r="IG76" s="86"/>
      <c r="IH76" s="86"/>
      <c r="II76" s="86"/>
      <c r="IJ76" s="86"/>
      <c r="IK76" s="86"/>
      <c r="IL76" s="86"/>
      <c r="IM76" s="86"/>
      <c r="IN76" s="86"/>
      <c r="IO76" s="86"/>
      <c r="IP76" s="86"/>
      <c r="IQ76" s="86"/>
      <c r="IR76" s="86"/>
      <c r="IS76" s="87"/>
      <c r="IT76" s="85" t="str">
        <f>データ!$F$11</f>
        <v>R05</v>
      </c>
      <c r="IU76" s="86"/>
      <c r="IV76" s="86"/>
      <c r="IW76" s="86"/>
      <c r="IX76" s="86"/>
      <c r="IY76" s="86"/>
      <c r="IZ76" s="86"/>
      <c r="JA76" s="86"/>
      <c r="JB76" s="86"/>
      <c r="JC76" s="86"/>
      <c r="JD76" s="86"/>
      <c r="JE76" s="86"/>
      <c r="JF76" s="86"/>
      <c r="JG76" s="86"/>
      <c r="JH76" s="87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85" t="str">
        <f>データ!$B$11</f>
        <v>R01</v>
      </c>
      <c r="KB76" s="86"/>
      <c r="KC76" s="86"/>
      <c r="KD76" s="86"/>
      <c r="KE76" s="86"/>
      <c r="KF76" s="86"/>
      <c r="KG76" s="86"/>
      <c r="KH76" s="86"/>
      <c r="KI76" s="86"/>
      <c r="KJ76" s="86"/>
      <c r="KK76" s="86"/>
      <c r="KL76" s="86"/>
      <c r="KM76" s="86"/>
      <c r="KN76" s="86"/>
      <c r="KO76" s="87"/>
      <c r="KP76" s="85" t="str">
        <f>データ!$C$11</f>
        <v>R02</v>
      </c>
      <c r="KQ76" s="86"/>
      <c r="KR76" s="86"/>
      <c r="KS76" s="86"/>
      <c r="KT76" s="86"/>
      <c r="KU76" s="86"/>
      <c r="KV76" s="86"/>
      <c r="KW76" s="86"/>
      <c r="KX76" s="86"/>
      <c r="KY76" s="86"/>
      <c r="KZ76" s="86"/>
      <c r="LA76" s="86"/>
      <c r="LB76" s="86"/>
      <c r="LC76" s="86"/>
      <c r="LD76" s="87"/>
      <c r="LE76" s="85" t="str">
        <f>データ!$D$11</f>
        <v>R03</v>
      </c>
      <c r="LF76" s="86"/>
      <c r="LG76" s="86"/>
      <c r="LH76" s="86"/>
      <c r="LI76" s="86"/>
      <c r="LJ76" s="86"/>
      <c r="LK76" s="86"/>
      <c r="LL76" s="86"/>
      <c r="LM76" s="86"/>
      <c r="LN76" s="86"/>
      <c r="LO76" s="86"/>
      <c r="LP76" s="86"/>
      <c r="LQ76" s="86"/>
      <c r="LR76" s="86"/>
      <c r="LS76" s="87"/>
      <c r="LT76" s="85" t="str">
        <f>データ!$E$11</f>
        <v>R04</v>
      </c>
      <c r="LU76" s="86"/>
      <c r="LV76" s="86"/>
      <c r="LW76" s="86"/>
      <c r="LX76" s="86"/>
      <c r="LY76" s="86"/>
      <c r="LZ76" s="86"/>
      <c r="MA76" s="86"/>
      <c r="MB76" s="86"/>
      <c r="MC76" s="86"/>
      <c r="MD76" s="86"/>
      <c r="ME76" s="86"/>
      <c r="MF76" s="86"/>
      <c r="MG76" s="86"/>
      <c r="MH76" s="87"/>
      <c r="MI76" s="85" t="str">
        <f>データ!$F$11</f>
        <v>R05</v>
      </c>
      <c r="MJ76" s="86"/>
      <c r="MK76" s="86"/>
      <c r="ML76" s="86"/>
      <c r="MM76" s="86"/>
      <c r="MN76" s="86"/>
      <c r="MO76" s="86"/>
      <c r="MP76" s="86"/>
      <c r="MQ76" s="86"/>
      <c r="MR76" s="86"/>
      <c r="MS76" s="86"/>
      <c r="MT76" s="86"/>
      <c r="MU76" s="86"/>
      <c r="MV76" s="86"/>
      <c r="MW76" s="87"/>
      <c r="MX76" s="2"/>
      <c r="MY76" s="2"/>
      <c r="MZ76" s="2"/>
      <c r="NA76" s="2"/>
      <c r="NB76" s="2"/>
      <c r="NC76" s="32"/>
      <c r="ND76" s="88"/>
      <c r="NE76" s="89"/>
      <c r="NF76" s="89"/>
      <c r="NG76" s="89"/>
      <c r="NH76" s="89"/>
      <c r="NI76" s="89"/>
      <c r="NJ76" s="89"/>
      <c r="NK76" s="89"/>
      <c r="NL76" s="89"/>
      <c r="NM76" s="89"/>
      <c r="NN76" s="89"/>
      <c r="NO76" s="89"/>
      <c r="NP76" s="89"/>
      <c r="NQ76" s="89"/>
      <c r="NR76" s="90"/>
    </row>
    <row r="77" spans="1:382" ht="13.5" customHeight="1" x14ac:dyDescent="0.2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79"/>
      <c r="CW77" s="80"/>
      <c r="CX77" s="80"/>
      <c r="CY77" s="80"/>
      <c r="CZ77" s="80"/>
      <c r="DA77" s="80"/>
      <c r="DB77" s="80"/>
      <c r="DC77" s="80"/>
      <c r="DD77" s="80"/>
      <c r="DE77" s="80"/>
      <c r="DF77" s="80"/>
      <c r="DG77" s="80"/>
      <c r="DH77" s="80"/>
      <c r="DI77" s="80"/>
      <c r="DJ77" s="80"/>
      <c r="DK77" s="80"/>
      <c r="DL77" s="80"/>
      <c r="DM77" s="80"/>
      <c r="DN77" s="80"/>
      <c r="DO77" s="80"/>
      <c r="DP77" s="80"/>
      <c r="DQ77" s="80"/>
      <c r="DR77" s="80"/>
      <c r="DS77" s="80"/>
      <c r="DT77" s="80"/>
      <c r="DU77" s="80"/>
      <c r="DV77" s="80"/>
      <c r="DW77" s="80"/>
      <c r="DX77" s="80"/>
      <c r="DY77" s="80"/>
      <c r="DZ77" s="80"/>
      <c r="EA77" s="80"/>
      <c r="EB77" s="80"/>
      <c r="EC77" s="80"/>
      <c r="ED77" s="80"/>
      <c r="EE77" s="80"/>
      <c r="EF77" s="80"/>
      <c r="EG77" s="80"/>
      <c r="EH77" s="80"/>
      <c r="EI77" s="80"/>
      <c r="EJ77" s="80"/>
      <c r="EK77" s="80"/>
      <c r="EL77" s="80"/>
      <c r="EM77" s="80"/>
      <c r="EN77" s="80"/>
      <c r="EO77" s="80"/>
      <c r="EP77" s="80"/>
      <c r="EQ77" s="80"/>
      <c r="ER77" s="80"/>
      <c r="ES77" s="80"/>
      <c r="ET77" s="80"/>
      <c r="EU77" s="80"/>
      <c r="EV77" s="80"/>
      <c r="EW77" s="80"/>
      <c r="EX77" s="80"/>
      <c r="EY77" s="80"/>
      <c r="EZ77" s="80"/>
      <c r="FA77" s="80"/>
      <c r="FB77" s="80"/>
      <c r="FC77" s="80"/>
      <c r="FD77" s="80"/>
      <c r="FE77" s="80"/>
      <c r="FF77" s="80"/>
      <c r="FG77" s="80"/>
      <c r="FH77" s="80"/>
      <c r="FI77" s="80"/>
      <c r="FJ77" s="80"/>
      <c r="FK77" s="80"/>
      <c r="FL77" s="80"/>
      <c r="FM77" s="80"/>
      <c r="FN77" s="80"/>
      <c r="FO77" s="80"/>
      <c r="FP77" s="80"/>
      <c r="FQ77" s="80"/>
      <c r="FR77" s="80"/>
      <c r="FS77" s="80"/>
      <c r="FT77" s="80"/>
      <c r="FU77" s="80"/>
      <c r="FV77" s="80"/>
      <c r="FW77" s="81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176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192.1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174.4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149.80000000000001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88"/>
      <c r="NE77" s="89"/>
      <c r="NF77" s="89"/>
      <c r="NG77" s="89"/>
      <c r="NH77" s="89"/>
      <c r="NI77" s="89"/>
      <c r="NJ77" s="89"/>
      <c r="NK77" s="89"/>
      <c r="NL77" s="89"/>
      <c r="NM77" s="89"/>
      <c r="NN77" s="89"/>
      <c r="NO77" s="89"/>
      <c r="NP77" s="89"/>
      <c r="NQ77" s="89"/>
      <c r="NR77" s="90"/>
    </row>
    <row r="78" spans="1:382" ht="13.5" customHeight="1" x14ac:dyDescent="0.2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79"/>
      <c r="CW78" s="80"/>
      <c r="CX78" s="80"/>
      <c r="CY78" s="80"/>
      <c r="CZ78" s="80"/>
      <c r="DA78" s="80"/>
      <c r="DB78" s="80"/>
      <c r="DC78" s="80"/>
      <c r="DD78" s="80"/>
      <c r="DE78" s="80"/>
      <c r="DF78" s="80"/>
      <c r="DG78" s="80"/>
      <c r="DH78" s="80"/>
      <c r="DI78" s="80"/>
      <c r="DJ78" s="80"/>
      <c r="DK78" s="80"/>
      <c r="DL78" s="80"/>
      <c r="DM78" s="80"/>
      <c r="DN78" s="80"/>
      <c r="DO78" s="80"/>
      <c r="DP78" s="80"/>
      <c r="DQ78" s="80"/>
      <c r="DR78" s="80"/>
      <c r="DS78" s="80"/>
      <c r="DT78" s="80"/>
      <c r="DU78" s="80"/>
      <c r="DV78" s="80"/>
      <c r="DW78" s="80"/>
      <c r="DX78" s="80"/>
      <c r="DY78" s="80"/>
      <c r="DZ78" s="80"/>
      <c r="EA78" s="80"/>
      <c r="EB78" s="80"/>
      <c r="EC78" s="80"/>
      <c r="ED78" s="80"/>
      <c r="EE78" s="80"/>
      <c r="EF78" s="80"/>
      <c r="EG78" s="80"/>
      <c r="EH78" s="80"/>
      <c r="EI78" s="80"/>
      <c r="EJ78" s="80"/>
      <c r="EK78" s="80"/>
      <c r="EL78" s="80"/>
      <c r="EM78" s="80"/>
      <c r="EN78" s="80"/>
      <c r="EO78" s="80"/>
      <c r="EP78" s="80"/>
      <c r="EQ78" s="80"/>
      <c r="ER78" s="80"/>
      <c r="ES78" s="80"/>
      <c r="ET78" s="80"/>
      <c r="EU78" s="80"/>
      <c r="EV78" s="80"/>
      <c r="EW78" s="80"/>
      <c r="EX78" s="80"/>
      <c r="EY78" s="80"/>
      <c r="EZ78" s="80"/>
      <c r="FA78" s="80"/>
      <c r="FB78" s="80"/>
      <c r="FC78" s="80"/>
      <c r="FD78" s="80"/>
      <c r="FE78" s="80"/>
      <c r="FF78" s="80"/>
      <c r="FG78" s="80"/>
      <c r="FH78" s="80"/>
      <c r="FI78" s="80"/>
      <c r="FJ78" s="80"/>
      <c r="FK78" s="80"/>
      <c r="FL78" s="80"/>
      <c r="FM78" s="80"/>
      <c r="FN78" s="80"/>
      <c r="FO78" s="80"/>
      <c r="FP78" s="80"/>
      <c r="FQ78" s="80"/>
      <c r="FR78" s="80"/>
      <c r="FS78" s="80"/>
      <c r="FT78" s="80"/>
      <c r="FU78" s="80"/>
      <c r="FV78" s="80"/>
      <c r="FW78" s="81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51.5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764.6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72.599999999999994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50.4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32.799999999999997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88"/>
      <c r="NE78" s="89"/>
      <c r="NF78" s="89"/>
      <c r="NG78" s="89"/>
      <c r="NH78" s="89"/>
      <c r="NI78" s="89"/>
      <c r="NJ78" s="89"/>
      <c r="NK78" s="89"/>
      <c r="NL78" s="89"/>
      <c r="NM78" s="89"/>
      <c r="NN78" s="89"/>
      <c r="NO78" s="89"/>
      <c r="NP78" s="89"/>
      <c r="NQ78" s="89"/>
      <c r="NR78" s="90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2"/>
      <c r="CW79" s="83"/>
      <c r="CX79" s="83"/>
      <c r="CY79" s="83"/>
      <c r="CZ79" s="83"/>
      <c r="DA79" s="83"/>
      <c r="DB79" s="83"/>
      <c r="DC79" s="83"/>
      <c r="DD79" s="83"/>
      <c r="DE79" s="83"/>
      <c r="DF79" s="83"/>
      <c r="DG79" s="83"/>
      <c r="DH79" s="83"/>
      <c r="DI79" s="83"/>
      <c r="DJ79" s="83"/>
      <c r="DK79" s="83"/>
      <c r="DL79" s="83"/>
      <c r="DM79" s="83"/>
      <c r="DN79" s="83"/>
      <c r="DO79" s="83"/>
      <c r="DP79" s="83"/>
      <c r="DQ79" s="83"/>
      <c r="DR79" s="83"/>
      <c r="DS79" s="83"/>
      <c r="DT79" s="83"/>
      <c r="DU79" s="83"/>
      <c r="DV79" s="83"/>
      <c r="DW79" s="83"/>
      <c r="DX79" s="83"/>
      <c r="DY79" s="83"/>
      <c r="DZ79" s="83"/>
      <c r="EA79" s="83"/>
      <c r="EB79" s="83"/>
      <c r="EC79" s="83"/>
      <c r="ED79" s="83"/>
      <c r="EE79" s="83"/>
      <c r="EF79" s="83"/>
      <c r="EG79" s="83"/>
      <c r="EH79" s="83"/>
      <c r="EI79" s="83"/>
      <c r="EJ79" s="83"/>
      <c r="EK79" s="83"/>
      <c r="EL79" s="83"/>
      <c r="EM79" s="83"/>
      <c r="EN79" s="83"/>
      <c r="EO79" s="83"/>
      <c r="EP79" s="83"/>
      <c r="EQ79" s="83"/>
      <c r="ER79" s="83"/>
      <c r="ES79" s="83"/>
      <c r="ET79" s="83"/>
      <c r="EU79" s="83"/>
      <c r="EV79" s="83"/>
      <c r="EW79" s="83"/>
      <c r="EX79" s="83"/>
      <c r="EY79" s="83"/>
      <c r="EZ79" s="83"/>
      <c r="FA79" s="83"/>
      <c r="FB79" s="83"/>
      <c r="FC79" s="83"/>
      <c r="FD79" s="83"/>
      <c r="FE79" s="83"/>
      <c r="FF79" s="83"/>
      <c r="FG79" s="83"/>
      <c r="FH79" s="83"/>
      <c r="FI79" s="83"/>
      <c r="FJ79" s="83"/>
      <c r="FK79" s="83"/>
      <c r="FL79" s="83"/>
      <c r="FM79" s="83"/>
      <c r="FN79" s="83"/>
      <c r="FO79" s="83"/>
      <c r="FP79" s="83"/>
      <c r="FQ79" s="83"/>
      <c r="FR79" s="83"/>
      <c r="FS79" s="83"/>
      <c r="FT79" s="83"/>
      <c r="FU79" s="83"/>
      <c r="FV79" s="83"/>
      <c r="FW79" s="84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88"/>
      <c r="NE79" s="89"/>
      <c r="NF79" s="89"/>
      <c r="NG79" s="89"/>
      <c r="NH79" s="89"/>
      <c r="NI79" s="89"/>
      <c r="NJ79" s="89"/>
      <c r="NK79" s="89"/>
      <c r="NL79" s="89"/>
      <c r="NM79" s="89"/>
      <c r="NN79" s="89"/>
      <c r="NO79" s="89"/>
      <c r="NP79" s="89"/>
      <c r="NQ79" s="89"/>
      <c r="NR79" s="90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88"/>
      <c r="NE80" s="89"/>
      <c r="NF80" s="89"/>
      <c r="NG80" s="89"/>
      <c r="NH80" s="89"/>
      <c r="NI80" s="89"/>
      <c r="NJ80" s="89"/>
      <c r="NK80" s="89"/>
      <c r="NL80" s="89"/>
      <c r="NM80" s="89"/>
      <c r="NN80" s="89"/>
      <c r="NO80" s="89"/>
      <c r="NP80" s="89"/>
      <c r="NQ80" s="89"/>
      <c r="NR80" s="90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88"/>
      <c r="NE81" s="89"/>
      <c r="NF81" s="89"/>
      <c r="NG81" s="89"/>
      <c r="NH81" s="89"/>
      <c r="NI81" s="89"/>
      <c r="NJ81" s="89"/>
      <c r="NK81" s="89"/>
      <c r="NL81" s="89"/>
      <c r="NM81" s="89"/>
      <c r="NN81" s="89"/>
      <c r="NO81" s="89"/>
      <c r="NP81" s="89"/>
      <c r="NQ81" s="89"/>
      <c r="NR81" s="90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91"/>
      <c r="NE82" s="92"/>
      <c r="NF82" s="92"/>
      <c r="NG82" s="92"/>
      <c r="NH82" s="92"/>
      <c r="NI82" s="92"/>
      <c r="NJ82" s="92"/>
      <c r="NK82" s="92"/>
      <c r="NL82" s="92"/>
      <c r="NM82" s="92"/>
      <c r="NN82" s="92"/>
      <c r="NO82" s="92"/>
      <c r="NP82" s="92"/>
      <c r="NQ82" s="92"/>
      <c r="NR82" s="93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【1,905.8】</v>
      </c>
      <c r="C88" s="34" t="str">
        <f>データ!AT6</f>
        <v>【3.9】</v>
      </c>
      <c r="D88" s="34" t="str">
        <f>データ!BE6</f>
        <v>【127】</v>
      </c>
      <c r="E88" s="34" t="str">
        <f>データ!DU6</f>
        <v>【210.9】</v>
      </c>
      <c r="F88" s="34" t="str">
        <f>データ!BP6</f>
        <v>【△55.6】</v>
      </c>
      <c r="G88" s="34" t="str">
        <f>データ!CA6</f>
        <v>【12,639】</v>
      </c>
      <c r="H88" s="34" t="str">
        <f>データ!CL6</f>
        <v xml:space="preserve"> </v>
      </c>
      <c r="I88" s="34" t="s">
        <v>48</v>
      </c>
      <c r="J88" s="34" t="s">
        <v>49</v>
      </c>
      <c r="K88" s="34" t="str">
        <f>データ!CY6</f>
        <v xml:space="preserve"> </v>
      </c>
      <c r="L88" s="34" t="str">
        <f>データ!DJ6</f>
        <v>【79.0】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a4MRNDmvVfev96OZUuc7evwewc6T4nNxJcuNYPdoPxpTxhpkjn/45bzIZpKKV012yPTuZp+kkSdC18anEMIu4w==" saltValue="BTQJ27pzS5W2PC4HzTzJvw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ND15:NR3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ND49:NR64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CV67:FW70"/>
    <mergeCell ref="CV72:FW75"/>
    <mergeCell ref="R76:AF76"/>
    <mergeCell ref="AG76:AU76"/>
    <mergeCell ref="AV76:BJ76"/>
    <mergeCell ref="BK76:BY76"/>
    <mergeCell ref="ND66:NR82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" x14ac:dyDescent="0.2"/>
  <cols>
    <col min="1" max="1" width="14.6328125" customWidth="1"/>
    <col min="2" max="90" width="11.90625" customWidth="1"/>
    <col min="91" max="92" width="15.453125" customWidth="1"/>
    <col min="93" max="125" width="11.90625" customWidth="1"/>
  </cols>
  <sheetData>
    <row r="1" spans="1:125" x14ac:dyDescent="0.2">
      <c r="A1" t="s">
        <v>50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51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25" customHeight="1" x14ac:dyDescent="0.2">
      <c r="A3" s="37" t="s">
        <v>52</v>
      </c>
      <c r="B3" s="38" t="s">
        <v>53</v>
      </c>
      <c r="C3" s="38" t="s">
        <v>54</v>
      </c>
      <c r="D3" s="38" t="s">
        <v>55</v>
      </c>
      <c r="E3" s="38" t="s">
        <v>56</v>
      </c>
      <c r="F3" s="38" t="s">
        <v>57</v>
      </c>
      <c r="G3" s="38" t="s">
        <v>58</v>
      </c>
      <c r="H3" s="138" t="s">
        <v>59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60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61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25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2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100</v>
      </c>
      <c r="AK5" s="47" t="s">
        <v>90</v>
      </c>
      <c r="AL5" s="47" t="s">
        <v>101</v>
      </c>
      <c r="AM5" s="47" t="s">
        <v>92</v>
      </c>
      <c r="AN5" s="47" t="s">
        <v>93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100</v>
      </c>
      <c r="AV5" s="47" t="s">
        <v>90</v>
      </c>
      <c r="AW5" s="47" t="s">
        <v>91</v>
      </c>
      <c r="AX5" s="47" t="s">
        <v>102</v>
      </c>
      <c r="AY5" s="47" t="s">
        <v>93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100</v>
      </c>
      <c r="BG5" s="47" t="s">
        <v>103</v>
      </c>
      <c r="BH5" s="47" t="s">
        <v>101</v>
      </c>
      <c r="BI5" s="47" t="s">
        <v>102</v>
      </c>
      <c r="BJ5" s="47" t="s">
        <v>104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89</v>
      </c>
      <c r="BR5" s="47" t="s">
        <v>103</v>
      </c>
      <c r="BS5" s="47" t="s">
        <v>101</v>
      </c>
      <c r="BT5" s="47" t="s">
        <v>102</v>
      </c>
      <c r="BU5" s="47" t="s">
        <v>104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100</v>
      </c>
      <c r="CC5" s="47" t="s">
        <v>90</v>
      </c>
      <c r="CD5" s="47" t="s">
        <v>91</v>
      </c>
      <c r="CE5" s="47" t="s">
        <v>92</v>
      </c>
      <c r="CF5" s="47" t="s">
        <v>93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100</v>
      </c>
      <c r="CP5" s="47" t="s">
        <v>103</v>
      </c>
      <c r="CQ5" s="47" t="s">
        <v>91</v>
      </c>
      <c r="CR5" s="47" t="s">
        <v>102</v>
      </c>
      <c r="CS5" s="47" t="s">
        <v>93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89</v>
      </c>
      <c r="DA5" s="47" t="s">
        <v>103</v>
      </c>
      <c r="DB5" s="47" t="s">
        <v>91</v>
      </c>
      <c r="DC5" s="47" t="s">
        <v>102</v>
      </c>
      <c r="DD5" s="47" t="s">
        <v>93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89</v>
      </c>
      <c r="DL5" s="47" t="s">
        <v>90</v>
      </c>
      <c r="DM5" s="47" t="s">
        <v>91</v>
      </c>
      <c r="DN5" s="47" t="s">
        <v>102</v>
      </c>
      <c r="DO5" s="47" t="s">
        <v>93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2">
      <c r="A6" s="37" t="s">
        <v>105</v>
      </c>
      <c r="B6" s="48">
        <f>B8</f>
        <v>2023</v>
      </c>
      <c r="C6" s="48">
        <f t="shared" ref="C6:X6" si="1">C8</f>
        <v>341002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13</v>
      </c>
      <c r="H6" s="48" t="str">
        <f>SUBSTITUTE(H8,"　","")</f>
        <v>広島県広島市</v>
      </c>
      <c r="I6" s="48" t="str">
        <f t="shared" si="1"/>
        <v>舟入町駐車場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48</v>
      </c>
      <c r="S6" s="50" t="str">
        <f t="shared" si="1"/>
        <v>公共施設</v>
      </c>
      <c r="T6" s="50" t="str">
        <f t="shared" si="1"/>
        <v>無</v>
      </c>
      <c r="U6" s="51">
        <f t="shared" si="1"/>
        <v>694</v>
      </c>
      <c r="V6" s="51">
        <f t="shared" si="1"/>
        <v>55</v>
      </c>
      <c r="W6" s="51">
        <f t="shared" si="1"/>
        <v>200</v>
      </c>
      <c r="X6" s="50" t="str">
        <f t="shared" si="1"/>
        <v>利用料金制</v>
      </c>
      <c r="Y6" s="52">
        <f>IF(Y8="-",NA(),Y8)</f>
        <v>123.3</v>
      </c>
      <c r="Z6" s="52">
        <f t="shared" ref="Z6:AH6" si="2">IF(Z8="-",NA(),Z8)</f>
        <v>157.4</v>
      </c>
      <c r="AA6" s="52">
        <f t="shared" si="2"/>
        <v>166</v>
      </c>
      <c r="AB6" s="52">
        <f t="shared" si="2"/>
        <v>169.8</v>
      </c>
      <c r="AC6" s="52">
        <f t="shared" si="2"/>
        <v>135.4</v>
      </c>
      <c r="AD6" s="52">
        <f t="shared" si="2"/>
        <v>1736.5</v>
      </c>
      <c r="AE6" s="52">
        <f t="shared" si="2"/>
        <v>3200.8</v>
      </c>
      <c r="AF6" s="52">
        <f t="shared" si="2"/>
        <v>274.39999999999998</v>
      </c>
      <c r="AG6" s="52">
        <f t="shared" si="2"/>
        <v>972.8</v>
      </c>
      <c r="AH6" s="52">
        <f t="shared" si="2"/>
        <v>2703.2</v>
      </c>
      <c r="AI6" s="49" t="str">
        <f>IF(AI8="-","",IF(AI8="-","【-】","【"&amp;SUBSTITUTE(TEXT(AI8,"#,##0.0"),"-","△")&amp;"】"))</f>
        <v>【1,905.8】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1.3</v>
      </c>
      <c r="AP6" s="52">
        <f t="shared" si="3"/>
        <v>4.8</v>
      </c>
      <c r="AQ6" s="52">
        <f t="shared" si="3"/>
        <v>3.3</v>
      </c>
      <c r="AR6" s="52">
        <f t="shared" si="3"/>
        <v>1.6</v>
      </c>
      <c r="AS6" s="52">
        <f t="shared" si="3"/>
        <v>1.5</v>
      </c>
      <c r="AT6" s="49" t="str">
        <f>IF(AT8="-","",IF(AT8="-","【-】","【"&amp;SUBSTITUTE(TEXT(AT8,"#,##0.0"),"-","△")&amp;"】"))</f>
        <v>【3.9】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4</v>
      </c>
      <c r="BA6" s="53">
        <f t="shared" si="4"/>
        <v>98</v>
      </c>
      <c r="BB6" s="53">
        <f t="shared" si="4"/>
        <v>13</v>
      </c>
      <c r="BC6" s="53">
        <f t="shared" si="4"/>
        <v>2</v>
      </c>
      <c r="BD6" s="53">
        <f t="shared" si="4"/>
        <v>4</v>
      </c>
      <c r="BE6" s="51" t="str">
        <f>IF(BE8="-","",IF(BE8="-","【-】","【"&amp;SUBSTITUTE(TEXT(BE8,"#,##0"),"-","△")&amp;"】"))</f>
        <v>【127】</v>
      </c>
      <c r="BF6" s="52">
        <f>IF(BF8="-",NA(),BF8)</f>
        <v>18.899999999999999</v>
      </c>
      <c r="BG6" s="52">
        <f t="shared" ref="BG6:BO6" si="5">IF(BG8="-",NA(),BG8)</f>
        <v>36.6</v>
      </c>
      <c r="BH6" s="52">
        <f t="shared" si="5"/>
        <v>39.9</v>
      </c>
      <c r="BI6" s="52">
        <f t="shared" si="5"/>
        <v>41.3</v>
      </c>
      <c r="BJ6" s="52">
        <f t="shared" si="5"/>
        <v>37.799999999999997</v>
      </c>
      <c r="BK6" s="52">
        <f t="shared" si="5"/>
        <v>28.9</v>
      </c>
      <c r="BL6" s="52">
        <f t="shared" si="5"/>
        <v>-56.4</v>
      </c>
      <c r="BM6" s="52">
        <f t="shared" si="5"/>
        <v>16.899999999999999</v>
      </c>
      <c r="BN6" s="52">
        <f t="shared" si="5"/>
        <v>26.4</v>
      </c>
      <c r="BO6" s="52">
        <f t="shared" si="5"/>
        <v>-1.9</v>
      </c>
      <c r="BP6" s="49" t="str">
        <f>IF(BP8="-","",IF(BP8="-","【-】","【"&amp;SUBSTITUTE(TEXT(BP8,"#,##0.0"),"-","△")&amp;"】"))</f>
        <v>【△55.6】</v>
      </c>
      <c r="BQ6" s="53">
        <f>IF(BQ8="-",NA(),BQ8)</f>
        <v>2158</v>
      </c>
      <c r="BR6" s="53">
        <f t="shared" ref="BR6:BZ6" si="6">IF(BR8="-",NA(),BR8)</f>
        <v>4914</v>
      </c>
      <c r="BS6" s="53">
        <f t="shared" si="6"/>
        <v>4922</v>
      </c>
      <c r="BT6" s="53">
        <f t="shared" si="6"/>
        <v>5603</v>
      </c>
      <c r="BU6" s="53">
        <f t="shared" si="6"/>
        <v>5546</v>
      </c>
      <c r="BV6" s="53">
        <f t="shared" si="6"/>
        <v>8262</v>
      </c>
      <c r="BW6" s="53">
        <f t="shared" si="6"/>
        <v>1059</v>
      </c>
      <c r="BX6" s="53">
        <f t="shared" si="6"/>
        <v>2866</v>
      </c>
      <c r="BY6" s="53">
        <f t="shared" si="6"/>
        <v>4637</v>
      </c>
      <c r="BZ6" s="53">
        <f t="shared" si="6"/>
        <v>4223</v>
      </c>
      <c r="CA6" s="51" t="str">
        <f>IF(CA8="-","",IF(CA8="-","【-】","【"&amp;SUBSTITUTE(TEXT(CA8,"#,##0"),"-","△")&amp;"】"))</f>
        <v>【12,639】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106</v>
      </c>
      <c r="CM6" s="51">
        <f t="shared" ref="CM6:CN6" si="7">CM8</f>
        <v>0</v>
      </c>
      <c r="CN6" s="51">
        <f t="shared" si="7"/>
        <v>70078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107</v>
      </c>
      <c r="CZ6" s="52">
        <f>IF(CZ8="-",NA(),CZ8)</f>
        <v>0</v>
      </c>
      <c r="DA6" s="52">
        <f t="shared" ref="DA6:DI6" si="8">IF(DA8="-",NA(),DA8)</f>
        <v>176</v>
      </c>
      <c r="DB6" s="52">
        <f t="shared" si="8"/>
        <v>192.1</v>
      </c>
      <c r="DC6" s="52">
        <f t="shared" si="8"/>
        <v>174.4</v>
      </c>
      <c r="DD6" s="52">
        <f t="shared" si="8"/>
        <v>149.80000000000001</v>
      </c>
      <c r="DE6" s="52">
        <f t="shared" si="8"/>
        <v>51.5</v>
      </c>
      <c r="DF6" s="52">
        <f t="shared" si="8"/>
        <v>764.6</v>
      </c>
      <c r="DG6" s="52">
        <f t="shared" si="8"/>
        <v>72.599999999999994</v>
      </c>
      <c r="DH6" s="52">
        <f t="shared" si="8"/>
        <v>50.4</v>
      </c>
      <c r="DI6" s="52">
        <f t="shared" si="8"/>
        <v>32.799999999999997</v>
      </c>
      <c r="DJ6" s="49" t="str">
        <f>IF(DJ8="-","",IF(DJ8="-","【-】","【"&amp;SUBSTITUTE(TEXT(DJ8,"#,##0.0"),"-","△")&amp;"】"))</f>
        <v>【79.0】</v>
      </c>
      <c r="DK6" s="52">
        <f>IF(DK8="-",NA(),DK8)</f>
        <v>192.7</v>
      </c>
      <c r="DL6" s="52">
        <f t="shared" ref="DL6:DT6" si="9">IF(DL8="-",NA(),DL8)</f>
        <v>225.5</v>
      </c>
      <c r="DM6" s="52">
        <f t="shared" si="9"/>
        <v>210.9</v>
      </c>
      <c r="DN6" s="52">
        <f t="shared" si="9"/>
        <v>225.5</v>
      </c>
      <c r="DO6" s="52">
        <f t="shared" si="9"/>
        <v>207.3</v>
      </c>
      <c r="DP6" s="52">
        <f t="shared" si="9"/>
        <v>159.6</v>
      </c>
      <c r="DQ6" s="52">
        <f t="shared" si="9"/>
        <v>128.5</v>
      </c>
      <c r="DR6" s="52">
        <f t="shared" si="9"/>
        <v>138.1</v>
      </c>
      <c r="DS6" s="52">
        <f t="shared" si="9"/>
        <v>152.4</v>
      </c>
      <c r="DT6" s="52">
        <f t="shared" si="9"/>
        <v>149.80000000000001</v>
      </c>
      <c r="DU6" s="49" t="str">
        <f>IF(DU8="-","",IF(DU8="-","【-】","【"&amp;SUBSTITUTE(TEXT(DU8,"#,##0.0"),"-","△")&amp;"】"))</f>
        <v>【210.9】</v>
      </c>
    </row>
    <row r="7" spans="1:125" s="54" customFormat="1" x14ac:dyDescent="0.2">
      <c r="A7" s="37" t="s">
        <v>108</v>
      </c>
      <c r="B7" s="48">
        <f t="shared" ref="B7:X7" si="10">B8</f>
        <v>2023</v>
      </c>
      <c r="C7" s="48">
        <f t="shared" si="10"/>
        <v>341002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13</v>
      </c>
      <c r="H7" s="48" t="str">
        <f t="shared" si="10"/>
        <v>広島県　広島市</v>
      </c>
      <c r="I7" s="48" t="str">
        <f t="shared" si="10"/>
        <v>舟入町駐車場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48</v>
      </c>
      <c r="S7" s="50" t="str">
        <f t="shared" si="10"/>
        <v>公共施設</v>
      </c>
      <c r="T7" s="50" t="str">
        <f t="shared" si="10"/>
        <v>無</v>
      </c>
      <c r="U7" s="51">
        <f t="shared" si="10"/>
        <v>694</v>
      </c>
      <c r="V7" s="51">
        <f t="shared" si="10"/>
        <v>55</v>
      </c>
      <c r="W7" s="51">
        <f t="shared" si="10"/>
        <v>200</v>
      </c>
      <c r="X7" s="50" t="str">
        <f t="shared" si="10"/>
        <v>利用料金制</v>
      </c>
      <c r="Y7" s="52">
        <f>Y8</f>
        <v>123.3</v>
      </c>
      <c r="Z7" s="52">
        <f t="shared" ref="Z7:AH7" si="11">Z8</f>
        <v>157.4</v>
      </c>
      <c r="AA7" s="52">
        <f t="shared" si="11"/>
        <v>166</v>
      </c>
      <c r="AB7" s="52">
        <f t="shared" si="11"/>
        <v>169.8</v>
      </c>
      <c r="AC7" s="52">
        <f t="shared" si="11"/>
        <v>135.4</v>
      </c>
      <c r="AD7" s="52">
        <f t="shared" si="11"/>
        <v>1736.5</v>
      </c>
      <c r="AE7" s="52">
        <f t="shared" si="11"/>
        <v>3200.8</v>
      </c>
      <c r="AF7" s="52">
        <f t="shared" si="11"/>
        <v>274.39999999999998</v>
      </c>
      <c r="AG7" s="52">
        <f t="shared" si="11"/>
        <v>972.8</v>
      </c>
      <c r="AH7" s="52">
        <f t="shared" si="11"/>
        <v>2703.2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1.3</v>
      </c>
      <c r="AP7" s="52">
        <f t="shared" si="12"/>
        <v>4.8</v>
      </c>
      <c r="AQ7" s="52">
        <f t="shared" si="12"/>
        <v>3.3</v>
      </c>
      <c r="AR7" s="52">
        <f t="shared" si="12"/>
        <v>1.6</v>
      </c>
      <c r="AS7" s="52">
        <f t="shared" si="12"/>
        <v>1.5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4</v>
      </c>
      <c r="BA7" s="53">
        <f t="shared" si="13"/>
        <v>98</v>
      </c>
      <c r="BB7" s="53">
        <f t="shared" si="13"/>
        <v>13</v>
      </c>
      <c r="BC7" s="53">
        <f t="shared" si="13"/>
        <v>2</v>
      </c>
      <c r="BD7" s="53">
        <f t="shared" si="13"/>
        <v>4</v>
      </c>
      <c r="BE7" s="51"/>
      <c r="BF7" s="52">
        <f>BF8</f>
        <v>18.899999999999999</v>
      </c>
      <c r="BG7" s="52">
        <f t="shared" ref="BG7:BO7" si="14">BG8</f>
        <v>36.6</v>
      </c>
      <c r="BH7" s="52">
        <f t="shared" si="14"/>
        <v>39.9</v>
      </c>
      <c r="BI7" s="52">
        <f t="shared" si="14"/>
        <v>41.3</v>
      </c>
      <c r="BJ7" s="52">
        <f t="shared" si="14"/>
        <v>37.799999999999997</v>
      </c>
      <c r="BK7" s="52">
        <f t="shared" si="14"/>
        <v>28.9</v>
      </c>
      <c r="BL7" s="52">
        <f t="shared" si="14"/>
        <v>-56.4</v>
      </c>
      <c r="BM7" s="52">
        <f t="shared" si="14"/>
        <v>16.899999999999999</v>
      </c>
      <c r="BN7" s="52">
        <f t="shared" si="14"/>
        <v>26.4</v>
      </c>
      <c r="BO7" s="52">
        <f t="shared" si="14"/>
        <v>-1.9</v>
      </c>
      <c r="BP7" s="49"/>
      <c r="BQ7" s="53">
        <f>BQ8</f>
        <v>2158</v>
      </c>
      <c r="BR7" s="53">
        <f t="shared" ref="BR7:BZ7" si="15">BR8</f>
        <v>4914</v>
      </c>
      <c r="BS7" s="53">
        <f t="shared" si="15"/>
        <v>4922</v>
      </c>
      <c r="BT7" s="53">
        <f t="shared" si="15"/>
        <v>5603</v>
      </c>
      <c r="BU7" s="53">
        <f t="shared" si="15"/>
        <v>5546</v>
      </c>
      <c r="BV7" s="53">
        <f t="shared" si="15"/>
        <v>8262</v>
      </c>
      <c r="BW7" s="53">
        <f t="shared" si="15"/>
        <v>1059</v>
      </c>
      <c r="BX7" s="53">
        <f t="shared" si="15"/>
        <v>2866</v>
      </c>
      <c r="BY7" s="53">
        <f t="shared" si="15"/>
        <v>4637</v>
      </c>
      <c r="BZ7" s="53">
        <f t="shared" si="15"/>
        <v>4223</v>
      </c>
      <c r="CA7" s="51"/>
      <c r="CB7" s="52" t="s">
        <v>109</v>
      </c>
      <c r="CC7" s="52" t="s">
        <v>109</v>
      </c>
      <c r="CD7" s="52" t="s">
        <v>109</v>
      </c>
      <c r="CE7" s="52" t="s">
        <v>109</v>
      </c>
      <c r="CF7" s="52" t="s">
        <v>109</v>
      </c>
      <c r="CG7" s="52" t="s">
        <v>109</v>
      </c>
      <c r="CH7" s="52" t="s">
        <v>109</v>
      </c>
      <c r="CI7" s="52" t="s">
        <v>109</v>
      </c>
      <c r="CJ7" s="52" t="s">
        <v>109</v>
      </c>
      <c r="CK7" s="52" t="s">
        <v>110</v>
      </c>
      <c r="CL7" s="49"/>
      <c r="CM7" s="51">
        <f>CM8</f>
        <v>0</v>
      </c>
      <c r="CN7" s="51">
        <f>CN8</f>
        <v>70078</v>
      </c>
      <c r="CO7" s="52" t="s">
        <v>109</v>
      </c>
      <c r="CP7" s="52" t="s">
        <v>109</v>
      </c>
      <c r="CQ7" s="52" t="s">
        <v>109</v>
      </c>
      <c r="CR7" s="52" t="s">
        <v>109</v>
      </c>
      <c r="CS7" s="52" t="s">
        <v>109</v>
      </c>
      <c r="CT7" s="52" t="s">
        <v>109</v>
      </c>
      <c r="CU7" s="52" t="s">
        <v>109</v>
      </c>
      <c r="CV7" s="52" t="s">
        <v>109</v>
      </c>
      <c r="CW7" s="52" t="s">
        <v>109</v>
      </c>
      <c r="CX7" s="52" t="s">
        <v>110</v>
      </c>
      <c r="CY7" s="49"/>
      <c r="CZ7" s="52">
        <f>CZ8</f>
        <v>0</v>
      </c>
      <c r="DA7" s="52">
        <f t="shared" ref="DA7:DI7" si="16">DA8</f>
        <v>176</v>
      </c>
      <c r="DB7" s="52">
        <f t="shared" si="16"/>
        <v>192.1</v>
      </c>
      <c r="DC7" s="52">
        <f t="shared" si="16"/>
        <v>174.4</v>
      </c>
      <c r="DD7" s="52">
        <f t="shared" si="16"/>
        <v>149.80000000000001</v>
      </c>
      <c r="DE7" s="52">
        <f t="shared" si="16"/>
        <v>51.5</v>
      </c>
      <c r="DF7" s="52">
        <f t="shared" si="16"/>
        <v>764.6</v>
      </c>
      <c r="DG7" s="52">
        <f t="shared" si="16"/>
        <v>72.599999999999994</v>
      </c>
      <c r="DH7" s="52">
        <f t="shared" si="16"/>
        <v>50.4</v>
      </c>
      <c r="DI7" s="52">
        <f t="shared" si="16"/>
        <v>32.799999999999997</v>
      </c>
      <c r="DJ7" s="49"/>
      <c r="DK7" s="52">
        <f>DK8</f>
        <v>192.7</v>
      </c>
      <c r="DL7" s="52">
        <f t="shared" ref="DL7:DT7" si="17">DL8</f>
        <v>225.5</v>
      </c>
      <c r="DM7" s="52">
        <f t="shared" si="17"/>
        <v>210.9</v>
      </c>
      <c r="DN7" s="52">
        <f t="shared" si="17"/>
        <v>225.5</v>
      </c>
      <c r="DO7" s="52">
        <f t="shared" si="17"/>
        <v>207.3</v>
      </c>
      <c r="DP7" s="52">
        <f t="shared" si="17"/>
        <v>159.6</v>
      </c>
      <c r="DQ7" s="52">
        <f t="shared" si="17"/>
        <v>128.5</v>
      </c>
      <c r="DR7" s="52">
        <f t="shared" si="17"/>
        <v>138.1</v>
      </c>
      <c r="DS7" s="52">
        <f t="shared" si="17"/>
        <v>152.4</v>
      </c>
      <c r="DT7" s="52">
        <f t="shared" si="17"/>
        <v>149.80000000000001</v>
      </c>
      <c r="DU7" s="49"/>
    </row>
    <row r="8" spans="1:125" s="54" customFormat="1" x14ac:dyDescent="0.2">
      <c r="A8" s="37"/>
      <c r="B8" s="55">
        <v>2023</v>
      </c>
      <c r="C8" s="55">
        <v>341002</v>
      </c>
      <c r="D8" s="55">
        <v>47</v>
      </c>
      <c r="E8" s="55">
        <v>14</v>
      </c>
      <c r="F8" s="55">
        <v>0</v>
      </c>
      <c r="G8" s="55">
        <v>13</v>
      </c>
      <c r="H8" s="55" t="s">
        <v>111</v>
      </c>
      <c r="I8" s="55" t="s">
        <v>112</v>
      </c>
      <c r="J8" s="55" t="s">
        <v>113</v>
      </c>
      <c r="K8" s="55" t="s">
        <v>114</v>
      </c>
      <c r="L8" s="55" t="s">
        <v>115</v>
      </c>
      <c r="M8" s="55" t="s">
        <v>116</v>
      </c>
      <c r="N8" s="55" t="s">
        <v>117</v>
      </c>
      <c r="O8" s="56" t="s">
        <v>118</v>
      </c>
      <c r="P8" s="57" t="s">
        <v>119</v>
      </c>
      <c r="Q8" s="57" t="s">
        <v>120</v>
      </c>
      <c r="R8" s="58">
        <v>48</v>
      </c>
      <c r="S8" s="57" t="s">
        <v>121</v>
      </c>
      <c r="T8" s="57" t="s">
        <v>122</v>
      </c>
      <c r="U8" s="58">
        <v>694</v>
      </c>
      <c r="V8" s="58">
        <v>55</v>
      </c>
      <c r="W8" s="58">
        <v>200</v>
      </c>
      <c r="X8" s="57" t="s">
        <v>123</v>
      </c>
      <c r="Y8" s="59">
        <v>123.3</v>
      </c>
      <c r="Z8" s="59">
        <v>157.4</v>
      </c>
      <c r="AA8" s="59">
        <v>166</v>
      </c>
      <c r="AB8" s="59">
        <v>169.8</v>
      </c>
      <c r="AC8" s="59">
        <v>135.4</v>
      </c>
      <c r="AD8" s="59">
        <v>1736.5</v>
      </c>
      <c r="AE8" s="59">
        <v>3200.8</v>
      </c>
      <c r="AF8" s="59">
        <v>274.39999999999998</v>
      </c>
      <c r="AG8" s="59">
        <v>972.8</v>
      </c>
      <c r="AH8" s="59">
        <v>2703.2</v>
      </c>
      <c r="AI8" s="56">
        <v>1905.8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1.3</v>
      </c>
      <c r="AP8" s="59">
        <v>4.8</v>
      </c>
      <c r="AQ8" s="59">
        <v>3.3</v>
      </c>
      <c r="AR8" s="59">
        <v>1.6</v>
      </c>
      <c r="AS8" s="59">
        <v>1.5</v>
      </c>
      <c r="AT8" s="56">
        <v>3.9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4</v>
      </c>
      <c r="BA8" s="60">
        <v>98</v>
      </c>
      <c r="BB8" s="60">
        <v>13</v>
      </c>
      <c r="BC8" s="60">
        <v>2</v>
      </c>
      <c r="BD8" s="60">
        <v>4</v>
      </c>
      <c r="BE8" s="60">
        <v>127</v>
      </c>
      <c r="BF8" s="59">
        <v>18.899999999999999</v>
      </c>
      <c r="BG8" s="59">
        <v>36.6</v>
      </c>
      <c r="BH8" s="59">
        <v>39.9</v>
      </c>
      <c r="BI8" s="59">
        <v>41.3</v>
      </c>
      <c r="BJ8" s="59">
        <v>37.799999999999997</v>
      </c>
      <c r="BK8" s="59">
        <v>28.9</v>
      </c>
      <c r="BL8" s="59">
        <v>-56.4</v>
      </c>
      <c r="BM8" s="59">
        <v>16.899999999999999</v>
      </c>
      <c r="BN8" s="59">
        <v>26.4</v>
      </c>
      <c r="BO8" s="59">
        <v>-1.9</v>
      </c>
      <c r="BP8" s="56">
        <v>-55.6</v>
      </c>
      <c r="BQ8" s="60">
        <v>2158</v>
      </c>
      <c r="BR8" s="60">
        <v>4914</v>
      </c>
      <c r="BS8" s="60">
        <v>4922</v>
      </c>
      <c r="BT8" s="61">
        <v>5603</v>
      </c>
      <c r="BU8" s="61">
        <v>5546</v>
      </c>
      <c r="BV8" s="60">
        <v>8262</v>
      </c>
      <c r="BW8" s="60">
        <v>1059</v>
      </c>
      <c r="BX8" s="60">
        <v>2866</v>
      </c>
      <c r="BY8" s="60">
        <v>4637</v>
      </c>
      <c r="BZ8" s="60">
        <v>4223</v>
      </c>
      <c r="CA8" s="58">
        <v>12639</v>
      </c>
      <c r="CB8" s="59" t="s">
        <v>115</v>
      </c>
      <c r="CC8" s="59" t="s">
        <v>115</v>
      </c>
      <c r="CD8" s="59" t="s">
        <v>115</v>
      </c>
      <c r="CE8" s="59" t="s">
        <v>115</v>
      </c>
      <c r="CF8" s="59" t="s">
        <v>115</v>
      </c>
      <c r="CG8" s="59" t="s">
        <v>115</v>
      </c>
      <c r="CH8" s="59" t="s">
        <v>115</v>
      </c>
      <c r="CI8" s="59" t="s">
        <v>115</v>
      </c>
      <c r="CJ8" s="59" t="s">
        <v>115</v>
      </c>
      <c r="CK8" s="59" t="s">
        <v>115</v>
      </c>
      <c r="CL8" s="56" t="s">
        <v>115</v>
      </c>
      <c r="CM8" s="58">
        <v>0</v>
      </c>
      <c r="CN8" s="58">
        <v>70078</v>
      </c>
      <c r="CO8" s="59" t="s">
        <v>115</v>
      </c>
      <c r="CP8" s="59" t="s">
        <v>115</v>
      </c>
      <c r="CQ8" s="59" t="s">
        <v>115</v>
      </c>
      <c r="CR8" s="59" t="s">
        <v>115</v>
      </c>
      <c r="CS8" s="59" t="s">
        <v>115</v>
      </c>
      <c r="CT8" s="59" t="s">
        <v>115</v>
      </c>
      <c r="CU8" s="59" t="s">
        <v>115</v>
      </c>
      <c r="CV8" s="59" t="s">
        <v>115</v>
      </c>
      <c r="CW8" s="59" t="s">
        <v>115</v>
      </c>
      <c r="CX8" s="59" t="s">
        <v>115</v>
      </c>
      <c r="CY8" s="56" t="s">
        <v>115</v>
      </c>
      <c r="CZ8" s="59">
        <v>0</v>
      </c>
      <c r="DA8" s="59">
        <v>176</v>
      </c>
      <c r="DB8" s="59">
        <v>192.1</v>
      </c>
      <c r="DC8" s="59">
        <v>174.4</v>
      </c>
      <c r="DD8" s="59">
        <v>149.80000000000001</v>
      </c>
      <c r="DE8" s="59">
        <v>51.5</v>
      </c>
      <c r="DF8" s="59">
        <v>764.6</v>
      </c>
      <c r="DG8" s="59">
        <v>72.599999999999994</v>
      </c>
      <c r="DH8" s="59">
        <v>50.4</v>
      </c>
      <c r="DI8" s="59">
        <v>32.799999999999997</v>
      </c>
      <c r="DJ8" s="56">
        <v>79</v>
      </c>
      <c r="DK8" s="59">
        <v>192.7</v>
      </c>
      <c r="DL8" s="59">
        <v>225.5</v>
      </c>
      <c r="DM8" s="59">
        <v>210.9</v>
      </c>
      <c r="DN8" s="59">
        <v>225.5</v>
      </c>
      <c r="DO8" s="59">
        <v>207.3</v>
      </c>
      <c r="DP8" s="59">
        <v>159.6</v>
      </c>
      <c r="DQ8" s="59">
        <v>128.5</v>
      </c>
      <c r="DR8" s="59">
        <v>138.1</v>
      </c>
      <c r="DS8" s="59">
        <v>152.4</v>
      </c>
      <c r="DT8" s="59">
        <v>149.80000000000001</v>
      </c>
      <c r="DU8" s="56">
        <v>210.9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124</v>
      </c>
      <c r="C10" s="64" t="s">
        <v>125</v>
      </c>
      <c r="D10" s="64" t="s">
        <v>126</v>
      </c>
      <c r="E10" s="64" t="s">
        <v>127</v>
      </c>
      <c r="F10" s="64" t="s">
        <v>128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53</v>
      </c>
      <c r="B11" s="65" t="str">
        <f>IF(VALUE($B$6)=0,"",IF(VALUE($B$6)&gt;2022,"R"&amp;TEXT(VALUE($B$6)-2022,"00"),"H"&amp;VALUE($B$6)-1992))</f>
        <v>R01</v>
      </c>
      <c r="C11" s="65" t="str">
        <f>IF(VALUE($B$6)=0,"",IF(VALUE($B$6)&gt;2021,"R"&amp;TEXT(VALUE($B$6)-2021,"00"),"H"&amp;VALUE($B$6)-1991))</f>
        <v>R02</v>
      </c>
      <c r="D11" s="65" t="str">
        <f>IF(VALUE($B$6)=0,"",IF(VALUE($B$6)&gt;2020,"R"&amp;TEXT(VALUE($B$6)-2020,"00"),"H"&amp;VALUE($B$6)-1990))</f>
        <v>R03</v>
      </c>
      <c r="E11" s="65" t="str">
        <f>IF(VALUE($B$6)=0,"",IF(VALUE($B$6)&gt;2019,"R"&amp;TEXT(VALUE($B$6)-2019,"00"),"H"&amp;VALUE($B$6)-1989))</f>
        <v>R04</v>
      </c>
      <c r="F11" s="65" t="str">
        <f>IF(VALUE($B$6)=0,"",IF(VALUE($B$6)&gt;2018,"R"&amp;TEXT(VALUE($B$6)-2018,"00"),"H"&amp;VALUE($B$6)-1988))</f>
        <v>R05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EF3322E74AA3E4495704B129218BECF" ma:contentTypeVersion="14" ma:contentTypeDescription="新しいドキュメントを作成します。" ma:contentTypeScope="" ma:versionID="7b6a6477365ce567ca5d4dd701570cd1">
  <xsd:schema xmlns:xsd="http://www.w3.org/2001/XMLSchema" xmlns:xs="http://www.w3.org/2001/XMLSchema" xmlns:p="http://schemas.microsoft.com/office/2006/metadata/properties" xmlns:ns2="96f7774a-1fa4-49d3-a956-75b9c85e9b43" xmlns:ns3="fd32c9f7-8932-4d07-b49b-91c8a1e26893" targetNamespace="http://schemas.microsoft.com/office/2006/metadata/properties" ma:root="true" ma:fieldsID="26f2120a38770ca02403bd13ba031762" ns2:_="" ns3:_="">
    <xsd:import namespace="96f7774a-1fa4-49d3-a956-75b9c85e9b43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7774a-1fa4-49d3-a956-75b9c85e9b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承認の状態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96f7774a-1fa4-49d3-a956-75b9c85e9b43" xsi:nil="true"/>
    <lcf76f155ced4ddcb4097134ff3c332f xmlns="96f7774a-1fa4-49d3-a956-75b9c85e9b43">
      <Terms xmlns="http://schemas.microsoft.com/office/infopath/2007/PartnerControls"/>
    </lcf76f155ced4ddcb4097134ff3c332f>
    <TaxCatchAll xmlns="fd32c9f7-8932-4d07-b49b-91c8a1e26893" xsi:nil="true"/>
  </documentManagement>
</p:properties>
</file>

<file path=customXml/itemProps1.xml><?xml version="1.0" encoding="utf-8"?>
<ds:datastoreItem xmlns:ds="http://schemas.openxmlformats.org/officeDocument/2006/customXml" ds:itemID="{7D46BCC3-6BE9-4E9F-81BF-204D81DAAFAF}"/>
</file>

<file path=customXml/itemProps2.xml><?xml version="1.0" encoding="utf-8"?>
<ds:datastoreItem xmlns:ds="http://schemas.openxmlformats.org/officeDocument/2006/customXml" ds:itemID="{ADBA2310-C705-41AE-B4FB-13C01BE8D1A9}"/>
</file>

<file path=customXml/itemProps3.xml><?xml version="1.0" encoding="utf-8"?>
<ds:datastoreItem xmlns:ds="http://schemas.openxmlformats.org/officeDocument/2006/customXml" ds:itemID="{F9DD24D4-BD60-44F2-A40A-47A55165DD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2025-02-14T07:24:23Z</dcterms:created>
  <dcterms:modified xsi:type="dcterms:W3CDTF">2025-02-14T07:24:39Z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0x0101006EF3322E74AA3E4495704B129218BECF</vt:lpwstr>
  </property>
  <property fmtid="{D5CDD505-2E9C-101B-9397-08002B2CF9AE}" pid="3" name="MediaServiceImageTags">
    <vt:lpwstr/>
  </property>
</Properties>
</file>