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1_8E30ABC2A5DB5AE4B9544A0C835F6C088ED60E49" xr6:coauthVersionLast="47" xr6:coauthVersionMax="47" xr10:uidLastSave="{1FE36A8C-AA69-440A-86E6-E35F3FFE9F7C}"/>
  <workbookProtection workbookAlgorithmName="SHA-512" workbookHashValue="1rAoFiB03RWwNa/qsRqPBiY9yynOJ7p+DsPUp6j3nGfHdpyOOuSa5HbfhZMqfJs5lIdLmIORljE9jPOuGb3AbA==" workbookSaltValue="2i7T3B096cAXesThcg2GKQ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B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AN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JQ8" i="4"/>
  <c r="HX8" i="4"/>
  <c r="FJ8" i="4"/>
  <c r="CF8" i="4"/>
  <c r="AQ8" i="4"/>
  <c r="B8" i="4"/>
  <c r="B6" i="4" l="1"/>
  <c r="JC30" i="4"/>
  <c r="GL76" i="4"/>
  <c r="EL30" i="4"/>
  <c r="U30" i="4"/>
  <c r="R76" i="4"/>
  <c r="JC51" i="4"/>
  <c r="KA76" i="4"/>
  <c r="EL51" i="4"/>
  <c r="U51" i="4"/>
  <c r="F11" i="5"/>
  <c r="C11" i="5"/>
  <c r="D11" i="5"/>
  <c r="E11" i="5"/>
  <c r="HA76" i="4" l="1"/>
  <c r="AG76" i="4"/>
  <c r="JV51" i="4"/>
  <c r="KP76" i="4"/>
  <c r="FE51" i="4"/>
  <c r="JV30" i="4"/>
  <c r="AN51" i="4"/>
  <c r="FE30" i="4"/>
  <c r="AN30" i="4"/>
  <c r="LE76" i="4"/>
  <c r="FX51" i="4"/>
  <c r="KO30" i="4"/>
  <c r="HP76" i="4"/>
  <c r="BG51" i="4"/>
  <c r="FX30" i="4"/>
  <c r="BG30" i="4"/>
  <c r="AV76" i="4"/>
  <c r="KO51" i="4"/>
  <c r="CS30" i="4"/>
  <c r="BZ76" i="4"/>
  <c r="MA51" i="4"/>
  <c r="MI76" i="4"/>
  <c r="HJ51" i="4"/>
  <c r="MA30" i="4"/>
  <c r="IT76" i="4"/>
  <c r="CS51" i="4"/>
  <c r="HJ30" i="4"/>
  <c r="LH51" i="4"/>
  <c r="GQ51" i="4"/>
  <c r="LH30" i="4"/>
  <c r="IE76" i="4"/>
  <c r="BZ51" i="4"/>
  <c r="GQ30" i="4"/>
  <c r="BZ30" i="4"/>
  <c r="BK76" i="4"/>
  <c r="LT76" i="4"/>
</calcChain>
</file>

<file path=xl/sharedStrings.xml><?xml version="1.0" encoding="utf-8"?>
<sst xmlns="http://schemas.openxmlformats.org/spreadsheetml/2006/main" count="278" uniqueCount="125">
  <si>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</si>
  <si>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</si>
  <si>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</si>
  <si>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</si>
  <si>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</si>
  <si>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</si>
  <si>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</si>
  <si>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</si>
  <si>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</si>
  <si>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</si>
  <si>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</si>
  <si>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</si>
  <si>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</si>
  <si>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</si>
  <si>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</si>
  <si>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</si>
  <si>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</si>
  <si>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</si>
  <si>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</si>
  <si>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</si>
  <si>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</si>
  <si>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附置義務駐車施設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</si>
  <si>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</si>
  <si>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</si>
  <si>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</si>
  <si>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</si>
  <si>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</si>
  <si>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</si>
  <si>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①収益的収支比率
　類似施設平均値を上回っており、黒字を確保しています。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類似施設平均値を大幅に下回っているものの、収益性を確保しています。</t>
    <rPh sb="1" eb="4">
      <t>シュウエキテキ</t>
    </rPh>
    <rPh sb="4" eb="6">
      <t>シュウシ</t>
    </rPh>
    <rPh sb="6" eb="8">
      <t>ヒリツ</t>
    </rPh>
    <rPh sb="38" eb="39">
      <t>タ</t>
    </rPh>
    <rPh sb="39" eb="41">
      <t>カイケイ</t>
    </rPh>
    <rPh sb="41" eb="44">
      <t>ホジョキン</t>
    </rPh>
    <rPh sb="44" eb="46">
      <t>ヒリツ</t>
    </rPh>
    <rPh sb="48" eb="49">
      <t>ホカ</t>
    </rPh>
    <rPh sb="49" eb="51">
      <t>カイケイ</t>
    </rPh>
    <rPh sb="54" eb="57">
      <t>ホジョキン</t>
    </rPh>
    <rPh sb="66" eb="68">
      <t>チュウシャ</t>
    </rPh>
    <rPh sb="68" eb="70">
      <t>ダイスウ</t>
    </rPh>
    <rPh sb="70" eb="72">
      <t>イチダイ</t>
    </rPh>
    <rPh sb="72" eb="73">
      <t>ア</t>
    </rPh>
    <rPh sb="76" eb="77">
      <t>ホカ</t>
    </rPh>
    <rPh sb="77" eb="79">
      <t>カイケイ</t>
    </rPh>
    <rPh sb="79" eb="82">
      <t>ホジョキン</t>
    </rPh>
    <rPh sb="82" eb="83">
      <t>ガク</t>
    </rPh>
    <rPh sb="85" eb="86">
      <t>ホカ</t>
    </rPh>
    <rPh sb="86" eb="88">
      <t>カイケイ</t>
    </rPh>
    <rPh sb="91" eb="94">
      <t>ホジョキン</t>
    </rPh>
    <rPh sb="103" eb="105">
      <t>ウリアゲ</t>
    </rPh>
    <rPh sb="105" eb="106">
      <t>タカ</t>
    </rPh>
    <rPh sb="109" eb="111">
      <t>ヒリツ</t>
    </rPh>
    <rPh sb="165" eb="167">
      <t>オオハバ</t>
    </rPh>
    <phoneticPr fontId="1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</si>
  <si>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</si>
  <si>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</si>
  <si>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</si>
  <si>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⑦敷地の地価
　合築建物の附置義務駐車場です。
⑧設備投資見込額
　今後、老朽化した部品の取替を目的とした設備投資を行う見込みです。
⑩企業債残高対料金収入比率
　企業債残高はありません。</t>
    <rPh sb="1" eb="3">
      <t>シキチ</t>
    </rPh>
    <rPh sb="4" eb="6">
      <t>チカ</t>
    </rPh>
    <rPh sb="8" eb="9">
      <t>ア</t>
    </rPh>
    <rPh sb="9" eb="10">
      <t>チク</t>
    </rPh>
    <rPh sb="10" eb="12">
      <t>タテモノ</t>
    </rPh>
    <rPh sb="13" eb="15">
      <t>フチ</t>
    </rPh>
    <rPh sb="15" eb="17">
      <t>ギム</t>
    </rPh>
    <rPh sb="17" eb="19">
      <t>チュウシャ</t>
    </rPh>
    <rPh sb="19" eb="20">
      <t>ジョウ</t>
    </rPh>
    <phoneticPr fontId="15"/>
  </si>
  <si>
    <t>3. 利用の状況について</t>
    <phoneticPr fontId="5"/>
  </si>
  <si>
    <t>⑪稼働率
　類似施設平均値を下回っているものの、一定の稼働率があります。</t>
    <rPh sb="1" eb="3">
      <t>カドウ</t>
    </rPh>
    <rPh sb="3" eb="4">
      <t>リツ</t>
    </rPh>
    <phoneticPr fontId="1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</si>
  <si>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</si>
  <si>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</si>
  <si>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</si>
  <si>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　収益性を確保した駐車場です。引き続き、利用者の声を反映させながら、運営を推進していきます。</t>
    <rPh sb="1" eb="3">
      <t>シュウエキ</t>
    </rPh>
    <rPh sb="3" eb="4">
      <t>セイ</t>
    </rPh>
    <rPh sb="5" eb="7">
      <t>カクホ</t>
    </rPh>
    <rPh sb="9" eb="12">
      <t>チュウシャジョウ</t>
    </rPh>
    <rPh sb="15" eb="16">
      <t>ヒ</t>
    </rPh>
    <rPh sb="17" eb="18">
      <t>ツヅ</t>
    </rPh>
    <rPh sb="20" eb="23">
      <t>リヨウシャ</t>
    </rPh>
    <rPh sb="24" eb="25">
      <t>コエ</t>
    </rPh>
    <rPh sb="26" eb="28">
      <t>ハンエイ</t>
    </rPh>
    <rPh sb="34" eb="36">
      <t>ウンエイ</t>
    </rPh>
    <rPh sb="37" eb="39">
      <t>スイシン</t>
    </rPh>
    <phoneticPr fontId="1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</si>
  <si>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</si>
  <si>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</si>
  <si>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</si>
  <si>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</si>
  <si>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</si>
  <si>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</si>
  <si>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</si>
  <si>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</si>
  <si>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</si>
  <si>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</si>
  <si>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</si>
  <si>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</si>
  <si>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</si>
  <si>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</si>
  <si>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</si>
  <si>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</si>
  <si>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</si>
  <si>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</si>
  <si>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</si>
  <si>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</si>
  <si>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</si>
  <si>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</si>
  <si>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</si>
  <si>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</si>
  <si>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</si>
  <si>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</si>
  <si>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</si>
  <si>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</si>
  <si>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</si>
  <si>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</si>
  <si>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</si>
  <si>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</si>
  <si>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</si>
  <si>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</si>
  <si>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</si>
  <si>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</si>
  <si>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</si>
  <si>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</si>
  <si>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</si>
  <si>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</si>
  <si>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</si>
  <si>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</si>
  <si>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</si>
  <si>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</si>
  <si>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</si>
  <si>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</si>
  <si>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</si>
  <si>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</si>
  <si>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</si>
  <si>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</si>
  <si>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</si>
  <si>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</si>
  <si>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</si>
  <si>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</si>
  <si>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</si>
  <si>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</si>
  <si>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</si>
  <si>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</si>
  <si>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</si>
  <si>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</si>
  <si>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</si>
  <si>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</si>
  <si>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</si>
  <si>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</si>
  <si>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</si>
  <si>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</si>
  <si>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</si>
  <si>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</si>
  <si>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</si>
  <si>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</si>
  <si>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鷹野橋駐車場</t>
  </si>
  <si>
    <t>法非適用</t>
  </si>
  <si>
    <t>駐車場整備事業</t>
  </si>
  <si>
    <t>-</t>
  </si>
  <si>
    <t>Ａ１Ｂ２</t>
  </si>
  <si>
    <t>非設置</t>
  </si>
  <si>
    <t>該当数値なし</t>
  </si>
  <si>
    <t>立体式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</si>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</sst>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161.9</c:v>
                </c:pt>
                <c:pt idx="1">
                  <c:v>213</c:v>
                </c:pt>
                <c:pt idx="2">
                  <c:v>213.6</c:v>
                </c:pt>
                <c:pt idx="3">
                  <c:v>218.2</c:v>
                </c:pt>
                <c:pt idx="4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C-40F7-99BA-C9C8E12A2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230.7</c:v>
                </c:pt>
                <c:pt idx="1">
                  <c:v>166.4</c:v>
                </c:pt>
                <c:pt idx="2">
                  <c:v>177.9</c:v>
                </c:pt>
                <c:pt idx="3">
                  <c:v>183.3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C-40F7-99BA-C9C8E12A2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2-4EB1-B39E-A901D92D9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1555</c:v>
                </c:pt>
                <c:pt idx="1">
                  <c:v>69.3</c:v>
                </c:pt>
                <c:pt idx="2">
                  <c:v>93</c:v>
                </c:pt>
                <c:pt idx="3">
                  <c:v>141.1</c:v>
                </c:pt>
                <c:pt idx="4">
                  <c:v>333.3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2-4EB1-B39E-A901D92D9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095-4782-90EC-F2091392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5-4782-90EC-F2091392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762-4599-941F-3F2BE4187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2-4599-941F-3F2BE4187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8-448E-9CF2-C3D5BC6D5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9.9</c:v>
                </c:pt>
                <c:pt idx="2">
                  <c:v>5.0999999999999996</c:v>
                </c:pt>
                <c:pt idx="3">
                  <c:v>5.6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8-448E-9CF2-C3D5BC6D5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B-4C5E-9CFF-F195551F2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7</c:v>
                </c:pt>
                <c:pt idx="1">
                  <c:v>260</c:v>
                </c:pt>
                <c:pt idx="2">
                  <c:v>15564</c:v>
                </c:pt>
                <c:pt idx="3">
                  <c:v>28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B-4C5E-9CFF-F195551F2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125</c:v>
                </c:pt>
                <c:pt idx="1">
                  <c:v>133.30000000000001</c:v>
                </c:pt>
                <c:pt idx="2">
                  <c:v>100</c:v>
                </c:pt>
                <c:pt idx="3">
                  <c:v>112.5</c:v>
                </c:pt>
                <c:pt idx="4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1-4AA8-A504-6619160D7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164.6</c:v>
                </c:pt>
                <c:pt idx="1">
                  <c:v>140.30000000000001</c:v>
                </c:pt>
                <c:pt idx="2">
                  <c:v>147.30000000000001</c:v>
                </c:pt>
                <c:pt idx="3">
                  <c:v>162.9</c:v>
                </c:pt>
                <c:pt idx="4">
                  <c:v>161.69999999999999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1-4AA8-A504-6619160D7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53</c:v>
                </c:pt>
                <c:pt idx="2">
                  <c:v>53.2</c:v>
                </c:pt>
                <c:pt idx="3">
                  <c:v>54.2</c:v>
                </c:pt>
                <c:pt idx="4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0-4D84-BCBD-B360B27F2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36.200000000000003</c:v>
                </c:pt>
                <c:pt idx="1">
                  <c:v>-15.8</c:v>
                </c:pt>
                <c:pt idx="2">
                  <c:v>5</c:v>
                </c:pt>
                <c:pt idx="3">
                  <c:v>18.399999999999999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0-4D84-BCBD-B360B27F2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1779</c:v>
                </c:pt>
                <c:pt idx="1">
                  <c:v>2101</c:v>
                </c:pt>
                <c:pt idx="2">
                  <c:v>2449</c:v>
                </c:pt>
                <c:pt idx="3">
                  <c:v>2745</c:v>
                </c:pt>
                <c:pt idx="4">
                  <c:v>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0-4461-AB1F-97AE2E08F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24482</c:v>
                </c:pt>
                <c:pt idx="1">
                  <c:v>13494</c:v>
                </c:pt>
                <c:pt idx="2">
                  <c:v>17746</c:v>
                </c:pt>
                <c:pt idx="3">
                  <c:v>17293</c:v>
                </c:pt>
                <c:pt idx="4">
                  <c:v>18662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0-4461-AB1F-97AE2E08F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EB1" zoomScaleNormal="100" zoomScaleSheetLayoutView="70" workbookViewId="0">
      <selection activeCell="ND31" sqref="ND31:NR31"/>
    </sheetView>
  </sheetViews>
  <sheetFormatPr defaultColWidth="2.7265625" defaultRowHeight="13" x14ac:dyDescent="0.2"/>
  <cols>
    <col min="1" max="1" width="2.7265625" customWidth="1"/>
    <col min="2" max="2" width="0.81640625" customWidth="1"/>
    <col min="3" max="244" width="0.7265625" customWidth="1"/>
    <col min="245" max="245" width="0.81640625" customWidth="1"/>
    <col min="246" max="366" width="0.7265625" customWidth="1"/>
    <col min="368" max="382" width="3.17968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広島県広島市　鷹野橋駐車場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844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21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立体式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42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16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300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22</v>
      </c>
      <c r="NE10" s="90"/>
      <c r="NF10" s="91" t="s">
        <v>23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24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25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26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27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28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29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161.9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213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213.6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218.2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197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29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29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125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133.30000000000001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100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112.5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125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30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31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230.7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166.4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177.9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183.3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186.3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31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1.7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9.9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5.0999999999999996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7.6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31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164.6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140.30000000000001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147.30000000000001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162.9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161.69999999999999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33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29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29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38.200000000000003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53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53.2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54.2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49.2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29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1779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2101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2449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2745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2627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31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260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15564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28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31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36.200000000000003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-15.8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18.399999999999999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6.9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31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24482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13494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17746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17293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18662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35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36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37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39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136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29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29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29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31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31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31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1555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69.3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93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141.1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333.3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40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41</v>
      </c>
      <c r="C87" s="34" t="s">
        <v>42</v>
      </c>
      <c r="D87" s="34" t="s">
        <v>43</v>
      </c>
      <c r="E87" s="34" t="s">
        <v>44</v>
      </c>
      <c r="F87" s="34" t="s">
        <v>45</v>
      </c>
      <c r="G87" s="34" t="s">
        <v>46</v>
      </c>
      <c r="H87" s="34" t="s">
        <v>47</v>
      </c>
      <c r="I87" s="34" t="s">
        <v>48</v>
      </c>
      <c r="J87" s="34" t="s">
        <v>49</v>
      </c>
      <c r="K87" s="34" t="s">
        <v>50</v>
      </c>
      <c r="L87" s="34" t="s">
        <v>51</v>
      </c>
      <c r="M87" s="35" t="s">
        <v>52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53</v>
      </c>
      <c r="J88" s="34" t="s">
        <v>53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uLzqHLwTdsCfF17vrTs7bsM+psON5ViSaycsZY2sAK1Bp4O066zmvX1UZ9gO7mVS5DWZ0cBKhdiAKc/q1A015A==" saltValue="IVcEsTUnyTYNiBnMYzyTs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7265625" customWidth="1"/>
    <col min="2" max="90" width="11.81640625" customWidth="1"/>
    <col min="91" max="92" width="15.453125" customWidth="1"/>
    <col min="93" max="125" width="11.81640625" customWidth="1"/>
  </cols>
  <sheetData>
    <row r="1" spans="1:125" x14ac:dyDescent="0.2">
      <c r="A1" t="s">
        <v>54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55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56</v>
      </c>
      <c r="B3" s="38" t="s">
        <v>57</v>
      </c>
      <c r="C3" s="38" t="s">
        <v>58</v>
      </c>
      <c r="D3" s="38" t="s">
        <v>59</v>
      </c>
      <c r="E3" s="38" t="s">
        <v>60</v>
      </c>
      <c r="F3" s="38" t="s">
        <v>61</v>
      </c>
      <c r="G3" s="38" t="s">
        <v>62</v>
      </c>
      <c r="H3" s="138" t="s">
        <v>63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64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65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26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66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67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68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69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70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71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72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73</v>
      </c>
      <c r="CN4" s="144" t="s">
        <v>74</v>
      </c>
      <c r="CO4" s="135" t="s">
        <v>75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76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77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78</v>
      </c>
      <c r="B5" s="46"/>
      <c r="C5" s="46"/>
      <c r="D5" s="46"/>
      <c r="E5" s="46"/>
      <c r="F5" s="46"/>
      <c r="G5" s="46"/>
      <c r="H5" s="47" t="s">
        <v>79</v>
      </c>
      <c r="I5" s="47" t="s">
        <v>80</v>
      </c>
      <c r="J5" s="47" t="s">
        <v>81</v>
      </c>
      <c r="K5" s="47" t="s">
        <v>82</v>
      </c>
      <c r="L5" s="47" t="s">
        <v>83</v>
      </c>
      <c r="M5" s="47" t="s">
        <v>4</v>
      </c>
      <c r="N5" s="47" t="s">
        <v>5</v>
      </c>
      <c r="O5" s="47" t="s">
        <v>84</v>
      </c>
      <c r="P5" s="47" t="s">
        <v>13</v>
      </c>
      <c r="Q5" s="47" t="s">
        <v>85</v>
      </c>
      <c r="R5" s="47" t="s">
        <v>86</v>
      </c>
      <c r="S5" s="47" t="s">
        <v>87</v>
      </c>
      <c r="T5" s="47" t="s">
        <v>88</v>
      </c>
      <c r="U5" s="47" t="s">
        <v>89</v>
      </c>
      <c r="V5" s="47" t="s">
        <v>90</v>
      </c>
      <c r="W5" s="47" t="s">
        <v>91</v>
      </c>
      <c r="X5" s="47" t="s">
        <v>92</v>
      </c>
      <c r="Y5" s="47" t="s">
        <v>93</v>
      </c>
      <c r="Z5" s="47" t="s">
        <v>94</v>
      </c>
      <c r="AA5" s="47" t="s">
        <v>95</v>
      </c>
      <c r="AB5" s="47" t="s">
        <v>96</v>
      </c>
      <c r="AC5" s="47" t="s">
        <v>97</v>
      </c>
      <c r="AD5" s="47" t="s">
        <v>98</v>
      </c>
      <c r="AE5" s="47" t="s">
        <v>99</v>
      </c>
      <c r="AF5" s="47" t="s">
        <v>100</v>
      </c>
      <c r="AG5" s="47" t="s">
        <v>101</v>
      </c>
      <c r="AH5" s="47" t="s">
        <v>102</v>
      </c>
      <c r="AI5" s="47" t="s">
        <v>103</v>
      </c>
      <c r="AJ5" s="47" t="s">
        <v>93</v>
      </c>
      <c r="AK5" s="47" t="s">
        <v>94</v>
      </c>
      <c r="AL5" s="47" t="s">
        <v>95</v>
      </c>
      <c r="AM5" s="47" t="s">
        <v>96</v>
      </c>
      <c r="AN5" s="47" t="s">
        <v>97</v>
      </c>
      <c r="AO5" s="47" t="s">
        <v>98</v>
      </c>
      <c r="AP5" s="47" t="s">
        <v>99</v>
      </c>
      <c r="AQ5" s="47" t="s">
        <v>100</v>
      </c>
      <c r="AR5" s="47" t="s">
        <v>101</v>
      </c>
      <c r="AS5" s="47" t="s">
        <v>102</v>
      </c>
      <c r="AT5" s="47" t="s">
        <v>103</v>
      </c>
      <c r="AU5" s="47" t="s">
        <v>93</v>
      </c>
      <c r="AV5" s="47" t="s">
        <v>94</v>
      </c>
      <c r="AW5" s="47" t="s">
        <v>95</v>
      </c>
      <c r="AX5" s="47" t="s">
        <v>96</v>
      </c>
      <c r="AY5" s="47" t="s">
        <v>97</v>
      </c>
      <c r="AZ5" s="47" t="s">
        <v>98</v>
      </c>
      <c r="BA5" s="47" t="s">
        <v>99</v>
      </c>
      <c r="BB5" s="47" t="s">
        <v>100</v>
      </c>
      <c r="BC5" s="47" t="s">
        <v>101</v>
      </c>
      <c r="BD5" s="47" t="s">
        <v>102</v>
      </c>
      <c r="BE5" s="47" t="s">
        <v>103</v>
      </c>
      <c r="BF5" s="47" t="s">
        <v>93</v>
      </c>
      <c r="BG5" s="47" t="s">
        <v>94</v>
      </c>
      <c r="BH5" s="47" t="s">
        <v>95</v>
      </c>
      <c r="BI5" s="47" t="s">
        <v>96</v>
      </c>
      <c r="BJ5" s="47" t="s">
        <v>97</v>
      </c>
      <c r="BK5" s="47" t="s">
        <v>98</v>
      </c>
      <c r="BL5" s="47" t="s">
        <v>99</v>
      </c>
      <c r="BM5" s="47" t="s">
        <v>100</v>
      </c>
      <c r="BN5" s="47" t="s">
        <v>101</v>
      </c>
      <c r="BO5" s="47" t="s">
        <v>102</v>
      </c>
      <c r="BP5" s="47" t="s">
        <v>103</v>
      </c>
      <c r="BQ5" s="47" t="s">
        <v>93</v>
      </c>
      <c r="BR5" s="47" t="s">
        <v>94</v>
      </c>
      <c r="BS5" s="47" t="s">
        <v>95</v>
      </c>
      <c r="BT5" s="47" t="s">
        <v>96</v>
      </c>
      <c r="BU5" s="47" t="s">
        <v>97</v>
      </c>
      <c r="BV5" s="47" t="s">
        <v>98</v>
      </c>
      <c r="BW5" s="47" t="s">
        <v>99</v>
      </c>
      <c r="BX5" s="47" t="s">
        <v>100</v>
      </c>
      <c r="BY5" s="47" t="s">
        <v>101</v>
      </c>
      <c r="BZ5" s="47" t="s">
        <v>102</v>
      </c>
      <c r="CA5" s="47" t="s">
        <v>103</v>
      </c>
      <c r="CB5" s="47" t="s">
        <v>93</v>
      </c>
      <c r="CC5" s="47" t="s">
        <v>94</v>
      </c>
      <c r="CD5" s="47" t="s">
        <v>95</v>
      </c>
      <c r="CE5" s="47" t="s">
        <v>96</v>
      </c>
      <c r="CF5" s="47" t="s">
        <v>97</v>
      </c>
      <c r="CG5" s="47" t="s">
        <v>98</v>
      </c>
      <c r="CH5" s="47" t="s">
        <v>99</v>
      </c>
      <c r="CI5" s="47" t="s">
        <v>100</v>
      </c>
      <c r="CJ5" s="47" t="s">
        <v>101</v>
      </c>
      <c r="CK5" s="47" t="s">
        <v>102</v>
      </c>
      <c r="CL5" s="47" t="s">
        <v>103</v>
      </c>
      <c r="CM5" s="145"/>
      <c r="CN5" s="145"/>
      <c r="CO5" s="47" t="s">
        <v>93</v>
      </c>
      <c r="CP5" s="47" t="s">
        <v>94</v>
      </c>
      <c r="CQ5" s="47" t="s">
        <v>95</v>
      </c>
      <c r="CR5" s="47" t="s">
        <v>96</v>
      </c>
      <c r="CS5" s="47" t="s">
        <v>97</v>
      </c>
      <c r="CT5" s="47" t="s">
        <v>98</v>
      </c>
      <c r="CU5" s="47" t="s">
        <v>99</v>
      </c>
      <c r="CV5" s="47" t="s">
        <v>100</v>
      </c>
      <c r="CW5" s="47" t="s">
        <v>101</v>
      </c>
      <c r="CX5" s="47" t="s">
        <v>102</v>
      </c>
      <c r="CY5" s="47" t="s">
        <v>103</v>
      </c>
      <c r="CZ5" s="47" t="s">
        <v>93</v>
      </c>
      <c r="DA5" s="47" t="s">
        <v>94</v>
      </c>
      <c r="DB5" s="47" t="s">
        <v>95</v>
      </c>
      <c r="DC5" s="47" t="s">
        <v>96</v>
      </c>
      <c r="DD5" s="47" t="s">
        <v>97</v>
      </c>
      <c r="DE5" s="47" t="s">
        <v>98</v>
      </c>
      <c r="DF5" s="47" t="s">
        <v>99</v>
      </c>
      <c r="DG5" s="47" t="s">
        <v>100</v>
      </c>
      <c r="DH5" s="47" t="s">
        <v>101</v>
      </c>
      <c r="DI5" s="47" t="s">
        <v>102</v>
      </c>
      <c r="DJ5" s="47" t="s">
        <v>40</v>
      </c>
      <c r="DK5" s="47" t="s">
        <v>93</v>
      </c>
      <c r="DL5" s="47" t="s">
        <v>94</v>
      </c>
      <c r="DM5" s="47" t="s">
        <v>95</v>
      </c>
      <c r="DN5" s="47" t="s">
        <v>96</v>
      </c>
      <c r="DO5" s="47" t="s">
        <v>97</v>
      </c>
      <c r="DP5" s="47" t="s">
        <v>98</v>
      </c>
      <c r="DQ5" s="47" t="s">
        <v>99</v>
      </c>
      <c r="DR5" s="47" t="s">
        <v>100</v>
      </c>
      <c r="DS5" s="47" t="s">
        <v>101</v>
      </c>
      <c r="DT5" s="47" t="s">
        <v>102</v>
      </c>
      <c r="DU5" s="47" t="s">
        <v>103</v>
      </c>
    </row>
    <row r="6" spans="1:125" s="54" customFormat="1" x14ac:dyDescent="0.2">
      <c r="A6" s="37" t="s">
        <v>104</v>
      </c>
      <c r="B6" s="48">
        <f>B8</f>
        <v>2023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15</v>
      </c>
      <c r="H6" s="48" t="str">
        <f>SUBSTITUTE(H8,"　","")</f>
        <v>広島県広島市</v>
      </c>
      <c r="I6" s="48" t="str">
        <f t="shared" si="1"/>
        <v>鷹野橋駐車場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附置義務駐車施設</v>
      </c>
      <c r="Q6" s="50" t="str">
        <f t="shared" si="1"/>
        <v>立体式</v>
      </c>
      <c r="R6" s="51">
        <f t="shared" si="1"/>
        <v>42</v>
      </c>
      <c r="S6" s="50" t="str">
        <f t="shared" si="1"/>
        <v>公共施設</v>
      </c>
      <c r="T6" s="50" t="str">
        <f t="shared" si="1"/>
        <v>無</v>
      </c>
      <c r="U6" s="51">
        <f t="shared" si="1"/>
        <v>844</v>
      </c>
      <c r="V6" s="51">
        <f t="shared" si="1"/>
        <v>16</v>
      </c>
      <c r="W6" s="51">
        <f t="shared" si="1"/>
        <v>300</v>
      </c>
      <c r="X6" s="50" t="str">
        <f t="shared" si="1"/>
        <v>利用料金制</v>
      </c>
      <c r="Y6" s="52">
        <f>IF(Y8="-",NA(),Y8)</f>
        <v>161.9</v>
      </c>
      <c r="Z6" s="52">
        <f t="shared" ref="Z6:AH6" si="2">IF(Z8="-",NA(),Z8)</f>
        <v>213</v>
      </c>
      <c r="AA6" s="52">
        <f t="shared" si="2"/>
        <v>213.6</v>
      </c>
      <c r="AB6" s="52">
        <f t="shared" si="2"/>
        <v>218.2</v>
      </c>
      <c r="AC6" s="52">
        <f t="shared" si="2"/>
        <v>197</v>
      </c>
      <c r="AD6" s="52">
        <f t="shared" si="2"/>
        <v>230.7</v>
      </c>
      <c r="AE6" s="52">
        <f t="shared" si="2"/>
        <v>166.4</v>
      </c>
      <c r="AF6" s="52">
        <f t="shared" si="2"/>
        <v>177.9</v>
      </c>
      <c r="AG6" s="52">
        <f t="shared" si="2"/>
        <v>183.3</v>
      </c>
      <c r="AH6" s="52">
        <f t="shared" si="2"/>
        <v>186.3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1.7</v>
      </c>
      <c r="AP6" s="52">
        <f t="shared" si="3"/>
        <v>9.9</v>
      </c>
      <c r="AQ6" s="52">
        <f t="shared" si="3"/>
        <v>5.0999999999999996</v>
      </c>
      <c r="AR6" s="52">
        <f t="shared" si="3"/>
        <v>5.6</v>
      </c>
      <c r="AS6" s="52">
        <f t="shared" si="3"/>
        <v>7.6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7</v>
      </c>
      <c r="BA6" s="53">
        <f t="shared" si="4"/>
        <v>260</v>
      </c>
      <c r="BB6" s="53">
        <f t="shared" si="4"/>
        <v>15564</v>
      </c>
      <c r="BC6" s="53">
        <f t="shared" si="4"/>
        <v>28</v>
      </c>
      <c r="BD6" s="53">
        <f t="shared" si="4"/>
        <v>23</v>
      </c>
      <c r="BE6" s="51" t="str">
        <f>IF(BE8="-","",IF(BE8="-","【-】","【"&amp;SUBSTITUTE(TEXT(BE8,"#,##0"),"-","△")&amp;"】"))</f>
        <v>【127】</v>
      </c>
      <c r="BF6" s="52">
        <f>IF(BF8="-",NA(),BF8)</f>
        <v>38.200000000000003</v>
      </c>
      <c r="BG6" s="52">
        <f t="shared" ref="BG6:BO6" si="5">IF(BG8="-",NA(),BG8)</f>
        <v>53</v>
      </c>
      <c r="BH6" s="52">
        <f t="shared" si="5"/>
        <v>53.2</v>
      </c>
      <c r="BI6" s="52">
        <f t="shared" si="5"/>
        <v>54.2</v>
      </c>
      <c r="BJ6" s="52">
        <f t="shared" si="5"/>
        <v>49.2</v>
      </c>
      <c r="BK6" s="52">
        <f t="shared" si="5"/>
        <v>36.200000000000003</v>
      </c>
      <c r="BL6" s="52">
        <f t="shared" si="5"/>
        <v>-15.8</v>
      </c>
      <c r="BM6" s="52">
        <f t="shared" si="5"/>
        <v>5</v>
      </c>
      <c r="BN6" s="52">
        <f t="shared" si="5"/>
        <v>18.399999999999999</v>
      </c>
      <c r="BO6" s="52">
        <f t="shared" si="5"/>
        <v>6.9</v>
      </c>
      <c r="BP6" s="49" t="str">
        <f>IF(BP8="-","",IF(BP8="-","【-】","【"&amp;SUBSTITUTE(TEXT(BP8,"#,##0.0"),"-","△")&amp;"】"))</f>
        <v>【△55.6】</v>
      </c>
      <c r="BQ6" s="53">
        <f>IF(BQ8="-",NA(),BQ8)</f>
        <v>1779</v>
      </c>
      <c r="BR6" s="53">
        <f t="shared" ref="BR6:BZ6" si="6">IF(BR8="-",NA(),BR8)</f>
        <v>2101</v>
      </c>
      <c r="BS6" s="53">
        <f t="shared" si="6"/>
        <v>2449</v>
      </c>
      <c r="BT6" s="53">
        <f t="shared" si="6"/>
        <v>2745</v>
      </c>
      <c r="BU6" s="53">
        <f t="shared" si="6"/>
        <v>2627</v>
      </c>
      <c r="BV6" s="53">
        <f t="shared" si="6"/>
        <v>24482</v>
      </c>
      <c r="BW6" s="53">
        <f t="shared" si="6"/>
        <v>13494</v>
      </c>
      <c r="BX6" s="53">
        <f t="shared" si="6"/>
        <v>17746</v>
      </c>
      <c r="BY6" s="53">
        <f t="shared" si="6"/>
        <v>17293</v>
      </c>
      <c r="BZ6" s="53">
        <f t="shared" si="6"/>
        <v>18662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0</v>
      </c>
      <c r="CN6" s="51">
        <f t="shared" si="7"/>
        <v>136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1555</v>
      </c>
      <c r="DF6" s="52">
        <f t="shared" si="8"/>
        <v>69.3</v>
      </c>
      <c r="DG6" s="52">
        <f t="shared" si="8"/>
        <v>93</v>
      </c>
      <c r="DH6" s="52">
        <f t="shared" si="8"/>
        <v>141.1</v>
      </c>
      <c r="DI6" s="52">
        <f t="shared" si="8"/>
        <v>333.3</v>
      </c>
      <c r="DJ6" s="49" t="str">
        <f>IF(DJ8="-","",IF(DJ8="-","【-】","【"&amp;SUBSTITUTE(TEXT(DJ8,"#,##0.0"),"-","△")&amp;"】"))</f>
        <v>【79.0】</v>
      </c>
      <c r="DK6" s="52">
        <f>IF(DK8="-",NA(),DK8)</f>
        <v>125</v>
      </c>
      <c r="DL6" s="52">
        <f t="shared" ref="DL6:DT6" si="9">IF(DL8="-",NA(),DL8)</f>
        <v>133.30000000000001</v>
      </c>
      <c r="DM6" s="52">
        <f t="shared" si="9"/>
        <v>100</v>
      </c>
      <c r="DN6" s="52">
        <f t="shared" si="9"/>
        <v>112.5</v>
      </c>
      <c r="DO6" s="52">
        <f t="shared" si="9"/>
        <v>125</v>
      </c>
      <c r="DP6" s="52">
        <f t="shared" si="9"/>
        <v>164.6</v>
      </c>
      <c r="DQ6" s="52">
        <f t="shared" si="9"/>
        <v>140.30000000000001</v>
      </c>
      <c r="DR6" s="52">
        <f t="shared" si="9"/>
        <v>147.30000000000001</v>
      </c>
      <c r="DS6" s="52">
        <f t="shared" si="9"/>
        <v>162.9</v>
      </c>
      <c r="DT6" s="52">
        <f t="shared" si="9"/>
        <v>161.69999999999999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106</v>
      </c>
      <c r="B7" s="48">
        <f t="shared" ref="B7:X7" si="10">B8</f>
        <v>2023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15</v>
      </c>
      <c r="H7" s="48" t="str">
        <f t="shared" si="10"/>
        <v>広島県　広島市</v>
      </c>
      <c r="I7" s="48" t="str">
        <f t="shared" si="10"/>
        <v>鷹野橋駐車場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附置義務駐車施設</v>
      </c>
      <c r="Q7" s="50" t="str">
        <f t="shared" si="10"/>
        <v>立体式</v>
      </c>
      <c r="R7" s="51">
        <f t="shared" si="10"/>
        <v>42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844</v>
      </c>
      <c r="V7" s="51">
        <f t="shared" si="10"/>
        <v>16</v>
      </c>
      <c r="W7" s="51">
        <f t="shared" si="10"/>
        <v>300</v>
      </c>
      <c r="X7" s="50" t="str">
        <f t="shared" si="10"/>
        <v>利用料金制</v>
      </c>
      <c r="Y7" s="52">
        <f>Y8</f>
        <v>161.9</v>
      </c>
      <c r="Z7" s="52">
        <f t="shared" ref="Z7:AH7" si="11">Z8</f>
        <v>213</v>
      </c>
      <c r="AA7" s="52">
        <f t="shared" si="11"/>
        <v>213.6</v>
      </c>
      <c r="AB7" s="52">
        <f t="shared" si="11"/>
        <v>218.2</v>
      </c>
      <c r="AC7" s="52">
        <f t="shared" si="11"/>
        <v>197</v>
      </c>
      <c r="AD7" s="52">
        <f t="shared" si="11"/>
        <v>230.7</v>
      </c>
      <c r="AE7" s="52">
        <f t="shared" si="11"/>
        <v>166.4</v>
      </c>
      <c r="AF7" s="52">
        <f t="shared" si="11"/>
        <v>177.9</v>
      </c>
      <c r="AG7" s="52">
        <f t="shared" si="11"/>
        <v>183.3</v>
      </c>
      <c r="AH7" s="52">
        <f t="shared" si="11"/>
        <v>186.3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1.7</v>
      </c>
      <c r="AP7" s="52">
        <f t="shared" si="12"/>
        <v>9.9</v>
      </c>
      <c r="AQ7" s="52">
        <f t="shared" si="12"/>
        <v>5.0999999999999996</v>
      </c>
      <c r="AR7" s="52">
        <f t="shared" si="12"/>
        <v>5.6</v>
      </c>
      <c r="AS7" s="52">
        <f t="shared" si="12"/>
        <v>7.6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7</v>
      </c>
      <c r="BA7" s="53">
        <f t="shared" si="13"/>
        <v>260</v>
      </c>
      <c r="BB7" s="53">
        <f t="shared" si="13"/>
        <v>15564</v>
      </c>
      <c r="BC7" s="53">
        <f t="shared" si="13"/>
        <v>28</v>
      </c>
      <c r="BD7" s="53">
        <f t="shared" si="13"/>
        <v>23</v>
      </c>
      <c r="BE7" s="51"/>
      <c r="BF7" s="52">
        <f>BF8</f>
        <v>38.200000000000003</v>
      </c>
      <c r="BG7" s="52">
        <f t="shared" ref="BG7:BO7" si="14">BG8</f>
        <v>53</v>
      </c>
      <c r="BH7" s="52">
        <f t="shared" si="14"/>
        <v>53.2</v>
      </c>
      <c r="BI7" s="52">
        <f t="shared" si="14"/>
        <v>54.2</v>
      </c>
      <c r="BJ7" s="52">
        <f t="shared" si="14"/>
        <v>49.2</v>
      </c>
      <c r="BK7" s="52">
        <f t="shared" si="14"/>
        <v>36.200000000000003</v>
      </c>
      <c r="BL7" s="52">
        <f t="shared" si="14"/>
        <v>-15.8</v>
      </c>
      <c r="BM7" s="52">
        <f t="shared" si="14"/>
        <v>5</v>
      </c>
      <c r="BN7" s="52">
        <f t="shared" si="14"/>
        <v>18.399999999999999</v>
      </c>
      <c r="BO7" s="52">
        <f t="shared" si="14"/>
        <v>6.9</v>
      </c>
      <c r="BP7" s="49"/>
      <c r="BQ7" s="53">
        <f>BQ8</f>
        <v>1779</v>
      </c>
      <c r="BR7" s="53">
        <f t="shared" ref="BR7:BZ7" si="15">BR8</f>
        <v>2101</v>
      </c>
      <c r="BS7" s="53">
        <f t="shared" si="15"/>
        <v>2449</v>
      </c>
      <c r="BT7" s="53">
        <f t="shared" si="15"/>
        <v>2745</v>
      </c>
      <c r="BU7" s="53">
        <f t="shared" si="15"/>
        <v>2627</v>
      </c>
      <c r="BV7" s="53">
        <f t="shared" si="15"/>
        <v>24482</v>
      </c>
      <c r="BW7" s="53">
        <f t="shared" si="15"/>
        <v>13494</v>
      </c>
      <c r="BX7" s="53">
        <f t="shared" si="15"/>
        <v>17746</v>
      </c>
      <c r="BY7" s="53">
        <f t="shared" si="15"/>
        <v>17293</v>
      </c>
      <c r="BZ7" s="53">
        <f t="shared" si="15"/>
        <v>18662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0</v>
      </c>
      <c r="CN7" s="51">
        <f>CN8</f>
        <v>136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1555</v>
      </c>
      <c r="DF7" s="52">
        <f t="shared" si="16"/>
        <v>69.3</v>
      </c>
      <c r="DG7" s="52">
        <f t="shared" si="16"/>
        <v>93</v>
      </c>
      <c r="DH7" s="52">
        <f t="shared" si="16"/>
        <v>141.1</v>
      </c>
      <c r="DI7" s="52">
        <f t="shared" si="16"/>
        <v>333.3</v>
      </c>
      <c r="DJ7" s="49"/>
      <c r="DK7" s="52">
        <f>DK8</f>
        <v>125</v>
      </c>
      <c r="DL7" s="52">
        <f t="shared" ref="DL7:DT7" si="17">DL8</f>
        <v>133.30000000000001</v>
      </c>
      <c r="DM7" s="52">
        <f t="shared" si="17"/>
        <v>100</v>
      </c>
      <c r="DN7" s="52">
        <f t="shared" si="17"/>
        <v>112.5</v>
      </c>
      <c r="DO7" s="52">
        <f t="shared" si="17"/>
        <v>125</v>
      </c>
      <c r="DP7" s="52">
        <f t="shared" si="17"/>
        <v>164.6</v>
      </c>
      <c r="DQ7" s="52">
        <f t="shared" si="17"/>
        <v>140.30000000000001</v>
      </c>
      <c r="DR7" s="52">
        <f t="shared" si="17"/>
        <v>147.30000000000001</v>
      </c>
      <c r="DS7" s="52">
        <f t="shared" si="17"/>
        <v>162.9</v>
      </c>
      <c r="DT7" s="52">
        <f t="shared" si="17"/>
        <v>161.69999999999999</v>
      </c>
      <c r="DU7" s="49"/>
    </row>
    <row r="8" spans="1:125" s="54" customFormat="1" x14ac:dyDescent="0.2">
      <c r="A8" s="37"/>
      <c r="B8" s="55">
        <v>2023</v>
      </c>
      <c r="C8" s="55">
        <v>341002</v>
      </c>
      <c r="D8" s="55">
        <v>47</v>
      </c>
      <c r="E8" s="55">
        <v>14</v>
      </c>
      <c r="F8" s="55">
        <v>0</v>
      </c>
      <c r="G8" s="55">
        <v>15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21</v>
      </c>
      <c r="Q8" s="57" t="s">
        <v>116</v>
      </c>
      <c r="R8" s="58">
        <v>42</v>
      </c>
      <c r="S8" s="57" t="s">
        <v>117</v>
      </c>
      <c r="T8" s="57" t="s">
        <v>118</v>
      </c>
      <c r="U8" s="58">
        <v>844</v>
      </c>
      <c r="V8" s="58">
        <v>16</v>
      </c>
      <c r="W8" s="58">
        <v>300</v>
      </c>
      <c r="X8" s="57" t="s">
        <v>119</v>
      </c>
      <c r="Y8" s="59">
        <v>161.9</v>
      </c>
      <c r="Z8" s="59">
        <v>213</v>
      </c>
      <c r="AA8" s="59">
        <v>213.6</v>
      </c>
      <c r="AB8" s="59">
        <v>218.2</v>
      </c>
      <c r="AC8" s="59">
        <v>197</v>
      </c>
      <c r="AD8" s="59">
        <v>230.7</v>
      </c>
      <c r="AE8" s="59">
        <v>166.4</v>
      </c>
      <c r="AF8" s="59">
        <v>177.9</v>
      </c>
      <c r="AG8" s="59">
        <v>183.3</v>
      </c>
      <c r="AH8" s="59">
        <v>186.3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1.7</v>
      </c>
      <c r="AP8" s="59">
        <v>9.9</v>
      </c>
      <c r="AQ8" s="59">
        <v>5.0999999999999996</v>
      </c>
      <c r="AR8" s="59">
        <v>5.6</v>
      </c>
      <c r="AS8" s="59">
        <v>7.6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7</v>
      </c>
      <c r="BA8" s="60">
        <v>260</v>
      </c>
      <c r="BB8" s="60">
        <v>15564</v>
      </c>
      <c r="BC8" s="60">
        <v>28</v>
      </c>
      <c r="BD8" s="60">
        <v>23</v>
      </c>
      <c r="BE8" s="60">
        <v>127</v>
      </c>
      <c r="BF8" s="59">
        <v>38.200000000000003</v>
      </c>
      <c r="BG8" s="59">
        <v>53</v>
      </c>
      <c r="BH8" s="59">
        <v>53.2</v>
      </c>
      <c r="BI8" s="59">
        <v>54.2</v>
      </c>
      <c r="BJ8" s="59">
        <v>49.2</v>
      </c>
      <c r="BK8" s="59">
        <v>36.200000000000003</v>
      </c>
      <c r="BL8" s="59">
        <v>-15.8</v>
      </c>
      <c r="BM8" s="59">
        <v>5</v>
      </c>
      <c r="BN8" s="59">
        <v>18.399999999999999</v>
      </c>
      <c r="BO8" s="59">
        <v>6.9</v>
      </c>
      <c r="BP8" s="56">
        <v>-55.6</v>
      </c>
      <c r="BQ8" s="60">
        <v>1779</v>
      </c>
      <c r="BR8" s="60">
        <v>2101</v>
      </c>
      <c r="BS8" s="60">
        <v>2449</v>
      </c>
      <c r="BT8" s="61">
        <v>2745</v>
      </c>
      <c r="BU8" s="61">
        <v>2627</v>
      </c>
      <c r="BV8" s="60">
        <v>24482</v>
      </c>
      <c r="BW8" s="60">
        <v>13494</v>
      </c>
      <c r="BX8" s="60">
        <v>17746</v>
      </c>
      <c r="BY8" s="60">
        <v>17293</v>
      </c>
      <c r="BZ8" s="60">
        <v>18662</v>
      </c>
      <c r="CA8" s="58">
        <v>12639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136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1555</v>
      </c>
      <c r="DF8" s="59">
        <v>69.3</v>
      </c>
      <c r="DG8" s="59">
        <v>93</v>
      </c>
      <c r="DH8" s="59">
        <v>141.1</v>
      </c>
      <c r="DI8" s="59">
        <v>333.3</v>
      </c>
      <c r="DJ8" s="56">
        <v>79</v>
      </c>
      <c r="DK8" s="59">
        <v>125</v>
      </c>
      <c r="DL8" s="59">
        <v>133.30000000000001</v>
      </c>
      <c r="DM8" s="59">
        <v>100</v>
      </c>
      <c r="DN8" s="59">
        <v>112.5</v>
      </c>
      <c r="DO8" s="59">
        <v>125</v>
      </c>
      <c r="DP8" s="59">
        <v>164.6</v>
      </c>
      <c r="DQ8" s="59">
        <v>140.30000000000001</v>
      </c>
      <c r="DR8" s="59">
        <v>147.30000000000001</v>
      </c>
      <c r="DS8" s="59">
        <v>162.9</v>
      </c>
      <c r="DT8" s="59">
        <v>161.69999999999999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57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FCD3DCB3-BBEE-458D-BC4B-8EE8C3E65B6B}"/>
</file>

<file path=customXml/itemProps2.xml><?xml version="1.0" encoding="utf-8"?>
<ds:datastoreItem xmlns:ds="http://schemas.openxmlformats.org/officeDocument/2006/customXml" ds:itemID="{36D2D0CF-BDF6-45AD-A6B9-03E2DD029490}"/>
</file>

<file path=customXml/itemProps3.xml><?xml version="1.0" encoding="utf-8"?>
<ds:datastoreItem xmlns:ds="http://schemas.openxmlformats.org/officeDocument/2006/customXml" ds:itemID="{C43AA020-5F85-4069-BA06-C4F51728E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2025-02-14T07:25:51Z</dcterms:created>
  <dcterms:modified xsi:type="dcterms:W3CDTF">2025-02-14T07:26:10Z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