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6E325ED4CA97A46CB392A7F770BC74904565D938" xr6:coauthVersionLast="47" xr6:coauthVersionMax="47" xr10:uidLastSave="{C0A4B4EC-0DEB-4573-869D-6EBA04FBEE08}"/>
  <workbookProtection workbookAlgorithmName="SHA-512" workbookHashValue="G72YqT6aZhbvM1AYvOzJlb+g02R/tGXBJpmC2TDZboNBTNWG+70bf9FNKSuWxeTxGzwmF0Lr1YeqUz64Nqoq5A==" workbookSaltValue="hY8pqpxRAcBLZbJkBK+XJA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LH31" i="4" s="1"/>
  <c r="DM7" i="5"/>
  <c r="KO31" i="4" s="1"/>
  <c r="DL7" i="5"/>
  <c r="JV31" i="4" s="1"/>
  <c r="DK7" i="5"/>
  <c r="JC31" i="4" s="1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BT7" i="5"/>
  <c r="BS7" i="5"/>
  <c r="KO52" i="4" s="1"/>
  <c r="BR7" i="5"/>
  <c r="JV52" i="4" s="1"/>
  <c r="BQ7" i="5"/>
  <c r="JC52" i="4" s="1"/>
  <c r="BO7" i="5"/>
  <c r="HJ53" i="4" s="1"/>
  <c r="BN7" i="5"/>
  <c r="GQ53" i="4" s="1"/>
  <c r="BM7" i="5"/>
  <c r="BL7" i="5"/>
  <c r="FE53" i="4" s="1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EL32" i="4" s="1"/>
  <c r="AN7" i="5"/>
  <c r="HJ31" i="4" s="1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LJ8" i="4" s="1"/>
  <c r="T7" i="5"/>
  <c r="S7" i="5"/>
  <c r="R7" i="5"/>
  <c r="Q7" i="5"/>
  <c r="P7" i="5"/>
  <c r="O7" i="5"/>
  <c r="B10" i="4" s="1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FX53" i="4"/>
  <c r="EL53" i="4"/>
  <c r="CS53" i="4"/>
  <c r="BZ53" i="4"/>
  <c r="BG53" i="4"/>
  <c r="AN53" i="4"/>
  <c r="U53" i="4"/>
  <c r="MA52" i="4"/>
  <c r="LH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CS32" i="4"/>
  <c r="BG32" i="4"/>
  <c r="AN32" i="4"/>
  <c r="U32" i="4"/>
  <c r="MA31" i="4"/>
  <c r="GQ31" i="4"/>
  <c r="FX31" i="4"/>
  <c r="FE31" i="4"/>
  <c r="EL31" i="4"/>
  <c r="CS31" i="4"/>
  <c r="BZ31" i="4"/>
  <c r="AN31" i="4"/>
  <c r="U31" i="4"/>
  <c r="LJ10" i="4"/>
  <c r="JQ10" i="4"/>
  <c r="HX10" i="4"/>
  <c r="DU10" i="4"/>
  <c r="CF10" i="4"/>
  <c r="JQ8" i="4"/>
  <c r="HX8" i="4"/>
  <c r="FJ8" i="4"/>
  <c r="CF8" i="4"/>
  <c r="AQ8" i="4"/>
  <c r="B8" i="4"/>
  <c r="IT76" i="4" l="1"/>
  <c r="CS51" i="4"/>
  <c r="HJ30" i="4"/>
  <c r="CS30" i="4"/>
  <c r="MI76" i="4"/>
  <c r="BZ76" i="4"/>
  <c r="MA51" i="4"/>
  <c r="HJ51" i="4"/>
  <c r="MA30" i="4"/>
  <c r="B11" i="5"/>
  <c r="C11" i="5"/>
  <c r="D11" i="5"/>
  <c r="E11" i="5"/>
  <c r="GL76" i="4" l="1"/>
  <c r="U51" i="4"/>
  <c r="EL30" i="4"/>
  <c r="R76" i="4"/>
  <c r="JC51" i="4"/>
  <c r="EL51" i="4"/>
  <c r="U30" i="4"/>
  <c r="KA76" i="4"/>
  <c r="JC30" i="4"/>
  <c r="AV76" i="4"/>
  <c r="KO51" i="4"/>
  <c r="KO30" i="4"/>
  <c r="BG51" i="4"/>
  <c r="FX30" i="4"/>
  <c r="LE76" i="4"/>
  <c r="FX51" i="4"/>
  <c r="HP76" i="4"/>
  <c r="BG30" i="4"/>
  <c r="AN30" i="4"/>
  <c r="JV51" i="4"/>
  <c r="HA76" i="4"/>
  <c r="FE30" i="4"/>
  <c r="AG76" i="4"/>
  <c r="KP76" i="4"/>
  <c r="FE51" i="4"/>
  <c r="JV30" i="4"/>
  <c r="AN51" i="4"/>
  <c r="LT76" i="4"/>
  <c r="GQ51" i="4"/>
  <c r="LH30" i="4"/>
  <c r="IE76" i="4"/>
  <c r="BZ51" i="4"/>
  <c r="GQ30" i="4"/>
  <c r="BZ30" i="4"/>
  <c r="BK76" i="4"/>
  <c r="LH51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<sst xmlns="http://schemas.openxmlformats.org/spreadsheetml/2006/main" count="278" uniqueCount="131">
  <si>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</si>
  <si>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</si>
  <si>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</si>
  <si>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</si>
  <si>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</si>
  <si>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</si>
  <si>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</si>
  <si>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</si>
  <si>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</si>
  <si>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</si>
  <si>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</si>
  <si>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</si>
  <si>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</si>
  <si>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</si>
  <si>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</si>
  <si>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</si>
  <si>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</si>
  <si>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</si>
  <si>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</si>
  <si>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</si>
  <si>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</si>
  <si>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</si>
  <si>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</si>
  <si>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</si>
  <si>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</si>
  <si>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</si>
  <si>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</si>
  <si>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</si>
  <si>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</si>
  <si>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</si>
  <si>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</si>
  <si>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</si>
  <si>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</si>
  <si>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</si>
  <si>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</si>
  <si>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</si>
  <si>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</si>
  <si>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</si>
  <si>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</si>
  <si>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</si>
  <si>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</si>
  <si>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</si>
  <si>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</si>
  <si>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</si>
  <si>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</si>
  <si>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</si>
  <si>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</si>
  <si>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</si>
  <si>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</si>
  <si>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</si>
  <si>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</si>
  <si>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</si>
  <si>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</si>
  <si>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</si>
  <si>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</si>
  <si>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</si>
  <si>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</si>
  <si>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</si>
  <si>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</si>
  <si>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</si>
  <si>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</si>
  <si>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</si>
  <si>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</si>
  <si>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</si>
  <si>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</si>
  <si>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</si>
  <si>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</si>
  <si>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</si>
  <si>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</si>
  <si>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</si>
  <si>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</si>
  <si>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</si>
  <si>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</si>
  <si>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</si>
  <si>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</si>
  <si>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</si>
  <si>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</si>
  <si>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</si>
  <si>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</si>
  <si>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</si>
  <si>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</si>
  <si>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</si>
  <si>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</si>
  <si>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</si>
  <si>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</si>
  <si>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</si>
  <si>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</si>
  <si>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</si>
  <si>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</si>
  <si>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</si>
  <si>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</si>
  <si>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</si>
  <si>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</si>
  <si>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</si>
  <si>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</si>
  <si>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</si>
  <si>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</si>
  <si>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</si>
  <si>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</si>
  <si>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</si>
  <si>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</si>
  <si>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</si>
  <si>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</si>
  <si>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</si>
  <si>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</si>
  <si>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</si>
  <si>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</si>
  <si>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</si>
  <si>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</si>
  <si>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</si>
  <si>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上大須賀町駐車場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</si>
  <si>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</si>
  <si>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</si>
  <si>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</si>
  <si>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</si>
  <si>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</si>
  <si>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</si>
  <si>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</si>
  <si>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</si>
  <si>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</si>
  <si>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</si>
  <si>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</si>
  <si>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</si>
  <si>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</si>
  <si>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</si>
  <si>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</si>
  <si>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</si>
  <si>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類似施設平均値を大幅に下回っています。今後も同程度の稼働率が見込まれます。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シタマワ</t>
    </rPh>
    <rPh sb="25" eb="27">
      <t>コンゴ</t>
    </rPh>
    <rPh sb="28" eb="31">
      <t>ドウテイド</t>
    </rPh>
    <rPh sb="32" eb="34">
      <t>カドウ</t>
    </rPh>
    <rPh sb="34" eb="35">
      <t>リツ</t>
    </rPh>
    <rPh sb="36" eb="38">
      <t>ミコ</t>
    </rPh>
    <phoneticPr fontId="15"/>
  </si>
  <si>
    <t>⑦敷地の地価
　高架下に設置した駐車場です。
⑧設備投資見込額
　設備投資見込額はありません。
⑩企業債残高対料金収入比率
　企業債残高はありません。</t>
    <rPh sb="1" eb="3">
      <t>シキチ</t>
    </rPh>
    <rPh sb="4" eb="6">
      <t>チカ</t>
    </rPh>
    <rPh sb="8" eb="10">
      <t>コウカ</t>
    </rPh>
    <rPh sb="10" eb="11">
      <t>シタ</t>
    </rPh>
    <rPh sb="12" eb="14">
      <t>セッチ</t>
    </rPh>
    <rPh sb="16" eb="18">
      <t>チュウシャ</t>
    </rPh>
    <rPh sb="18" eb="19">
      <t>ジョウ</t>
    </rPh>
    <rPh sb="33" eb="37">
      <t>セツビトウシ</t>
    </rPh>
    <rPh sb="37" eb="39">
      <t>ミコ</t>
    </rPh>
    <rPh sb="39" eb="40">
      <t>ガク</t>
    </rPh>
    <phoneticPr fontId="15"/>
  </si>
  <si>
    <t>　収益性、稼働率共に低い駐車場ですが、一定の利用者数があります。引き続き、利用促進策を検討し、利用者の声を反映させながら、運営を推進していきます。</t>
    <rPh sb="10" eb="11">
      <t>ヒク</t>
    </rPh>
    <rPh sb="19" eb="21">
      <t>イッテイ</t>
    </rPh>
    <rPh sb="22" eb="25">
      <t>リヨウシャ</t>
    </rPh>
    <rPh sb="25" eb="26">
      <t>スウ</t>
    </rPh>
    <rPh sb="37" eb="42">
      <t>リヨウソクシンサク</t>
    </rPh>
    <rPh sb="43" eb="45">
      <t>ケントウ</t>
    </rPh>
    <phoneticPr fontId="15"/>
  </si>
  <si>
    <t>①収益的収支比率
　類似施設平均値を大幅に下回っており、黒字を確保できていません。
②他会計補助金比率
　他会計からの補助金はありません。
③駐車台数一台当たりの他会計補助金額
　他会計からの補助金はありません。
④売上高GOP比率
　類似施設平均値を大幅に下回っており、営業総利益を確保できていません。
⑤EBITDA
　類似施設平均値を大幅に下回っており、収益性を確保できていません。</t>
    <rPh sb="1" eb="4">
      <t>シュウエキテキ</t>
    </rPh>
    <rPh sb="4" eb="6">
      <t>シュウシ</t>
    </rPh>
    <rPh sb="6" eb="8">
      <t>ヒリツ</t>
    </rPh>
    <rPh sb="43" eb="44">
      <t>タ</t>
    </rPh>
    <rPh sb="44" eb="46">
      <t>カイケイ</t>
    </rPh>
    <rPh sb="46" eb="49">
      <t>ホジョキン</t>
    </rPh>
    <rPh sb="49" eb="51">
      <t>ヒリツ</t>
    </rPh>
    <rPh sb="53" eb="54">
      <t>ホカ</t>
    </rPh>
    <rPh sb="54" eb="56">
      <t>カイケイ</t>
    </rPh>
    <rPh sb="59" eb="62">
      <t>ホジョキン</t>
    </rPh>
    <rPh sb="71" eb="73">
      <t>チュウシャ</t>
    </rPh>
    <rPh sb="73" eb="75">
      <t>ダイスウ</t>
    </rPh>
    <rPh sb="75" eb="77">
      <t>イチダイ</t>
    </rPh>
    <rPh sb="77" eb="78">
      <t>ア</t>
    </rPh>
    <rPh sb="81" eb="82">
      <t>ホカ</t>
    </rPh>
    <rPh sb="82" eb="84">
      <t>カイケイ</t>
    </rPh>
    <rPh sb="84" eb="87">
      <t>ホジョキン</t>
    </rPh>
    <rPh sb="87" eb="88">
      <t>ガク</t>
    </rPh>
    <rPh sb="90" eb="91">
      <t>ホカ</t>
    </rPh>
    <rPh sb="91" eb="93">
      <t>カイケイ</t>
    </rPh>
    <rPh sb="96" eb="99">
      <t>ホジョキン</t>
    </rPh>
    <rPh sb="108" eb="110">
      <t>ウリアゲ</t>
    </rPh>
    <rPh sb="110" eb="111">
      <t>タカ</t>
    </rPh>
    <rPh sb="114" eb="116">
      <t>ヒリツ</t>
    </rPh>
    <rPh sb="118" eb="120">
      <t>ルイジ</t>
    </rPh>
    <rPh sb="120" eb="122">
      <t>シセツ</t>
    </rPh>
    <rPh sb="122" eb="125">
      <t>ヘイキンチ</t>
    </rPh>
    <rPh sb="136" eb="138">
      <t>エイギョウ</t>
    </rPh>
    <rPh sb="138" eb="141">
      <t>ソウリエキ</t>
    </rPh>
    <rPh sb="142" eb="144">
      <t>カクホ</t>
    </rPh>
    <rPh sb="170" eb="172">
      <t>オオハバ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</si>
</sst>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90.9</c:v>
                </c:pt>
                <c:pt idx="1">
                  <c:v>109.7</c:v>
                </c:pt>
                <c:pt idx="2">
                  <c:v>118.9</c:v>
                </c:pt>
                <c:pt idx="3">
                  <c:v>114.5</c:v>
                </c:pt>
                <c:pt idx="4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5-49EC-A834-3FEF4B9E6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5-49EC-A834-3FEF4B9E6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B-4150-8EE2-5D0552C6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B-4150-8EE2-5D0552C6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29E-4F01-AF06-67F1DEBF4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E-4F01-AF06-67F1DEBF4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30B-4B4A-8146-F98345C71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0B-4B4A-8146-F98345C71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C-4C83-A613-675139B0B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C-4C83-A613-675139B0B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D-45E5-9EDC-3E53A6A8C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D-45E5-9EDC-3E53A6A8C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90.9</c:v>
                </c:pt>
                <c:pt idx="1">
                  <c:v>90.9</c:v>
                </c:pt>
                <c:pt idx="2">
                  <c:v>86.4</c:v>
                </c:pt>
                <c:pt idx="3">
                  <c:v>86.4</c:v>
                </c:pt>
                <c:pt idx="4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E-4C51-AA98-1840328F6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FE-4C51-AA98-1840328F6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-10</c:v>
                </c:pt>
                <c:pt idx="1">
                  <c:v>8.9</c:v>
                </c:pt>
                <c:pt idx="2">
                  <c:v>15.9</c:v>
                </c:pt>
                <c:pt idx="3">
                  <c:v>12.7</c:v>
                </c:pt>
                <c:pt idx="4">
                  <c:v>-5.5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6-43E8-ADB5-0E2D4CC17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6-43E8-ADB5-0E2D4CC17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-330</c:v>
                </c:pt>
                <c:pt idx="1">
                  <c:v>330</c:v>
                </c:pt>
                <c:pt idx="2">
                  <c:v>561</c:v>
                </c:pt>
                <c:pt idx="3">
                  <c:v>464</c:v>
                </c:pt>
                <c:pt idx="4">
                  <c:v>-187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8-46E8-A216-CBD29B0C7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8-46E8-A216-CBD29B0C7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15" sqref="ND15:NR3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上大須賀町駐車場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606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90.9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109.7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118.9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114.5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94.8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90.9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90.9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86.4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86.4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86.4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128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-10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15.9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12.7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-5.5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-330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330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561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464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-187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+rPB4yjIdmnptcjAd/+TzdjowHE19KpvytKUlrsI8I/qPKsOJ9wx8xmTYqtmzD6YYky8ErK78ZM7fMYPrxluSw==" saltValue="L7Fuxo5W0lSAdasio9PT8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102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103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101</v>
      </c>
      <c r="DM5" s="47" t="s">
        <v>92</v>
      </c>
      <c r="DN5" s="47" t="s">
        <v>93</v>
      </c>
      <c r="DO5" s="47" t="s">
        <v>104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105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17</v>
      </c>
      <c r="H6" s="48" t="str">
        <f>SUBSTITUTE(H8,"　","")</f>
        <v>広島県広島市</v>
      </c>
      <c r="I6" s="48" t="str">
        <f t="shared" si="1"/>
        <v>上大須賀町駐車場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駅</v>
      </c>
      <c r="T6" s="50" t="str">
        <f t="shared" si="1"/>
        <v>無</v>
      </c>
      <c r="U6" s="51">
        <f t="shared" si="1"/>
        <v>606</v>
      </c>
      <c r="V6" s="51">
        <f t="shared" si="1"/>
        <v>22</v>
      </c>
      <c r="W6" s="51">
        <f t="shared" si="1"/>
        <v>0</v>
      </c>
      <c r="X6" s="50" t="str">
        <f t="shared" si="1"/>
        <v>利用料金制</v>
      </c>
      <c r="Y6" s="52">
        <f>IF(Y8="-",NA(),Y8)</f>
        <v>90.9</v>
      </c>
      <c r="Z6" s="52">
        <f t="shared" ref="Z6:AH6" si="2">IF(Z8="-",NA(),Z8)</f>
        <v>109.7</v>
      </c>
      <c r="AA6" s="52">
        <f t="shared" si="2"/>
        <v>118.9</v>
      </c>
      <c r="AB6" s="52">
        <f t="shared" si="2"/>
        <v>114.5</v>
      </c>
      <c r="AC6" s="52">
        <f t="shared" si="2"/>
        <v>94.8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-10</v>
      </c>
      <c r="BG6" s="52">
        <f t="shared" ref="BG6:BO6" si="5">IF(BG8="-",NA(),BG8)</f>
        <v>8.9</v>
      </c>
      <c r="BH6" s="52">
        <f t="shared" si="5"/>
        <v>15.9</v>
      </c>
      <c r="BI6" s="52">
        <f t="shared" si="5"/>
        <v>12.7</v>
      </c>
      <c r="BJ6" s="52">
        <f t="shared" si="5"/>
        <v>-5.5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-330</v>
      </c>
      <c r="BR6" s="53">
        <f t="shared" ref="BR6:BZ6" si="6">IF(BR8="-",NA(),BR8)</f>
        <v>330</v>
      </c>
      <c r="BS6" s="53">
        <f t="shared" si="6"/>
        <v>561</v>
      </c>
      <c r="BT6" s="53">
        <f t="shared" si="6"/>
        <v>464</v>
      </c>
      <c r="BU6" s="53">
        <f t="shared" si="6"/>
        <v>-187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90.9</v>
      </c>
      <c r="DL6" s="52">
        <f t="shared" ref="DL6:DT6" si="9">IF(DL8="-",NA(),DL8)</f>
        <v>90.9</v>
      </c>
      <c r="DM6" s="52">
        <f t="shared" si="9"/>
        <v>86.4</v>
      </c>
      <c r="DN6" s="52">
        <f t="shared" si="9"/>
        <v>86.4</v>
      </c>
      <c r="DO6" s="52">
        <f t="shared" si="9"/>
        <v>86.4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107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17</v>
      </c>
      <c r="H7" s="48" t="str">
        <f t="shared" si="10"/>
        <v>広島県　広島市</v>
      </c>
      <c r="I7" s="48" t="str">
        <f t="shared" si="10"/>
        <v>上大須賀町駐車場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駅</v>
      </c>
      <c r="T7" s="50" t="str">
        <f t="shared" si="10"/>
        <v>無</v>
      </c>
      <c r="U7" s="51">
        <f t="shared" si="10"/>
        <v>606</v>
      </c>
      <c r="V7" s="51">
        <f t="shared" si="10"/>
        <v>22</v>
      </c>
      <c r="W7" s="51">
        <f t="shared" si="10"/>
        <v>0</v>
      </c>
      <c r="X7" s="50" t="str">
        <f t="shared" si="10"/>
        <v>利用料金制</v>
      </c>
      <c r="Y7" s="52">
        <f>Y8</f>
        <v>90.9</v>
      </c>
      <c r="Z7" s="52">
        <f t="shared" ref="Z7:AH7" si="11">Z8</f>
        <v>109.7</v>
      </c>
      <c r="AA7" s="52">
        <f t="shared" si="11"/>
        <v>118.9</v>
      </c>
      <c r="AB7" s="52">
        <f t="shared" si="11"/>
        <v>114.5</v>
      </c>
      <c r="AC7" s="52">
        <f t="shared" si="11"/>
        <v>94.8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-10</v>
      </c>
      <c r="BG7" s="52">
        <f t="shared" ref="BG7:BO7" si="14">BG8</f>
        <v>8.9</v>
      </c>
      <c r="BH7" s="52">
        <f t="shared" si="14"/>
        <v>15.9</v>
      </c>
      <c r="BI7" s="52">
        <f t="shared" si="14"/>
        <v>12.7</v>
      </c>
      <c r="BJ7" s="52">
        <f t="shared" si="14"/>
        <v>-5.5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-330</v>
      </c>
      <c r="BR7" s="53">
        <f t="shared" ref="BR7:BZ7" si="15">BR8</f>
        <v>330</v>
      </c>
      <c r="BS7" s="53">
        <f t="shared" si="15"/>
        <v>561</v>
      </c>
      <c r="BT7" s="53">
        <f t="shared" si="15"/>
        <v>464</v>
      </c>
      <c r="BU7" s="53">
        <f t="shared" si="15"/>
        <v>-187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0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90.9</v>
      </c>
      <c r="DL7" s="52">
        <f t="shared" ref="DL7:DT7" si="17">DL8</f>
        <v>90.9</v>
      </c>
      <c r="DM7" s="52">
        <f t="shared" si="17"/>
        <v>86.4</v>
      </c>
      <c r="DN7" s="52">
        <f t="shared" si="17"/>
        <v>86.4</v>
      </c>
      <c r="DO7" s="52">
        <f t="shared" si="17"/>
        <v>86.4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17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37</v>
      </c>
      <c r="S8" s="57" t="s">
        <v>119</v>
      </c>
      <c r="T8" s="57" t="s">
        <v>120</v>
      </c>
      <c r="U8" s="58">
        <v>606</v>
      </c>
      <c r="V8" s="58">
        <v>22</v>
      </c>
      <c r="W8" s="58">
        <v>0</v>
      </c>
      <c r="X8" s="57" t="s">
        <v>121</v>
      </c>
      <c r="Y8" s="59">
        <v>90.9</v>
      </c>
      <c r="Z8" s="59">
        <v>109.7</v>
      </c>
      <c r="AA8" s="59">
        <v>118.9</v>
      </c>
      <c r="AB8" s="59">
        <v>114.5</v>
      </c>
      <c r="AC8" s="59">
        <v>94.8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-10</v>
      </c>
      <c r="BG8" s="59">
        <v>8.9</v>
      </c>
      <c r="BH8" s="59">
        <v>15.9</v>
      </c>
      <c r="BI8" s="59">
        <v>12.7</v>
      </c>
      <c r="BJ8" s="59">
        <v>-5.5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-330</v>
      </c>
      <c r="BR8" s="60">
        <v>330</v>
      </c>
      <c r="BS8" s="60">
        <v>561</v>
      </c>
      <c r="BT8" s="61">
        <v>464</v>
      </c>
      <c r="BU8" s="61">
        <v>-187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0</v>
      </c>
      <c r="CN8" s="58">
        <v>0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90.9</v>
      </c>
      <c r="DL8" s="59">
        <v>90.9</v>
      </c>
      <c r="DM8" s="59">
        <v>86.4</v>
      </c>
      <c r="DN8" s="59">
        <v>86.4</v>
      </c>
      <c r="DO8" s="59">
        <v>86.4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DE13FFF4-B253-4F80-A981-F0FE382DBCCA}"/>
</file>

<file path=customXml/itemProps2.xml><?xml version="1.0" encoding="utf-8"?>
<ds:datastoreItem xmlns:ds="http://schemas.openxmlformats.org/officeDocument/2006/customXml" ds:itemID="{48CE95BC-48FA-4EE8-B280-16FDDC18DE85}"/>
</file>

<file path=customXml/itemProps3.xml><?xml version="1.0" encoding="utf-8"?>
<ds:datastoreItem xmlns:ds="http://schemas.openxmlformats.org/officeDocument/2006/customXml" ds:itemID="{86643F94-25FF-4B4C-9924-DFD6726336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2025-02-14T07:26:31Z</dcterms:created>
  <dcterms:modified xsi:type="dcterms:W3CDTF">2025-02-14T07:26:44Z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