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429BA2333BC5EE8B3D2A322A52820598F50CE8E4" xr6:coauthVersionLast="47" xr6:coauthVersionMax="47" xr10:uidLastSave="{BEE5A289-547B-4601-8228-D7E97D9CB872}"/>
  <workbookProtection workbookAlgorithmName="SHA-512" workbookHashValue="nCu33NlNI7slJVmyMCdpbOSPjHIOeKHhUkmw2/TYhpsXRuXQGazLscr+adcWPgfNqcUetAa7IzkG88nlNjXfDQ==" workbookSaltValue="js5ZF5b4hlCVUKEiugufDQ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JV31" i="4" s="1"/>
  <c r="DK7" i="5"/>
  <c r="JC31" i="4" s="1"/>
  <c r="DI7" i="5"/>
  <c r="MI78" i="4" s="1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EL52" i="4" s="1"/>
  <c r="BD7" i="5"/>
  <c r="BC7" i="5"/>
  <c r="BZ53" i="4" s="1"/>
  <c r="BB7" i="5"/>
  <c r="BG53" i="4" s="1"/>
  <c r="BA7" i="5"/>
  <c r="AN53" i="4" s="1"/>
  <c r="AZ7" i="5"/>
  <c r="U53" i="4" s="1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BZ31" i="4" s="1"/>
  <c r="AA7" i="5"/>
  <c r="BG31" i="4" s="1"/>
  <c r="Z7" i="5"/>
  <c r="Y7" i="5"/>
  <c r="U31" i="4" s="1"/>
  <c r="X7" i="5"/>
  <c r="W7" i="5"/>
  <c r="V7" i="5"/>
  <c r="HX10" i="4" s="1"/>
  <c r="U7" i="5"/>
  <c r="LJ8" i="4" s="1"/>
  <c r="T7" i="5"/>
  <c r="S7" i="5"/>
  <c r="HX8" i="4" s="1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KO53" i="4"/>
  <c r="JV53" i="4"/>
  <c r="HJ53" i="4"/>
  <c r="GQ53" i="4"/>
  <c r="FX53" i="4"/>
  <c r="EL53" i="4"/>
  <c r="CS53" i="4"/>
  <c r="MA52" i="4"/>
  <c r="LH52" i="4"/>
  <c r="KO52" i="4"/>
  <c r="JV52" i="4"/>
  <c r="JC52" i="4"/>
  <c r="HJ52" i="4"/>
  <c r="GQ52" i="4"/>
  <c r="FX52" i="4"/>
  <c r="FE52" i="4"/>
  <c r="BZ52" i="4"/>
  <c r="BG52" i="4"/>
  <c r="MA32" i="4"/>
  <c r="LH32" i="4"/>
  <c r="KO32" i="4"/>
  <c r="JC32" i="4"/>
  <c r="HJ32" i="4"/>
  <c r="GQ32" i="4"/>
  <c r="EL32" i="4"/>
  <c r="CS32" i="4"/>
  <c r="BG32" i="4"/>
  <c r="U32" i="4"/>
  <c r="MA31" i="4"/>
  <c r="LH31" i="4"/>
  <c r="HJ31" i="4"/>
  <c r="GQ31" i="4"/>
  <c r="FX31" i="4"/>
  <c r="FE31" i="4"/>
  <c r="EL31" i="4"/>
  <c r="AN31" i="4"/>
  <c r="LJ10" i="4"/>
  <c r="JQ10" i="4"/>
  <c r="DU10" i="4"/>
  <c r="CF10" i="4"/>
  <c r="B10" i="4"/>
  <c r="JQ8" i="4"/>
  <c r="CF8" i="4"/>
  <c r="AQ8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LT76" i="4" l="1"/>
  <c r="GQ51" i="4"/>
  <c r="LH30" i="4"/>
  <c r="IE76" i="4"/>
  <c r="BZ51" i="4"/>
  <c r="GQ30" i="4"/>
  <c r="BZ30" i="4"/>
  <c r="BK76" i="4"/>
  <c r="LH51" i="4"/>
  <c r="AV76" i="4"/>
  <c r="KO51" i="4"/>
  <c r="LE76" i="4"/>
  <c r="FX51" i="4"/>
  <c r="KO30" i="4"/>
  <c r="HP76" i="4"/>
  <c r="FX30" i="4"/>
  <c r="BG30" i="4"/>
  <c r="BG51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<sst xmlns="http://schemas.openxmlformats.org/spreadsheetml/2006/main" count="278" uniqueCount="139">
  <si>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</si>
  <si>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</si>
  <si>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</si>
  <si>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</si>
  <si>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</si>
  <si>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</si>
  <si>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</si>
  <si>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</si>
  <si>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</si>
  <si>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</si>
  <si>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</si>
  <si>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</si>
  <si>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</si>
  <si>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</si>
  <si>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</si>
  <si>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</si>
  <si>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</si>
  <si>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</si>
  <si>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</si>
  <si>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</si>
  <si>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</si>
  <si>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</si>
  <si>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</si>
  <si>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</si>
  <si>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</si>
  <si>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</si>
  <si>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</si>
  <si>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</si>
  <si>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</si>
  <si>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</si>
  <si>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</si>
  <si>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</si>
  <si>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</si>
  <si>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</si>
  <si>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</si>
  <si>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</si>
  <si>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</si>
  <si>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</si>
  <si>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</si>
  <si>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</si>
  <si>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</si>
  <si>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</si>
  <si>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</si>
  <si>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</si>
  <si>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</si>
  <si>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</si>
  <si>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</si>
  <si>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</si>
  <si>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</si>
  <si>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</si>
  <si>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</si>
  <si>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</si>
  <si>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</si>
  <si>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</si>
  <si>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</si>
  <si>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</si>
  <si>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</si>
  <si>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</si>
  <si>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</si>
  <si>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</si>
  <si>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</si>
  <si>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</si>
  <si>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</si>
  <si>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</si>
  <si>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</si>
  <si>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</si>
  <si>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</si>
  <si>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</si>
  <si>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</si>
  <si>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</si>
  <si>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</si>
  <si>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</si>
  <si>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</si>
  <si>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</si>
  <si>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</si>
  <si>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</si>
  <si>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</si>
  <si>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</si>
  <si>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</si>
  <si>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</si>
  <si>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</si>
  <si>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</si>
  <si>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</si>
  <si>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</si>
  <si>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</si>
  <si>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</si>
  <si>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</si>
  <si>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</si>
  <si>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</si>
  <si>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</si>
  <si>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</si>
  <si>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</si>
  <si>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</si>
  <si>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</si>
  <si>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</si>
  <si>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</si>
  <si>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</si>
  <si>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</si>
  <si>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</si>
  <si>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</si>
  <si>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</si>
  <si>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</si>
  <si>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</si>
  <si>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</si>
  <si>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</si>
  <si>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</si>
  <si>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</si>
  <si>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</si>
  <si>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</si>
  <si>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</si>
  <si>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</si>
  <si>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</si>
  <si>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</si>
  <si>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</si>
  <si>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</si>
  <si>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</si>
  <si>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</si>
  <si>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広島県　広島市</t>
  </si>
  <si>
    <t>鶴見町駐車場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</si>
  <si>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</si>
  <si>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</si>
  <si>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</si>
  <si>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</si>
  <si>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</si>
  <si>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</si>
  <si>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</si>
  <si>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</si>
  <si>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</si>
  <si>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</si>
  <si>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</si>
  <si>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</si>
  <si>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</si>
  <si>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</si>
  <si>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</si>
  <si>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</si>
  <si>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類似施設平均値を下回っているものの、一定の稼働率があります。</t>
    <rPh sb="1" eb="3">
      <t>カドウ</t>
    </rPh>
    <rPh sb="3" eb="4">
      <t>リツ</t>
    </rPh>
    <phoneticPr fontId="15"/>
  </si>
  <si>
    <t>　収益性の安定した駐車場です。引き続き、利用者の声を反映させながら、運営を推進していきます。</t>
    <phoneticPr fontId="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</si>
  <si>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類似施設平均値を上回っており、安定した営業総利益を確保しています。
⑤EBITDA
　類似施設平均値を上回っており、安定した収益性を確保しています。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19" eb="121">
      <t>ルイジ</t>
    </rPh>
    <rPh sb="121" eb="123">
      <t>シセツ</t>
    </rPh>
    <rPh sb="123" eb="126">
      <t>ヘイキンチ</t>
    </rPh>
    <rPh sb="134" eb="136">
      <t>アンテイ</t>
    </rPh>
    <rPh sb="138" eb="140">
      <t>エイギョウ</t>
    </rPh>
    <rPh sb="140" eb="143">
      <t>ソウリエキ</t>
    </rPh>
    <rPh sb="144" eb="146">
      <t>カクホ</t>
    </rPh>
    <rPh sb="162" eb="164">
      <t>ルイジ</t>
    </rPh>
    <rPh sb="164" eb="166">
      <t>シセツ</t>
    </rPh>
    <rPh sb="166" eb="169">
      <t>ヘイキンチ</t>
    </rPh>
    <rPh sb="170" eb="171">
      <t>ウエ</t>
    </rPh>
    <rPh sb="177" eb="179">
      <t>アンテイ</t>
    </rPh>
    <rPh sb="181" eb="184">
      <t>シュウエキセイ</t>
    </rPh>
    <rPh sb="185" eb="187">
      <t>カクホ</t>
    </rPh>
    <phoneticPr fontId="15"/>
  </si>
  <si>
    <t>⑦敷地の地価
　道路上に設置した駐車場です。
⑧設備投資見込額
　今後、老朽化した部品の取替を目的とした設備投資を行う見込みです。
⑩企業債残高対料金収入比率
　類似施設平均値を大幅に上回っています。公債費の償還に伴い低下していきます。</t>
    <rPh sb="1" eb="3">
      <t>シキチ</t>
    </rPh>
    <rPh sb="4" eb="6">
      <t>チカ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</si>
</sst>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253.2</c:v>
                </c:pt>
                <c:pt idx="1">
                  <c:v>217.1</c:v>
                </c:pt>
                <c:pt idx="2">
                  <c:v>251.7</c:v>
                </c:pt>
                <c:pt idx="3">
                  <c:v>254.8</c:v>
                </c:pt>
                <c:pt idx="4">
                  <c:v>253.8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2-470A-BFF4-0AF165F53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2-470A-BFF4-0AF165F53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90</c:v>
                </c:pt>
                <c:pt idx="2">
                  <c:v>85.7</c:v>
                </c:pt>
                <c:pt idx="3">
                  <c:v>82.1</c:v>
                </c:pt>
                <c:pt idx="4">
                  <c:v>209.4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6-4D41-ABA0-8050FFAA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6-4D41-ABA0-8050FFAA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3AB-4FBA-8D16-8DD013D97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B-4FBA-8D16-8DD013D97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68A-4F91-93FD-1594ABA8E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A-4F91-93FD-1594ABA8E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4-4F9B-9063-EBDDD3B4B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4-4F9B-9063-EBDDD3B4B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8-4814-BA2F-C09B2CB2B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8-4814-BA2F-C09B2CB2B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265.5</c:v>
                </c:pt>
                <c:pt idx="1">
                  <c:v>232.7</c:v>
                </c:pt>
                <c:pt idx="2">
                  <c:v>218.2</c:v>
                </c:pt>
                <c:pt idx="3">
                  <c:v>249.1</c:v>
                </c:pt>
                <c:pt idx="4">
                  <c:v>241.8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0-42C7-BC87-4C595313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0-42C7-BC87-4C595313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60.7</c:v>
                </c:pt>
                <c:pt idx="1">
                  <c:v>54.1</c:v>
                </c:pt>
                <c:pt idx="2">
                  <c:v>60.5</c:v>
                </c:pt>
                <c:pt idx="3">
                  <c:v>60.9</c:v>
                </c:pt>
                <c:pt idx="4">
                  <c:v>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F-410D-B9B0-5086F7035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F-410D-B9B0-5086F7035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14053</c:v>
                </c:pt>
                <c:pt idx="1">
                  <c:v>10062</c:v>
                </c:pt>
                <c:pt idx="2">
                  <c:v>11785</c:v>
                </c:pt>
                <c:pt idx="3">
                  <c:v>12394</c:v>
                </c:pt>
                <c:pt idx="4">
                  <c:v>13983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6-4326-865F-21AEED28F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6-4326-865F-21AEED28F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</row>
    <row r="3" spans="1:382" ht="9.75" customHeight="1" x14ac:dyDescent="0.2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</row>
    <row r="4" spans="1:382" ht="9.75" customHeight="1" x14ac:dyDescent="0.2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6" t="str">
        <f>データ!H6&amp;"　"&amp;データ!I6</f>
        <v>広島県広島市　鶴見町駐車場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7" t="s">
        <v>4</v>
      </c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138" t="s">
        <v>9</v>
      </c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40"/>
    </row>
    <row r="8" spans="1:382" ht="18.75" customHeight="1" x14ac:dyDescent="0.2">
      <c r="A8" s="2"/>
      <c r="B8" s="119" t="str">
        <f>データ!J7</f>
        <v>法非適用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1"/>
      <c r="AQ8" s="119" t="str">
        <f>データ!K7</f>
        <v>駐車場整備事業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1"/>
      <c r="CF8" s="119" t="str">
        <f>データ!L7</f>
        <v>-</v>
      </c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1"/>
      <c r="DU8" s="106" t="str">
        <f>データ!M7</f>
        <v>Ａ３Ｂ１</v>
      </c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 t="str">
        <f>データ!N7</f>
        <v>非設置</v>
      </c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6" t="str">
        <f>データ!S7</f>
        <v>商業施設</v>
      </c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 t="str">
        <f>データ!T7</f>
        <v>無</v>
      </c>
      <c r="JR8" s="106"/>
      <c r="JS8" s="106"/>
      <c r="JT8" s="106"/>
      <c r="JU8" s="106"/>
      <c r="JV8" s="106"/>
      <c r="JW8" s="106"/>
      <c r="JX8" s="106"/>
      <c r="JY8" s="106"/>
      <c r="JZ8" s="106"/>
      <c r="KA8" s="106"/>
      <c r="KB8" s="106"/>
      <c r="KC8" s="106"/>
      <c r="KD8" s="106"/>
      <c r="KE8" s="106"/>
      <c r="KF8" s="106"/>
      <c r="KG8" s="106"/>
      <c r="KH8" s="106"/>
      <c r="KI8" s="106"/>
      <c r="KJ8" s="106"/>
      <c r="KK8" s="106"/>
      <c r="KL8" s="106"/>
      <c r="KM8" s="106"/>
      <c r="KN8" s="106"/>
      <c r="KO8" s="106"/>
      <c r="KP8" s="106"/>
      <c r="KQ8" s="106"/>
      <c r="KR8" s="106"/>
      <c r="KS8" s="106"/>
      <c r="KT8" s="106"/>
      <c r="KU8" s="106"/>
      <c r="KV8" s="106"/>
      <c r="KW8" s="106"/>
      <c r="KX8" s="106"/>
      <c r="KY8" s="106"/>
      <c r="KZ8" s="106"/>
      <c r="LA8" s="106"/>
      <c r="LB8" s="106"/>
      <c r="LC8" s="106"/>
      <c r="LD8" s="106"/>
      <c r="LE8" s="106"/>
      <c r="LF8" s="106"/>
      <c r="LG8" s="106"/>
      <c r="LH8" s="106"/>
      <c r="LI8" s="106"/>
      <c r="LJ8" s="122">
        <f>データ!U7</f>
        <v>736</v>
      </c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3"/>
      <c r="ND8" s="133" t="s">
        <v>10</v>
      </c>
      <c r="NE8" s="134"/>
      <c r="NF8" s="123" t="s">
        <v>11</v>
      </c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4"/>
    </row>
    <row r="9" spans="1:382" ht="18.75" customHeight="1" x14ac:dyDescent="0.2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31" t="s">
        <v>20</v>
      </c>
      <c r="NG9" s="131"/>
      <c r="NH9" s="131"/>
      <c r="NI9" s="131"/>
      <c r="NJ9" s="131"/>
      <c r="NK9" s="131"/>
      <c r="NL9" s="131"/>
      <c r="NM9" s="131"/>
      <c r="NN9" s="131"/>
      <c r="NO9" s="131"/>
      <c r="NP9" s="131"/>
      <c r="NQ9" s="132"/>
    </row>
    <row r="10" spans="1:382" ht="18.75" customHeight="1" x14ac:dyDescent="0.2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6" t="s">
        <v>125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 t="str">
        <f>データ!Q7</f>
        <v>広場式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37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22">
        <f>データ!V7</f>
        <v>55</v>
      </c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>
        <f>データ!W7</f>
        <v>200</v>
      </c>
      <c r="JR10" s="122"/>
      <c r="JS10" s="122"/>
      <c r="JT10" s="122"/>
      <c r="JU10" s="122"/>
      <c r="JV10" s="122"/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22"/>
      <c r="LD10" s="122"/>
      <c r="LE10" s="122"/>
      <c r="LF10" s="122"/>
      <c r="LG10" s="122"/>
      <c r="LH10" s="122"/>
      <c r="LI10" s="122"/>
      <c r="LJ10" s="106" t="str">
        <f>データ!X7</f>
        <v>利用料金制</v>
      </c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2"/>
      <c r="ND10" s="107" t="s">
        <v>21</v>
      </c>
      <c r="NE10" s="108"/>
      <c r="NF10" s="109" t="s">
        <v>22</v>
      </c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10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11" t="s">
        <v>23</v>
      </c>
      <c r="NE11" s="111"/>
      <c r="NF11" s="111"/>
      <c r="NG11" s="111"/>
      <c r="NH11" s="111"/>
      <c r="NI11" s="111"/>
      <c r="NJ11" s="111"/>
      <c r="NK11" s="111"/>
      <c r="NL11" s="111"/>
      <c r="NM11" s="111"/>
      <c r="NN11" s="111"/>
      <c r="NO11" s="111"/>
      <c r="NP11" s="111"/>
      <c r="NQ11" s="111"/>
      <c r="NR11" s="111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11"/>
      <c r="NE12" s="111"/>
      <c r="NF12" s="111"/>
      <c r="NG12" s="111"/>
      <c r="NH12" s="111"/>
      <c r="NI12" s="111"/>
      <c r="NJ12" s="111"/>
      <c r="NK12" s="111"/>
      <c r="NL12" s="111"/>
      <c r="NM12" s="111"/>
      <c r="NN12" s="111"/>
      <c r="NO12" s="111"/>
      <c r="NP12" s="111"/>
      <c r="NQ12" s="111"/>
      <c r="NR12" s="111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0" t="s">
        <v>137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253.2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217.1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251.7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254.8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253.8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265.5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232.7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218.2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249.1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241.8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60.7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54.1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60.5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60.9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61.1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14053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10062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11785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12394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13983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136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271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72.099999999999994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90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85.7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82.1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209.4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wRhcVIjQl41NYj8viS6Qn8rBTvKVVgBk78DSuYo78T9ISg59bTBgQWhnPEm7YChjj6QoPFoRVAK0AxEs4DwPSA==" saltValue="MdyuJQIWwVm86HyiHuqcd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44" t="s">
        <v>59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64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65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66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67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68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69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70</v>
      </c>
      <c r="CN4" s="150" t="s">
        <v>71</v>
      </c>
      <c r="CO4" s="141" t="s">
        <v>72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73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74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101</v>
      </c>
      <c r="AM5" s="47" t="s">
        <v>102</v>
      </c>
      <c r="AN5" s="47" t="s">
        <v>103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104</v>
      </c>
      <c r="AV5" s="47" t="s">
        <v>91</v>
      </c>
      <c r="AW5" s="47" t="s">
        <v>101</v>
      </c>
      <c r="AX5" s="47" t="s">
        <v>105</v>
      </c>
      <c r="AY5" s="47" t="s">
        <v>103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106</v>
      </c>
      <c r="BG5" s="47" t="s">
        <v>107</v>
      </c>
      <c r="BH5" s="47" t="s">
        <v>101</v>
      </c>
      <c r="BI5" s="47" t="s">
        <v>105</v>
      </c>
      <c r="BJ5" s="47" t="s">
        <v>103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108</v>
      </c>
      <c r="BS5" s="47" t="s">
        <v>101</v>
      </c>
      <c r="BT5" s="47" t="s">
        <v>105</v>
      </c>
      <c r="BU5" s="47" t="s">
        <v>103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92</v>
      </c>
      <c r="CE5" s="47" t="s">
        <v>93</v>
      </c>
      <c r="CF5" s="47" t="s">
        <v>103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51"/>
      <c r="CN5" s="151"/>
      <c r="CO5" s="47" t="s">
        <v>104</v>
      </c>
      <c r="CP5" s="47" t="s">
        <v>91</v>
      </c>
      <c r="CQ5" s="47" t="s">
        <v>92</v>
      </c>
      <c r="CR5" s="47" t="s">
        <v>105</v>
      </c>
      <c r="CS5" s="47" t="s">
        <v>109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106</v>
      </c>
      <c r="DA5" s="47" t="s">
        <v>91</v>
      </c>
      <c r="DB5" s="47" t="s">
        <v>92</v>
      </c>
      <c r="DC5" s="47" t="s">
        <v>105</v>
      </c>
      <c r="DD5" s="47" t="s">
        <v>103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91</v>
      </c>
      <c r="DM5" s="47" t="s">
        <v>92</v>
      </c>
      <c r="DN5" s="47" t="s">
        <v>93</v>
      </c>
      <c r="DO5" s="47" t="s">
        <v>103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110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19</v>
      </c>
      <c r="H6" s="48" t="str">
        <f>SUBSTITUTE(H8,"　","")</f>
        <v>広島県広島市</v>
      </c>
      <c r="I6" s="48" t="str">
        <f t="shared" si="1"/>
        <v>鶴見町駐車場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商業施設</v>
      </c>
      <c r="T6" s="50" t="str">
        <f t="shared" si="1"/>
        <v>無</v>
      </c>
      <c r="U6" s="51">
        <f t="shared" si="1"/>
        <v>736</v>
      </c>
      <c r="V6" s="51">
        <f t="shared" si="1"/>
        <v>55</v>
      </c>
      <c r="W6" s="51">
        <f t="shared" si="1"/>
        <v>200</v>
      </c>
      <c r="X6" s="50" t="str">
        <f t="shared" si="1"/>
        <v>利用料金制</v>
      </c>
      <c r="Y6" s="52">
        <f>IF(Y8="-",NA(),Y8)</f>
        <v>253.2</v>
      </c>
      <c r="Z6" s="52">
        <f t="shared" ref="Z6:AH6" si="2">IF(Z8="-",NA(),Z8)</f>
        <v>217.1</v>
      </c>
      <c r="AA6" s="52">
        <f t="shared" si="2"/>
        <v>251.7</v>
      </c>
      <c r="AB6" s="52">
        <f t="shared" si="2"/>
        <v>254.8</v>
      </c>
      <c r="AC6" s="52">
        <f t="shared" si="2"/>
        <v>253.8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60.7</v>
      </c>
      <c r="BG6" s="52">
        <f t="shared" ref="BG6:BO6" si="5">IF(BG8="-",NA(),BG8)</f>
        <v>54.1</v>
      </c>
      <c r="BH6" s="52">
        <f t="shared" si="5"/>
        <v>60.5</v>
      </c>
      <c r="BI6" s="52">
        <f t="shared" si="5"/>
        <v>60.9</v>
      </c>
      <c r="BJ6" s="52">
        <f t="shared" si="5"/>
        <v>61.1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14053</v>
      </c>
      <c r="BR6" s="53">
        <f t="shared" ref="BR6:BZ6" si="6">IF(BR8="-",NA(),BR8)</f>
        <v>10062</v>
      </c>
      <c r="BS6" s="53">
        <f t="shared" si="6"/>
        <v>11785</v>
      </c>
      <c r="BT6" s="53">
        <f t="shared" si="6"/>
        <v>12394</v>
      </c>
      <c r="BU6" s="53">
        <f t="shared" si="6"/>
        <v>13983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0</v>
      </c>
      <c r="CN6" s="51">
        <f t="shared" si="7"/>
        <v>271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72.099999999999994</v>
      </c>
      <c r="DA6" s="52">
        <f t="shared" ref="DA6:DI6" si="8">IF(DA8="-",NA(),DA8)</f>
        <v>90</v>
      </c>
      <c r="DB6" s="52">
        <f t="shared" si="8"/>
        <v>85.7</v>
      </c>
      <c r="DC6" s="52">
        <f t="shared" si="8"/>
        <v>82.1</v>
      </c>
      <c r="DD6" s="52">
        <f t="shared" si="8"/>
        <v>209.4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265.5</v>
      </c>
      <c r="DL6" s="52">
        <f t="shared" ref="DL6:DT6" si="9">IF(DL8="-",NA(),DL8)</f>
        <v>232.7</v>
      </c>
      <c r="DM6" s="52">
        <f t="shared" si="9"/>
        <v>218.2</v>
      </c>
      <c r="DN6" s="52">
        <f t="shared" si="9"/>
        <v>249.1</v>
      </c>
      <c r="DO6" s="52">
        <f t="shared" si="9"/>
        <v>241.8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113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19</v>
      </c>
      <c r="H7" s="48" t="str">
        <f t="shared" si="10"/>
        <v>広島県　広島市</v>
      </c>
      <c r="I7" s="48" t="str">
        <f t="shared" si="10"/>
        <v>鶴見町駐車場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736</v>
      </c>
      <c r="V7" s="51">
        <f t="shared" si="10"/>
        <v>55</v>
      </c>
      <c r="W7" s="51">
        <f t="shared" si="10"/>
        <v>200</v>
      </c>
      <c r="X7" s="50" t="str">
        <f t="shared" si="10"/>
        <v>利用料金制</v>
      </c>
      <c r="Y7" s="52">
        <f>Y8</f>
        <v>253.2</v>
      </c>
      <c r="Z7" s="52">
        <f t="shared" ref="Z7:AH7" si="11">Z8</f>
        <v>217.1</v>
      </c>
      <c r="AA7" s="52">
        <f t="shared" si="11"/>
        <v>251.7</v>
      </c>
      <c r="AB7" s="52">
        <f t="shared" si="11"/>
        <v>254.8</v>
      </c>
      <c r="AC7" s="52">
        <f t="shared" si="11"/>
        <v>253.8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60.7</v>
      </c>
      <c r="BG7" s="52">
        <f t="shared" ref="BG7:BO7" si="14">BG8</f>
        <v>54.1</v>
      </c>
      <c r="BH7" s="52">
        <f t="shared" si="14"/>
        <v>60.5</v>
      </c>
      <c r="BI7" s="52">
        <f t="shared" si="14"/>
        <v>60.9</v>
      </c>
      <c r="BJ7" s="52">
        <f t="shared" si="14"/>
        <v>61.1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14053</v>
      </c>
      <c r="BR7" s="53">
        <f t="shared" ref="BR7:BZ7" si="15">BR8</f>
        <v>10062</v>
      </c>
      <c r="BS7" s="53">
        <f t="shared" si="15"/>
        <v>11785</v>
      </c>
      <c r="BT7" s="53">
        <f t="shared" si="15"/>
        <v>12394</v>
      </c>
      <c r="BU7" s="53">
        <f t="shared" si="15"/>
        <v>13983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115</v>
      </c>
      <c r="CL7" s="49"/>
      <c r="CM7" s="51">
        <f>CM8</f>
        <v>0</v>
      </c>
      <c r="CN7" s="51">
        <f>CN8</f>
        <v>271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116</v>
      </c>
      <c r="CY7" s="49"/>
      <c r="CZ7" s="52">
        <f>CZ8</f>
        <v>72.099999999999994</v>
      </c>
      <c r="DA7" s="52">
        <f t="shared" ref="DA7:DI7" si="16">DA8</f>
        <v>90</v>
      </c>
      <c r="DB7" s="52">
        <f t="shared" si="16"/>
        <v>85.7</v>
      </c>
      <c r="DC7" s="52">
        <f t="shared" si="16"/>
        <v>82.1</v>
      </c>
      <c r="DD7" s="52">
        <f t="shared" si="16"/>
        <v>209.4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265.5</v>
      </c>
      <c r="DL7" s="52">
        <f t="shared" ref="DL7:DT7" si="17">DL8</f>
        <v>232.7</v>
      </c>
      <c r="DM7" s="52">
        <f t="shared" si="17"/>
        <v>218.2</v>
      </c>
      <c r="DN7" s="52">
        <f t="shared" si="17"/>
        <v>249.1</v>
      </c>
      <c r="DO7" s="52">
        <f t="shared" si="17"/>
        <v>241.8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19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37</v>
      </c>
      <c r="S8" s="57" t="s">
        <v>127</v>
      </c>
      <c r="T8" s="57" t="s">
        <v>128</v>
      </c>
      <c r="U8" s="58">
        <v>736</v>
      </c>
      <c r="V8" s="58">
        <v>55</v>
      </c>
      <c r="W8" s="58">
        <v>200</v>
      </c>
      <c r="X8" s="57" t="s">
        <v>129</v>
      </c>
      <c r="Y8" s="59">
        <v>253.2</v>
      </c>
      <c r="Z8" s="59">
        <v>217.1</v>
      </c>
      <c r="AA8" s="59">
        <v>251.7</v>
      </c>
      <c r="AB8" s="59">
        <v>254.8</v>
      </c>
      <c r="AC8" s="59">
        <v>253.8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60.7</v>
      </c>
      <c r="BG8" s="59">
        <v>54.1</v>
      </c>
      <c r="BH8" s="59">
        <v>60.5</v>
      </c>
      <c r="BI8" s="59">
        <v>60.9</v>
      </c>
      <c r="BJ8" s="59">
        <v>61.1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14053</v>
      </c>
      <c r="BR8" s="60">
        <v>10062</v>
      </c>
      <c r="BS8" s="60">
        <v>11785</v>
      </c>
      <c r="BT8" s="61">
        <v>12394</v>
      </c>
      <c r="BU8" s="61">
        <v>13983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0</v>
      </c>
      <c r="CN8" s="58">
        <v>271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72.099999999999994</v>
      </c>
      <c r="DA8" s="59">
        <v>90</v>
      </c>
      <c r="DB8" s="59">
        <v>85.7</v>
      </c>
      <c r="DC8" s="59">
        <v>82.1</v>
      </c>
      <c r="DD8" s="59">
        <v>209.4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265.5</v>
      </c>
      <c r="DL8" s="59">
        <v>232.7</v>
      </c>
      <c r="DM8" s="59">
        <v>218.2</v>
      </c>
      <c r="DN8" s="59">
        <v>249.1</v>
      </c>
      <c r="DO8" s="59">
        <v>241.8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CDB9EC87-D136-4115-8705-5C53C68F1290}"/>
</file>

<file path=customXml/itemProps2.xml><?xml version="1.0" encoding="utf-8"?>
<ds:datastoreItem xmlns:ds="http://schemas.openxmlformats.org/officeDocument/2006/customXml" ds:itemID="{B5535FC4-1378-4B51-BBC1-BFF1FA662870}"/>
</file>

<file path=customXml/itemProps3.xml><?xml version="1.0" encoding="utf-8"?>
<ds:datastoreItem xmlns:ds="http://schemas.openxmlformats.org/officeDocument/2006/customXml" ds:itemID="{587CA26B-728A-4BF9-858C-40E4E9C13F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2025-02-14T07:27:11Z</dcterms:created>
  <dcterms:modified xsi:type="dcterms:W3CDTF">2025-02-14T07:28:46Z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