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1_5984074B22DD592A45F285F1677AD9F582AA48DB" xr6:coauthVersionLast="47" xr6:coauthVersionMax="47" xr10:uidLastSave="{F2BBE52C-DA22-4F7D-B62F-4950DB8F2E60}"/>
  <workbookProtection workbookAlgorithmName="SHA-512" workbookHashValue="qZFs3hlBlzkt2z6IfOZ1wzYgFEuNFtpworudSXqLFW5yKkdKXXZPtBf+zo+XJT42508+KyH2rLNC4gkx5P4z9Q==" workbookSaltValue="cUaxbSix8FWa/SakKZIuCw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DC7" i="5"/>
  <c r="LT77" i="4" s="1"/>
  <c r="DB7" i="5"/>
  <c r="DA7" i="5"/>
  <c r="CZ7" i="5"/>
  <c r="CN7" i="5"/>
  <c r="CV76" i="4" s="1"/>
  <c r="CM7" i="5"/>
  <c r="CV67" i="4" s="1"/>
  <c r="BZ7" i="5"/>
  <c r="MA53" i="4" s="1"/>
  <c r="BY7" i="5"/>
  <c r="BX7" i="5"/>
  <c r="BW7" i="5"/>
  <c r="BV7" i="5"/>
  <c r="JC53" i="4" s="1"/>
  <c r="BU7" i="5"/>
  <c r="BT7" i="5"/>
  <c r="LH52" i="4" s="1"/>
  <c r="BS7" i="5"/>
  <c r="BR7" i="5"/>
  <c r="BQ7" i="5"/>
  <c r="BO7" i="5"/>
  <c r="HJ53" i="4" s="1"/>
  <c r="BN7" i="5"/>
  <c r="BM7" i="5"/>
  <c r="BL7" i="5"/>
  <c r="BK7" i="5"/>
  <c r="EL53" i="4" s="1"/>
  <c r="BJ7" i="5"/>
  <c r="BI7" i="5"/>
  <c r="BH7" i="5"/>
  <c r="BG7" i="5"/>
  <c r="BF7" i="5"/>
  <c r="EL52" i="4" s="1"/>
  <c r="BD7" i="5"/>
  <c r="CS53" i="4" s="1"/>
  <c r="BC7" i="5"/>
  <c r="BZ53" i="4" s="1"/>
  <c r="BB7" i="5"/>
  <c r="BG53" i="4" s="1"/>
  <c r="BA7" i="5"/>
  <c r="AN53" i="4" s="1"/>
  <c r="AZ7" i="5"/>
  <c r="AY7" i="5"/>
  <c r="AX7" i="5"/>
  <c r="AW7" i="5"/>
  <c r="AV7" i="5"/>
  <c r="AN52" i="4" s="1"/>
  <c r="AU7" i="5"/>
  <c r="AS7" i="5"/>
  <c r="AR7" i="5"/>
  <c r="AQ7" i="5"/>
  <c r="FX32" i="4" s="1"/>
  <c r="AP7" i="5"/>
  <c r="FE32" i="4" s="1"/>
  <c r="AO7" i="5"/>
  <c r="EL32" i="4" s="1"/>
  <c r="AN7" i="5"/>
  <c r="AM7" i="5"/>
  <c r="AL7" i="5"/>
  <c r="AK7" i="5"/>
  <c r="FE31" i="4" s="1"/>
  <c r="AJ7" i="5"/>
  <c r="AH7" i="5"/>
  <c r="AG7" i="5"/>
  <c r="AF7" i="5"/>
  <c r="BG32" i="4" s="1"/>
  <c r="AE7" i="5"/>
  <c r="AN32" i="4" s="1"/>
  <c r="AD7" i="5"/>
  <c r="U32" i="4" s="1"/>
  <c r="AC7" i="5"/>
  <c r="CS31" i="4" s="1"/>
  <c r="AB7" i="5"/>
  <c r="BZ31" i="4" s="1"/>
  <c r="AA7" i="5"/>
  <c r="BG31" i="4" s="1"/>
  <c r="Z7" i="5"/>
  <c r="Y7" i="5"/>
  <c r="X7" i="5"/>
  <c r="LJ10" i="4" s="1"/>
  <c r="W7" i="5"/>
  <c r="V7" i="5"/>
  <c r="HX10" i="4" s="1"/>
  <c r="U7" i="5"/>
  <c r="T7" i="5"/>
  <c r="JQ8" i="4" s="1"/>
  <c r="S7" i="5"/>
  <c r="HX8" i="4" s="1"/>
  <c r="R7" i="5"/>
  <c r="Q7" i="5"/>
  <c r="P7" i="5"/>
  <c r="O7" i="5"/>
  <c r="N7" i="5"/>
  <c r="FJ8" i="4" s="1"/>
  <c r="M7" i="5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LH53" i="4"/>
  <c r="KO53" i="4"/>
  <c r="JV53" i="4"/>
  <c r="GQ53" i="4"/>
  <c r="FX53" i="4"/>
  <c r="FE53" i="4"/>
  <c r="U53" i="4"/>
  <c r="MA52" i="4"/>
  <c r="KO52" i="4"/>
  <c r="JV52" i="4"/>
  <c r="JC52" i="4"/>
  <c r="HJ52" i="4"/>
  <c r="GQ52" i="4"/>
  <c r="FX52" i="4"/>
  <c r="FE52" i="4"/>
  <c r="CS52" i="4"/>
  <c r="BZ52" i="4"/>
  <c r="BG52" i="4"/>
  <c r="U52" i="4"/>
  <c r="LH32" i="4"/>
  <c r="KO32" i="4"/>
  <c r="JV32" i="4"/>
  <c r="HJ32" i="4"/>
  <c r="GQ32" i="4"/>
  <c r="CS32" i="4"/>
  <c r="BZ32" i="4"/>
  <c r="MA31" i="4"/>
  <c r="LH31" i="4"/>
  <c r="KO31" i="4"/>
  <c r="JV31" i="4"/>
  <c r="JC31" i="4"/>
  <c r="HJ31" i="4"/>
  <c r="GQ31" i="4"/>
  <c r="FX31" i="4"/>
  <c r="EL31" i="4"/>
  <c r="AN31" i="4"/>
  <c r="U31" i="4"/>
  <c r="JQ10" i="4"/>
  <c r="DU10" i="4"/>
  <c r="CF10" i="4"/>
  <c r="B10" i="4"/>
  <c r="LJ8" i="4"/>
  <c r="DU8" i="4"/>
  <c r="AQ8" i="4"/>
  <c r="IT76" i="4" l="1"/>
  <c r="CS51" i="4"/>
  <c r="HJ30" i="4"/>
  <c r="CS30" i="4"/>
  <c r="BZ76" i="4"/>
  <c r="MA51" i="4"/>
  <c r="MI76" i="4"/>
  <c r="HJ51" i="4"/>
  <c r="MA30" i="4"/>
  <c r="C11" i="5"/>
  <c r="D11" i="5"/>
  <c r="E11" i="5"/>
  <c r="B11" i="5"/>
  <c r="AV76" i="4" l="1"/>
  <c r="KO51" i="4"/>
  <c r="LE76" i="4"/>
  <c r="FX51" i="4"/>
  <c r="KO30" i="4"/>
  <c r="HP76" i="4"/>
  <c r="BG51" i="4"/>
  <c r="FX30" i="4"/>
  <c r="BG30" i="4"/>
  <c r="JC30" i="4"/>
  <c r="GL76" i="4"/>
  <c r="U51" i="4"/>
  <c r="EL30" i="4"/>
  <c r="U30" i="4"/>
  <c r="R76" i="4"/>
  <c r="JC51" i="4"/>
  <c r="KA76" i="4"/>
  <c r="EL51" i="4"/>
  <c r="LT76" i="4"/>
  <c r="GQ51" i="4"/>
  <c r="LH30" i="4"/>
  <c r="IE76" i="4"/>
  <c r="BZ51" i="4"/>
  <c r="GQ30" i="4"/>
  <c r="BZ30" i="4"/>
  <c r="BK76" i="4"/>
  <c r="LH51" i="4"/>
  <c r="AN30" i="4"/>
  <c r="AG76" i="4"/>
  <c r="JV51" i="4"/>
  <c r="KP76" i="4"/>
  <c r="FE51" i="4"/>
  <c r="JV30" i="4"/>
  <c r="HA76" i="4"/>
  <c r="FE30" i="4"/>
  <c r="AN51" i="4"/>
</calcChain>
</file>

<file path=xl/sharedStrings.xml><?xml version="1.0" encoding="utf-8"?>
<sst xmlns="http://schemas.openxmlformats.org/spreadsheetml/2006/main" count="278" uniqueCount="137">
  <si>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</si>
  <si>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</si>
  <si>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</si>
  <si>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</si>
  <si>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</si>
  <si>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</si>
  <si>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</si>
  <si>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</si>
  <si>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</si>
  <si>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</si>
  <si>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</si>
  <si>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</si>
  <si>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</si>
  <si>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</si>
  <si>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</si>
  <si>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</si>
  <si>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</si>
  <si>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</si>
  <si>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</si>
  <si>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</si>
  <si>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</si>
  <si>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</si>
  <si>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</si>
  <si>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</si>
  <si>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</si>
  <si>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</si>
  <si>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</si>
  <si>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</si>
  <si>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</si>
  <si>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</si>
  <si>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</si>
  <si>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</si>
  <si>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</si>
  <si>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</si>
  <si>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</si>
  <si>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</si>
  <si>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</si>
  <si>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</si>
  <si>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</si>
  <si>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</si>
  <si>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</si>
  <si>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</si>
  <si>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</si>
  <si>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</si>
  <si>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</si>
  <si>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</si>
  <si>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</si>
  <si>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</si>
  <si>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</si>
  <si>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</si>
  <si>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</si>
  <si>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</si>
  <si>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</si>
  <si>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</si>
  <si>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</si>
  <si>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</si>
  <si>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</si>
  <si>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</si>
  <si>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</si>
  <si>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</si>
  <si>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</si>
  <si>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</si>
  <si>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</si>
  <si>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</si>
  <si>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</si>
  <si>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</si>
  <si>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</si>
  <si>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</si>
  <si>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</si>
  <si>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</si>
  <si>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</si>
  <si>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</si>
  <si>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</si>
  <si>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</si>
  <si>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</si>
  <si>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</si>
  <si>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</si>
  <si>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</si>
  <si>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</si>
  <si>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</si>
  <si>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</si>
  <si>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</si>
  <si>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</si>
  <si>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</si>
  <si>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</si>
  <si>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</si>
  <si>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</si>
  <si>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</si>
  <si>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</si>
  <si>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</si>
  <si>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</si>
  <si>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</si>
  <si>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</si>
  <si>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</si>
  <si>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</si>
  <si>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</si>
  <si>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</si>
  <si>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</si>
  <si>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</si>
  <si>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</si>
  <si>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</si>
  <si>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</si>
  <si>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</si>
  <si>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</si>
  <si>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</si>
  <si>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</si>
  <si>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</si>
  <si>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</si>
  <si>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</si>
  <si>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</si>
  <si>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</si>
  <si>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</si>
  <si>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</si>
  <si>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</si>
  <si>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</si>
  <si>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</si>
  <si>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西新天地駐車場</t>
  </si>
  <si>
    <t>法非適用</t>
  </si>
  <si>
    <t>駐車場整備事業</t>
  </si>
  <si>
    <t>-</t>
  </si>
  <si>
    <t>Ａ２Ｂ１</t>
  </si>
  <si>
    <t>非設置</t>
  </si>
  <si>
    <t>該当数値なし</t>
  </si>
  <si>
    <t>届出駐車場</t>
  </si>
  <si>
    <t>地下式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</si>
  <si>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</si>
  <si>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</si>
  <si>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</si>
  <si>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</si>
  <si>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</si>
  <si>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</si>
  <si>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</si>
  <si>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</si>
  <si>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
　類似施設平均値を上回っています。今後も同程度の稼働率が見込まれます。</t>
    <rPh sb="1" eb="3">
      <t>カドウ</t>
    </rPh>
    <rPh sb="3" eb="4">
      <t>リツ</t>
    </rPh>
    <phoneticPr fontId="15"/>
  </si>
  <si>
    <t>①収益的収支比率
　類似施設平均値を上回っており、黒字を確保しています。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38" eb="39">
      <t>タ</t>
    </rPh>
    <rPh sb="39" eb="41">
      <t>カイケイ</t>
    </rPh>
    <rPh sb="41" eb="44">
      <t>ホジョキン</t>
    </rPh>
    <rPh sb="44" eb="46">
      <t>ヒリツ</t>
    </rPh>
    <rPh sb="48" eb="49">
      <t>ホカ</t>
    </rPh>
    <rPh sb="49" eb="51">
      <t>カイケイ</t>
    </rPh>
    <rPh sb="54" eb="57">
      <t>ホジョキン</t>
    </rPh>
    <rPh sb="66" eb="68">
      <t>チュウシャ</t>
    </rPh>
    <rPh sb="68" eb="70">
      <t>ダイスウ</t>
    </rPh>
    <rPh sb="70" eb="72">
      <t>イチダイ</t>
    </rPh>
    <rPh sb="72" eb="73">
      <t>ア</t>
    </rPh>
    <rPh sb="76" eb="77">
      <t>ホカ</t>
    </rPh>
    <rPh sb="77" eb="79">
      <t>カイケイ</t>
    </rPh>
    <rPh sb="79" eb="82">
      <t>ホジョキン</t>
    </rPh>
    <rPh sb="82" eb="83">
      <t>ガク</t>
    </rPh>
    <rPh sb="85" eb="86">
      <t>ホカ</t>
    </rPh>
    <rPh sb="86" eb="88">
      <t>カイケイ</t>
    </rPh>
    <rPh sb="91" eb="94">
      <t>ホジョキン</t>
    </rPh>
    <rPh sb="103" eb="105">
      <t>ウリアゲ</t>
    </rPh>
    <rPh sb="105" eb="106">
      <t>タカ</t>
    </rPh>
    <rPh sb="109" eb="111">
      <t>ヒリツ</t>
    </rPh>
    <rPh sb="157" eb="159">
      <t>ルイジ</t>
    </rPh>
    <rPh sb="159" eb="161">
      <t>シセツ</t>
    </rPh>
    <rPh sb="161" eb="164">
      <t>ヘイキンチ</t>
    </rPh>
    <rPh sb="165" eb="167">
      <t>オオハバ</t>
    </rPh>
    <rPh sb="168" eb="170">
      <t>ウワマワ</t>
    </rPh>
    <rPh sb="175" eb="176">
      <t>タカ</t>
    </rPh>
    <rPh sb="177" eb="180">
      <t>シュウエキセイ</t>
    </rPh>
    <rPh sb="181" eb="183">
      <t>カクホ</t>
    </rPh>
    <phoneticPr fontId="15"/>
  </si>
  <si>
    <t>　収益性、稼働率共に安定した駐車場です。引き続き、利用者の声を反映させながら、運営を推進していきます。</t>
    <phoneticPr fontId="5"/>
  </si>
  <si>
    <t>⑦敷地の地価
　道路附属物駐車場です。
⑧設備投資見込額
　今後、老朽化した設備の取替を目的とした設備投資を行う見込みです。
⑩企業債残高対料金収入比率
　企業債残高はありません。</t>
    <rPh sb="1" eb="3">
      <t>シキチ</t>
    </rPh>
    <rPh sb="4" eb="6">
      <t>チカ</t>
    </rPh>
    <rPh sb="8" eb="10">
      <t>ドウロ</t>
    </rPh>
    <rPh sb="10" eb="12">
      <t>フゾク</t>
    </rPh>
    <rPh sb="12" eb="13">
      <t>ブツ</t>
    </rPh>
    <rPh sb="13" eb="15">
      <t>チュウシャ</t>
    </rPh>
    <rPh sb="15" eb="16">
      <t>ジョウ</t>
    </rPh>
    <rPh sb="38" eb="40">
      <t>セツビ</t>
    </rPh>
    <rPh sb="78" eb="83">
      <t>キギョウサイザンダカ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</si>
</sst>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266.3</c:v>
                </c:pt>
                <c:pt idx="1">
                  <c:v>214.7</c:v>
                </c:pt>
                <c:pt idx="2">
                  <c:v>242</c:v>
                </c:pt>
                <c:pt idx="3">
                  <c:v>242.7</c:v>
                </c:pt>
                <c:pt idx="4">
                  <c:v>211.3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0-4381-B102-F4321F027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121.8</c:v>
                </c:pt>
                <c:pt idx="1">
                  <c:v>111.3</c:v>
                </c:pt>
                <c:pt idx="2">
                  <c:v>158.80000000000001</c:v>
                </c:pt>
                <c:pt idx="3">
                  <c:v>120.9</c:v>
                </c:pt>
                <c:pt idx="4">
                  <c:v>123.1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D0-4381-B102-F4321F027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8.8000000000000007</c:v>
                </c:pt>
                <c:pt idx="1">
                  <c:v>5.6</c:v>
                </c:pt>
                <c:pt idx="2">
                  <c:v>2.9</c:v>
                </c:pt>
                <c:pt idx="3">
                  <c:v>0.9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F-4FAC-AFBE-2D2C7ADFC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163.69999999999999</c:v>
                </c:pt>
                <c:pt idx="1">
                  <c:v>88</c:v>
                </c:pt>
                <c:pt idx="2">
                  <c:v>77.3</c:v>
                </c:pt>
                <c:pt idx="3">
                  <c:v>51.8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2F-4FAC-AFBE-2D2C7ADFC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736-4660-8B48-924FCE280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36-4660-8B48-924FCE280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3B6-49AD-B730-DB0033DED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B6-49AD-B730-DB0033DED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7-4FB7-90A7-ADD3696FD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10.1</c:v>
                </c:pt>
                <c:pt idx="2">
                  <c:v>8.6</c:v>
                </c:pt>
                <c:pt idx="3">
                  <c:v>7.6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C7-4FB7-90A7-ADD3696FD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3-4B86-9E5B-3467C73A3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54</c:v>
                </c:pt>
                <c:pt idx="1">
                  <c:v>654</c:v>
                </c:pt>
                <c:pt idx="2">
                  <c:v>2466</c:v>
                </c:pt>
                <c:pt idx="3">
                  <c:v>58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3-4B86-9E5B-3467C73A3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258.89999999999998</c:v>
                </c:pt>
                <c:pt idx="1">
                  <c:v>258.89999999999998</c:v>
                </c:pt>
                <c:pt idx="2">
                  <c:v>320</c:v>
                </c:pt>
                <c:pt idx="3">
                  <c:v>336.8</c:v>
                </c:pt>
                <c:pt idx="4">
                  <c:v>344.2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C-4A7C-94FD-3979C2A7B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153.80000000000001</c:v>
                </c:pt>
                <c:pt idx="2">
                  <c:v>163.5</c:v>
                </c:pt>
                <c:pt idx="3">
                  <c:v>178.3</c:v>
                </c:pt>
                <c:pt idx="4">
                  <c:v>181.9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9C-4A7C-94FD-3979C2A7B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64.8</c:v>
                </c:pt>
                <c:pt idx="1">
                  <c:v>54.7</c:v>
                </c:pt>
                <c:pt idx="2">
                  <c:v>60</c:v>
                </c:pt>
                <c:pt idx="3">
                  <c:v>60</c:v>
                </c:pt>
                <c:pt idx="4">
                  <c:v>52.9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2-4201-8412-FDBE9E615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2.2000000000000002</c:v>
                </c:pt>
                <c:pt idx="1">
                  <c:v>-81</c:v>
                </c:pt>
                <c:pt idx="2">
                  <c:v>-25.1</c:v>
                </c:pt>
                <c:pt idx="3">
                  <c:v>-18</c:v>
                </c:pt>
                <c:pt idx="4">
                  <c:v>-20.7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12-4201-8412-FDBE9E615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44100</c:v>
                </c:pt>
                <c:pt idx="1">
                  <c:v>43366</c:v>
                </c:pt>
                <c:pt idx="2">
                  <c:v>54045</c:v>
                </c:pt>
                <c:pt idx="3">
                  <c:v>57827</c:v>
                </c:pt>
                <c:pt idx="4">
                  <c:v>50554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5-4294-8A8E-A6BCDE2B2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16100</c:v>
                </c:pt>
                <c:pt idx="1">
                  <c:v>4836</c:v>
                </c:pt>
                <c:pt idx="2">
                  <c:v>37213</c:v>
                </c:pt>
                <c:pt idx="3">
                  <c:v>17293</c:v>
                </c:pt>
                <c:pt idx="4">
                  <c:v>15316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85-4294-8A8E-A6BCDE2B2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ND32" sqref="ND32:NR47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</row>
    <row r="3" spans="1:382" ht="9.75" customHeight="1" x14ac:dyDescent="0.2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</row>
    <row r="4" spans="1:382" ht="9.75" customHeight="1" x14ac:dyDescent="0.2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6" t="str">
        <f>データ!H6&amp;"　"&amp;データ!I6</f>
        <v>広島県広島市　西新天地駐車場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5" t="s">
        <v>2</v>
      </c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7"/>
      <c r="CF7" s="125" t="s">
        <v>3</v>
      </c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7"/>
      <c r="DU7" s="137" t="s">
        <v>4</v>
      </c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28" t="s">
        <v>5</v>
      </c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8" t="s">
        <v>6</v>
      </c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  <c r="IW7" s="128"/>
      <c r="IX7" s="128"/>
      <c r="IY7" s="128"/>
      <c r="IZ7" s="128"/>
      <c r="JA7" s="128"/>
      <c r="JB7" s="128"/>
      <c r="JC7" s="128"/>
      <c r="JD7" s="128"/>
      <c r="JE7" s="128"/>
      <c r="JF7" s="128"/>
      <c r="JG7" s="128"/>
      <c r="JH7" s="128"/>
      <c r="JI7" s="128"/>
      <c r="JJ7" s="128"/>
      <c r="JK7" s="128"/>
      <c r="JL7" s="128"/>
      <c r="JM7" s="128"/>
      <c r="JN7" s="128"/>
      <c r="JO7" s="128"/>
      <c r="JP7" s="128"/>
      <c r="JQ7" s="128" t="s">
        <v>7</v>
      </c>
      <c r="JR7" s="128"/>
      <c r="JS7" s="128"/>
      <c r="JT7" s="128"/>
      <c r="JU7" s="128"/>
      <c r="JV7" s="128"/>
      <c r="JW7" s="128"/>
      <c r="JX7" s="128"/>
      <c r="JY7" s="128"/>
      <c r="JZ7" s="128"/>
      <c r="KA7" s="128"/>
      <c r="KB7" s="128"/>
      <c r="KC7" s="128"/>
      <c r="KD7" s="128"/>
      <c r="KE7" s="128"/>
      <c r="KF7" s="128"/>
      <c r="KG7" s="128"/>
      <c r="KH7" s="128"/>
      <c r="KI7" s="128"/>
      <c r="KJ7" s="128"/>
      <c r="KK7" s="128"/>
      <c r="KL7" s="128"/>
      <c r="KM7" s="128"/>
      <c r="KN7" s="128"/>
      <c r="KO7" s="128"/>
      <c r="KP7" s="128"/>
      <c r="KQ7" s="128"/>
      <c r="KR7" s="128"/>
      <c r="KS7" s="128"/>
      <c r="KT7" s="128"/>
      <c r="KU7" s="128"/>
      <c r="KV7" s="128"/>
      <c r="KW7" s="128"/>
      <c r="KX7" s="128"/>
      <c r="KY7" s="128"/>
      <c r="KZ7" s="128"/>
      <c r="LA7" s="128"/>
      <c r="LB7" s="128"/>
      <c r="LC7" s="128"/>
      <c r="LD7" s="128"/>
      <c r="LE7" s="128"/>
      <c r="LF7" s="128"/>
      <c r="LG7" s="128"/>
      <c r="LH7" s="128"/>
      <c r="LI7" s="128"/>
      <c r="LJ7" s="128" t="s">
        <v>8</v>
      </c>
      <c r="LK7" s="128"/>
      <c r="LL7" s="128"/>
      <c r="LM7" s="128"/>
      <c r="LN7" s="128"/>
      <c r="LO7" s="128"/>
      <c r="LP7" s="128"/>
      <c r="LQ7" s="128"/>
      <c r="LR7" s="128"/>
      <c r="LS7" s="128"/>
      <c r="LT7" s="128"/>
      <c r="LU7" s="128"/>
      <c r="LV7" s="128"/>
      <c r="LW7" s="128"/>
      <c r="LX7" s="128"/>
      <c r="LY7" s="128"/>
      <c r="LZ7" s="128"/>
      <c r="MA7" s="128"/>
      <c r="MB7" s="128"/>
      <c r="MC7" s="128"/>
      <c r="MD7" s="128"/>
      <c r="ME7" s="128"/>
      <c r="MF7" s="128"/>
      <c r="MG7" s="128"/>
      <c r="MH7" s="128"/>
      <c r="MI7" s="128"/>
      <c r="MJ7" s="128"/>
      <c r="MK7" s="128"/>
      <c r="ML7" s="128"/>
      <c r="MM7" s="128"/>
      <c r="MN7" s="128"/>
      <c r="MO7" s="128"/>
      <c r="MP7" s="128"/>
      <c r="MQ7" s="128"/>
      <c r="MR7" s="128"/>
      <c r="MS7" s="128"/>
      <c r="MT7" s="128"/>
      <c r="MU7" s="128"/>
      <c r="MV7" s="128"/>
      <c r="MW7" s="128"/>
      <c r="MX7" s="128"/>
      <c r="MY7" s="128"/>
      <c r="MZ7" s="128"/>
      <c r="NA7" s="128"/>
      <c r="NB7" s="128"/>
      <c r="NC7" s="3"/>
      <c r="ND7" s="138" t="s">
        <v>9</v>
      </c>
      <c r="NE7" s="139"/>
      <c r="NF7" s="139"/>
      <c r="NG7" s="139"/>
      <c r="NH7" s="139"/>
      <c r="NI7" s="139"/>
      <c r="NJ7" s="139"/>
      <c r="NK7" s="139"/>
      <c r="NL7" s="139"/>
      <c r="NM7" s="139"/>
      <c r="NN7" s="139"/>
      <c r="NO7" s="139"/>
      <c r="NP7" s="139"/>
      <c r="NQ7" s="140"/>
    </row>
    <row r="8" spans="1:382" ht="18.75" customHeight="1" x14ac:dyDescent="0.2">
      <c r="A8" s="2"/>
      <c r="B8" s="119" t="str">
        <f>データ!J7</f>
        <v>法非適用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1"/>
      <c r="AQ8" s="119" t="str">
        <f>データ!K7</f>
        <v>駐車場整備事業</v>
      </c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1"/>
      <c r="CF8" s="119" t="str">
        <f>データ!L7</f>
        <v>-</v>
      </c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1"/>
      <c r="DU8" s="106" t="str">
        <f>データ!M7</f>
        <v>Ａ２Ｂ１</v>
      </c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 t="str">
        <f>データ!N7</f>
        <v>非設置</v>
      </c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6" t="str">
        <f>データ!S7</f>
        <v>商業施設</v>
      </c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  <c r="IU8" s="106"/>
      <c r="IV8" s="106"/>
      <c r="IW8" s="106"/>
      <c r="IX8" s="106"/>
      <c r="IY8" s="106"/>
      <c r="IZ8" s="106"/>
      <c r="JA8" s="106"/>
      <c r="JB8" s="106"/>
      <c r="JC8" s="106"/>
      <c r="JD8" s="106"/>
      <c r="JE8" s="106"/>
      <c r="JF8" s="106"/>
      <c r="JG8" s="106"/>
      <c r="JH8" s="106"/>
      <c r="JI8" s="106"/>
      <c r="JJ8" s="106"/>
      <c r="JK8" s="106"/>
      <c r="JL8" s="106"/>
      <c r="JM8" s="106"/>
      <c r="JN8" s="106"/>
      <c r="JO8" s="106"/>
      <c r="JP8" s="106"/>
      <c r="JQ8" s="106" t="str">
        <f>データ!T7</f>
        <v>無</v>
      </c>
      <c r="JR8" s="106"/>
      <c r="JS8" s="106"/>
      <c r="JT8" s="106"/>
      <c r="JU8" s="106"/>
      <c r="JV8" s="106"/>
      <c r="JW8" s="106"/>
      <c r="JX8" s="106"/>
      <c r="JY8" s="106"/>
      <c r="JZ8" s="106"/>
      <c r="KA8" s="106"/>
      <c r="KB8" s="106"/>
      <c r="KC8" s="106"/>
      <c r="KD8" s="106"/>
      <c r="KE8" s="106"/>
      <c r="KF8" s="106"/>
      <c r="KG8" s="106"/>
      <c r="KH8" s="106"/>
      <c r="KI8" s="106"/>
      <c r="KJ8" s="106"/>
      <c r="KK8" s="106"/>
      <c r="KL8" s="106"/>
      <c r="KM8" s="106"/>
      <c r="KN8" s="106"/>
      <c r="KO8" s="106"/>
      <c r="KP8" s="106"/>
      <c r="KQ8" s="106"/>
      <c r="KR8" s="106"/>
      <c r="KS8" s="106"/>
      <c r="KT8" s="106"/>
      <c r="KU8" s="106"/>
      <c r="KV8" s="106"/>
      <c r="KW8" s="106"/>
      <c r="KX8" s="106"/>
      <c r="KY8" s="106"/>
      <c r="KZ8" s="106"/>
      <c r="LA8" s="106"/>
      <c r="LB8" s="106"/>
      <c r="LC8" s="106"/>
      <c r="LD8" s="106"/>
      <c r="LE8" s="106"/>
      <c r="LF8" s="106"/>
      <c r="LG8" s="106"/>
      <c r="LH8" s="106"/>
      <c r="LI8" s="106"/>
      <c r="LJ8" s="122">
        <f>データ!U7</f>
        <v>4477</v>
      </c>
      <c r="LK8" s="122"/>
      <c r="LL8" s="122"/>
      <c r="LM8" s="122"/>
      <c r="LN8" s="122"/>
      <c r="LO8" s="122"/>
      <c r="LP8" s="122"/>
      <c r="LQ8" s="122"/>
      <c r="LR8" s="122"/>
      <c r="LS8" s="122"/>
      <c r="LT8" s="122"/>
      <c r="LU8" s="122"/>
      <c r="LV8" s="122"/>
      <c r="LW8" s="122"/>
      <c r="LX8" s="122"/>
      <c r="LY8" s="122"/>
      <c r="LZ8" s="122"/>
      <c r="MA8" s="122"/>
      <c r="MB8" s="122"/>
      <c r="MC8" s="122"/>
      <c r="MD8" s="122"/>
      <c r="ME8" s="122"/>
      <c r="MF8" s="122"/>
      <c r="MG8" s="122"/>
      <c r="MH8" s="122"/>
      <c r="MI8" s="122"/>
      <c r="MJ8" s="122"/>
      <c r="MK8" s="122"/>
      <c r="ML8" s="122"/>
      <c r="MM8" s="122"/>
      <c r="MN8" s="122"/>
      <c r="MO8" s="122"/>
      <c r="MP8" s="122"/>
      <c r="MQ8" s="122"/>
      <c r="MR8" s="122"/>
      <c r="MS8" s="122"/>
      <c r="MT8" s="122"/>
      <c r="MU8" s="122"/>
      <c r="MV8" s="122"/>
      <c r="MW8" s="122"/>
      <c r="MX8" s="122"/>
      <c r="MY8" s="122"/>
      <c r="MZ8" s="122"/>
      <c r="NA8" s="122"/>
      <c r="NB8" s="122"/>
      <c r="NC8" s="3"/>
      <c r="ND8" s="133" t="s">
        <v>10</v>
      </c>
      <c r="NE8" s="134"/>
      <c r="NF8" s="123" t="s">
        <v>11</v>
      </c>
      <c r="NG8" s="123"/>
      <c r="NH8" s="123"/>
      <c r="NI8" s="123"/>
      <c r="NJ8" s="123"/>
      <c r="NK8" s="123"/>
      <c r="NL8" s="123"/>
      <c r="NM8" s="123"/>
      <c r="NN8" s="123"/>
      <c r="NO8" s="123"/>
      <c r="NP8" s="123"/>
      <c r="NQ8" s="124"/>
    </row>
    <row r="9" spans="1:382" ht="18.75" customHeight="1" x14ac:dyDescent="0.2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7"/>
      <c r="AQ9" s="125" t="s">
        <v>13</v>
      </c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7"/>
      <c r="CF9" s="125" t="s">
        <v>14</v>
      </c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7"/>
      <c r="DU9" s="128" t="s">
        <v>15</v>
      </c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8" t="s">
        <v>16</v>
      </c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  <c r="IV9" s="128"/>
      <c r="IW9" s="128"/>
      <c r="IX9" s="128"/>
      <c r="IY9" s="128"/>
      <c r="IZ9" s="128"/>
      <c r="JA9" s="128"/>
      <c r="JB9" s="128"/>
      <c r="JC9" s="128"/>
      <c r="JD9" s="128"/>
      <c r="JE9" s="128"/>
      <c r="JF9" s="128"/>
      <c r="JG9" s="128"/>
      <c r="JH9" s="128"/>
      <c r="JI9" s="128"/>
      <c r="JJ9" s="128"/>
      <c r="JK9" s="128"/>
      <c r="JL9" s="128"/>
      <c r="JM9" s="128"/>
      <c r="JN9" s="128"/>
      <c r="JO9" s="128"/>
      <c r="JP9" s="128"/>
      <c r="JQ9" s="128" t="s">
        <v>17</v>
      </c>
      <c r="JR9" s="128"/>
      <c r="JS9" s="128"/>
      <c r="JT9" s="128"/>
      <c r="JU9" s="128"/>
      <c r="JV9" s="128"/>
      <c r="JW9" s="128"/>
      <c r="JX9" s="128"/>
      <c r="JY9" s="128"/>
      <c r="JZ9" s="128"/>
      <c r="KA9" s="128"/>
      <c r="KB9" s="128"/>
      <c r="KC9" s="128"/>
      <c r="KD9" s="128"/>
      <c r="KE9" s="128"/>
      <c r="KF9" s="128"/>
      <c r="KG9" s="128"/>
      <c r="KH9" s="128"/>
      <c r="KI9" s="128"/>
      <c r="KJ9" s="128"/>
      <c r="KK9" s="128"/>
      <c r="KL9" s="128"/>
      <c r="KM9" s="128"/>
      <c r="KN9" s="128"/>
      <c r="KO9" s="128"/>
      <c r="KP9" s="128"/>
      <c r="KQ9" s="128"/>
      <c r="KR9" s="128"/>
      <c r="KS9" s="128"/>
      <c r="KT9" s="128"/>
      <c r="KU9" s="128"/>
      <c r="KV9" s="128"/>
      <c r="KW9" s="128"/>
      <c r="KX9" s="128"/>
      <c r="KY9" s="128"/>
      <c r="KZ9" s="128"/>
      <c r="LA9" s="128"/>
      <c r="LB9" s="128"/>
      <c r="LC9" s="128"/>
      <c r="LD9" s="128"/>
      <c r="LE9" s="128"/>
      <c r="LF9" s="128"/>
      <c r="LG9" s="128"/>
      <c r="LH9" s="128"/>
      <c r="LI9" s="128"/>
      <c r="LJ9" s="128" t="s">
        <v>18</v>
      </c>
      <c r="LK9" s="128"/>
      <c r="LL9" s="128"/>
      <c r="LM9" s="128"/>
      <c r="LN9" s="128"/>
      <c r="LO9" s="128"/>
      <c r="LP9" s="128"/>
      <c r="LQ9" s="128"/>
      <c r="LR9" s="128"/>
      <c r="LS9" s="128"/>
      <c r="LT9" s="128"/>
      <c r="LU9" s="128"/>
      <c r="LV9" s="128"/>
      <c r="LW9" s="128"/>
      <c r="LX9" s="128"/>
      <c r="LY9" s="128"/>
      <c r="LZ9" s="128"/>
      <c r="MA9" s="128"/>
      <c r="MB9" s="128"/>
      <c r="MC9" s="128"/>
      <c r="MD9" s="128"/>
      <c r="ME9" s="128"/>
      <c r="MF9" s="128"/>
      <c r="MG9" s="128"/>
      <c r="MH9" s="128"/>
      <c r="MI9" s="128"/>
      <c r="MJ9" s="128"/>
      <c r="MK9" s="128"/>
      <c r="ML9" s="128"/>
      <c r="MM9" s="128"/>
      <c r="MN9" s="128"/>
      <c r="MO9" s="128"/>
      <c r="MP9" s="128"/>
      <c r="MQ9" s="128"/>
      <c r="MR9" s="128"/>
      <c r="MS9" s="128"/>
      <c r="MT9" s="128"/>
      <c r="MU9" s="128"/>
      <c r="MV9" s="128"/>
      <c r="MW9" s="128"/>
      <c r="MX9" s="128"/>
      <c r="MY9" s="128"/>
      <c r="MZ9" s="128"/>
      <c r="NA9" s="128"/>
      <c r="NB9" s="128"/>
      <c r="NC9" s="3"/>
      <c r="ND9" s="129" t="s">
        <v>19</v>
      </c>
      <c r="NE9" s="130"/>
      <c r="NF9" s="131" t="s">
        <v>20</v>
      </c>
      <c r="NG9" s="131"/>
      <c r="NH9" s="131"/>
      <c r="NI9" s="131"/>
      <c r="NJ9" s="131"/>
      <c r="NK9" s="131"/>
      <c r="NL9" s="131"/>
      <c r="NM9" s="131"/>
      <c r="NN9" s="131"/>
      <c r="NO9" s="131"/>
      <c r="NP9" s="131"/>
      <c r="NQ9" s="132"/>
    </row>
    <row r="10" spans="1:382" ht="18.75" customHeight="1" x14ac:dyDescent="0.2">
      <c r="A10" s="2"/>
      <c r="B10" s="113" t="str">
        <f>データ!O7</f>
        <v>該当数値なし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5"/>
      <c r="AQ10" s="116" t="s">
        <v>123</v>
      </c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8"/>
      <c r="CF10" s="119" t="str">
        <f>データ!Q7</f>
        <v>地下式</v>
      </c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1"/>
      <c r="DU10" s="122">
        <f>データ!R7</f>
        <v>30</v>
      </c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22">
        <f>データ!V7</f>
        <v>95</v>
      </c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  <c r="IQ10" s="122"/>
      <c r="IR10" s="122"/>
      <c r="IS10" s="122"/>
      <c r="IT10" s="122"/>
      <c r="IU10" s="122"/>
      <c r="IV10" s="122"/>
      <c r="IW10" s="122"/>
      <c r="IX10" s="122"/>
      <c r="IY10" s="122"/>
      <c r="IZ10" s="122"/>
      <c r="JA10" s="122"/>
      <c r="JB10" s="122"/>
      <c r="JC10" s="122"/>
      <c r="JD10" s="122"/>
      <c r="JE10" s="122"/>
      <c r="JF10" s="122"/>
      <c r="JG10" s="122"/>
      <c r="JH10" s="122"/>
      <c r="JI10" s="122"/>
      <c r="JJ10" s="122"/>
      <c r="JK10" s="122"/>
      <c r="JL10" s="122"/>
      <c r="JM10" s="122"/>
      <c r="JN10" s="122"/>
      <c r="JO10" s="122"/>
      <c r="JP10" s="122"/>
      <c r="JQ10" s="122">
        <f>データ!W7</f>
        <v>400</v>
      </c>
      <c r="JR10" s="122"/>
      <c r="JS10" s="122"/>
      <c r="JT10" s="122"/>
      <c r="JU10" s="122"/>
      <c r="JV10" s="122"/>
      <c r="JW10" s="122"/>
      <c r="JX10" s="122"/>
      <c r="JY10" s="122"/>
      <c r="JZ10" s="122"/>
      <c r="KA10" s="122"/>
      <c r="KB10" s="122"/>
      <c r="KC10" s="122"/>
      <c r="KD10" s="122"/>
      <c r="KE10" s="122"/>
      <c r="KF10" s="122"/>
      <c r="KG10" s="122"/>
      <c r="KH10" s="122"/>
      <c r="KI10" s="122"/>
      <c r="KJ10" s="122"/>
      <c r="KK10" s="122"/>
      <c r="KL10" s="122"/>
      <c r="KM10" s="122"/>
      <c r="KN10" s="122"/>
      <c r="KO10" s="122"/>
      <c r="KP10" s="122"/>
      <c r="KQ10" s="122"/>
      <c r="KR10" s="122"/>
      <c r="KS10" s="122"/>
      <c r="KT10" s="122"/>
      <c r="KU10" s="122"/>
      <c r="KV10" s="122"/>
      <c r="KW10" s="122"/>
      <c r="KX10" s="122"/>
      <c r="KY10" s="122"/>
      <c r="KZ10" s="122"/>
      <c r="LA10" s="122"/>
      <c r="LB10" s="122"/>
      <c r="LC10" s="122"/>
      <c r="LD10" s="122"/>
      <c r="LE10" s="122"/>
      <c r="LF10" s="122"/>
      <c r="LG10" s="122"/>
      <c r="LH10" s="122"/>
      <c r="LI10" s="122"/>
      <c r="LJ10" s="106" t="str">
        <f>データ!X7</f>
        <v>利用料金制</v>
      </c>
      <c r="LK10" s="106"/>
      <c r="LL10" s="106"/>
      <c r="LM10" s="106"/>
      <c r="LN10" s="106"/>
      <c r="LO10" s="106"/>
      <c r="LP10" s="106"/>
      <c r="LQ10" s="106"/>
      <c r="LR10" s="106"/>
      <c r="LS10" s="106"/>
      <c r="LT10" s="106"/>
      <c r="LU10" s="106"/>
      <c r="LV10" s="106"/>
      <c r="LW10" s="106"/>
      <c r="LX10" s="106"/>
      <c r="LY10" s="106"/>
      <c r="LZ10" s="106"/>
      <c r="MA10" s="106"/>
      <c r="MB10" s="106"/>
      <c r="MC10" s="106"/>
      <c r="MD10" s="106"/>
      <c r="ME10" s="106"/>
      <c r="MF10" s="106"/>
      <c r="MG10" s="106"/>
      <c r="MH10" s="106"/>
      <c r="MI10" s="106"/>
      <c r="MJ10" s="106"/>
      <c r="MK10" s="106"/>
      <c r="ML10" s="106"/>
      <c r="MM10" s="106"/>
      <c r="MN10" s="106"/>
      <c r="MO10" s="106"/>
      <c r="MP10" s="106"/>
      <c r="MQ10" s="106"/>
      <c r="MR10" s="106"/>
      <c r="MS10" s="106"/>
      <c r="MT10" s="106"/>
      <c r="MU10" s="106"/>
      <c r="MV10" s="106"/>
      <c r="MW10" s="106"/>
      <c r="MX10" s="106"/>
      <c r="MY10" s="106"/>
      <c r="MZ10" s="106"/>
      <c r="NA10" s="106"/>
      <c r="NB10" s="106"/>
      <c r="NC10" s="2"/>
      <c r="ND10" s="107" t="s">
        <v>21</v>
      </c>
      <c r="NE10" s="108"/>
      <c r="NF10" s="109" t="s">
        <v>22</v>
      </c>
      <c r="NG10" s="109"/>
      <c r="NH10" s="109"/>
      <c r="NI10" s="109"/>
      <c r="NJ10" s="109"/>
      <c r="NK10" s="109"/>
      <c r="NL10" s="109"/>
      <c r="NM10" s="109"/>
      <c r="NN10" s="109"/>
      <c r="NO10" s="109"/>
      <c r="NP10" s="109"/>
      <c r="NQ10" s="110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11" t="s">
        <v>23</v>
      </c>
      <c r="NE11" s="111"/>
      <c r="NF11" s="111"/>
      <c r="NG11" s="111"/>
      <c r="NH11" s="111"/>
      <c r="NI11" s="111"/>
      <c r="NJ11" s="111"/>
      <c r="NK11" s="111"/>
      <c r="NL11" s="111"/>
      <c r="NM11" s="111"/>
      <c r="NN11" s="111"/>
      <c r="NO11" s="111"/>
      <c r="NP11" s="111"/>
      <c r="NQ11" s="111"/>
      <c r="NR11" s="111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11"/>
      <c r="NE12" s="111"/>
      <c r="NF12" s="111"/>
      <c r="NG12" s="111"/>
      <c r="NH12" s="111"/>
      <c r="NI12" s="111"/>
      <c r="NJ12" s="111"/>
      <c r="NK12" s="111"/>
      <c r="NL12" s="111"/>
      <c r="NM12" s="111"/>
      <c r="NN12" s="111"/>
      <c r="NO12" s="111"/>
      <c r="NP12" s="111"/>
      <c r="NQ12" s="111"/>
      <c r="NR12" s="111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2"/>
      <c r="NE13" s="112"/>
      <c r="NF13" s="112"/>
      <c r="NG13" s="112"/>
      <c r="NH13" s="112"/>
      <c r="NI13" s="112"/>
      <c r="NJ13" s="112"/>
      <c r="NK13" s="112"/>
      <c r="NL13" s="112"/>
      <c r="NM13" s="112"/>
      <c r="NN13" s="112"/>
      <c r="NO13" s="112"/>
      <c r="NP13" s="112"/>
      <c r="NQ13" s="112"/>
      <c r="NR13" s="112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100" t="s">
        <v>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266.3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214.7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242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242.7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211.3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258.89999999999998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258.89999999999998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320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336.8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344.2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121.8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111.3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158.80000000000001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120.9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123.1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6.5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8.6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7.6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6.6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184.2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153.80000000000001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163.5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178.3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181.9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64.8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54.7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60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60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52.9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44100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43366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54045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57827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50554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54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654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2466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58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49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2.2000000000000002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-81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-25.1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-18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-20.7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16100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4836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37213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17293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15316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135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12128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8.8000000000000007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5.6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2.9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0.9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163.69999999999999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88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77.3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51.8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45.3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Va7qLwVw33FQF+x33vaGIGXw4z0lVpY5pjaBWs65P6aOQvXnMbQS9U3AgeXkWK5UQmspi5sb6761iRZAXB/aQA==" saltValue="7AnCa5/CvQW2ccGQCrIfu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4" t="s">
        <v>58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62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63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64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65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66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67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68</v>
      </c>
      <c r="CN4" s="150" t="s">
        <v>69</v>
      </c>
      <c r="CO4" s="141" t="s">
        <v>70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71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72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101</v>
      </c>
      <c r="AM5" s="47" t="s">
        <v>102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103</v>
      </c>
      <c r="AW5" s="47" t="s">
        <v>90</v>
      </c>
      <c r="AX5" s="47" t="s">
        <v>102</v>
      </c>
      <c r="AY5" s="47" t="s">
        <v>104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105</v>
      </c>
      <c r="BG5" s="47" t="s">
        <v>103</v>
      </c>
      <c r="BH5" s="47" t="s">
        <v>106</v>
      </c>
      <c r="BI5" s="47" t="s">
        <v>107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99</v>
      </c>
      <c r="BR5" s="47" t="s">
        <v>100</v>
      </c>
      <c r="BS5" s="47" t="s">
        <v>106</v>
      </c>
      <c r="BT5" s="47" t="s">
        <v>91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100</v>
      </c>
      <c r="CD5" s="47" t="s">
        <v>90</v>
      </c>
      <c r="CE5" s="47" t="s">
        <v>91</v>
      </c>
      <c r="CF5" s="47" t="s">
        <v>104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51"/>
      <c r="CN5" s="151"/>
      <c r="CO5" s="47" t="s">
        <v>88</v>
      </c>
      <c r="CP5" s="47" t="s">
        <v>103</v>
      </c>
      <c r="CQ5" s="47" t="s">
        <v>106</v>
      </c>
      <c r="CR5" s="47" t="s">
        <v>108</v>
      </c>
      <c r="CS5" s="47" t="s">
        <v>104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99</v>
      </c>
      <c r="DA5" s="47" t="s">
        <v>103</v>
      </c>
      <c r="DB5" s="47" t="s">
        <v>106</v>
      </c>
      <c r="DC5" s="47" t="s">
        <v>108</v>
      </c>
      <c r="DD5" s="47" t="s">
        <v>109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99</v>
      </c>
      <c r="DL5" s="47" t="s">
        <v>100</v>
      </c>
      <c r="DM5" s="47" t="s">
        <v>106</v>
      </c>
      <c r="DN5" s="47" t="s">
        <v>102</v>
      </c>
      <c r="DO5" s="47" t="s">
        <v>104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110</v>
      </c>
      <c r="B6" s="48">
        <f>B8</f>
        <v>2023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21</v>
      </c>
      <c r="H6" s="48" t="str">
        <f>SUBSTITUTE(H8,"　","")</f>
        <v>広島県広島市</v>
      </c>
      <c r="I6" s="48" t="str">
        <f t="shared" si="1"/>
        <v>西新天地駐車場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地下式</v>
      </c>
      <c r="R6" s="51">
        <f t="shared" si="1"/>
        <v>30</v>
      </c>
      <c r="S6" s="50" t="str">
        <f t="shared" si="1"/>
        <v>商業施設</v>
      </c>
      <c r="T6" s="50" t="str">
        <f t="shared" si="1"/>
        <v>無</v>
      </c>
      <c r="U6" s="51">
        <f t="shared" si="1"/>
        <v>4477</v>
      </c>
      <c r="V6" s="51">
        <f t="shared" si="1"/>
        <v>95</v>
      </c>
      <c r="W6" s="51">
        <f t="shared" si="1"/>
        <v>400</v>
      </c>
      <c r="X6" s="50" t="str">
        <f t="shared" si="1"/>
        <v>利用料金制</v>
      </c>
      <c r="Y6" s="52">
        <f>IF(Y8="-",NA(),Y8)</f>
        <v>266.3</v>
      </c>
      <c r="Z6" s="52">
        <f t="shared" ref="Z6:AH6" si="2">IF(Z8="-",NA(),Z8)</f>
        <v>214.7</v>
      </c>
      <c r="AA6" s="52">
        <f t="shared" si="2"/>
        <v>242</v>
      </c>
      <c r="AB6" s="52">
        <f t="shared" si="2"/>
        <v>242.7</v>
      </c>
      <c r="AC6" s="52">
        <f t="shared" si="2"/>
        <v>211.3</v>
      </c>
      <c r="AD6" s="52">
        <f t="shared" si="2"/>
        <v>121.8</v>
      </c>
      <c r="AE6" s="52">
        <f t="shared" si="2"/>
        <v>111.3</v>
      </c>
      <c r="AF6" s="52">
        <f t="shared" si="2"/>
        <v>158.80000000000001</v>
      </c>
      <c r="AG6" s="52">
        <f t="shared" si="2"/>
        <v>120.9</v>
      </c>
      <c r="AH6" s="52">
        <f t="shared" si="2"/>
        <v>123.1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6.5</v>
      </c>
      <c r="AP6" s="52">
        <f t="shared" si="3"/>
        <v>10.1</v>
      </c>
      <c r="AQ6" s="52">
        <f t="shared" si="3"/>
        <v>8.6</v>
      </c>
      <c r="AR6" s="52">
        <f t="shared" si="3"/>
        <v>7.6</v>
      </c>
      <c r="AS6" s="52">
        <f t="shared" si="3"/>
        <v>6.6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54</v>
      </c>
      <c r="BA6" s="53">
        <f t="shared" si="4"/>
        <v>654</v>
      </c>
      <c r="BB6" s="53">
        <f t="shared" si="4"/>
        <v>2466</v>
      </c>
      <c r="BC6" s="53">
        <f t="shared" si="4"/>
        <v>58</v>
      </c>
      <c r="BD6" s="53">
        <f t="shared" si="4"/>
        <v>49</v>
      </c>
      <c r="BE6" s="51" t="str">
        <f>IF(BE8="-","",IF(BE8="-","【-】","【"&amp;SUBSTITUTE(TEXT(BE8,"#,##0"),"-","△")&amp;"】"))</f>
        <v>【127】</v>
      </c>
      <c r="BF6" s="52">
        <f>IF(BF8="-",NA(),BF8)</f>
        <v>64.8</v>
      </c>
      <c r="BG6" s="52">
        <f t="shared" ref="BG6:BO6" si="5">IF(BG8="-",NA(),BG8)</f>
        <v>54.7</v>
      </c>
      <c r="BH6" s="52">
        <f t="shared" si="5"/>
        <v>60</v>
      </c>
      <c r="BI6" s="52">
        <f t="shared" si="5"/>
        <v>60</v>
      </c>
      <c r="BJ6" s="52">
        <f t="shared" si="5"/>
        <v>52.9</v>
      </c>
      <c r="BK6" s="52">
        <f t="shared" si="5"/>
        <v>2.2000000000000002</v>
      </c>
      <c r="BL6" s="52">
        <f t="shared" si="5"/>
        <v>-81</v>
      </c>
      <c r="BM6" s="52">
        <f t="shared" si="5"/>
        <v>-25.1</v>
      </c>
      <c r="BN6" s="52">
        <f t="shared" si="5"/>
        <v>-18</v>
      </c>
      <c r="BO6" s="52">
        <f t="shared" si="5"/>
        <v>-20.7</v>
      </c>
      <c r="BP6" s="49" t="str">
        <f>IF(BP8="-","",IF(BP8="-","【-】","【"&amp;SUBSTITUTE(TEXT(BP8,"#,##0.0"),"-","△")&amp;"】"))</f>
        <v>【△55.6】</v>
      </c>
      <c r="BQ6" s="53">
        <f>IF(BQ8="-",NA(),BQ8)</f>
        <v>44100</v>
      </c>
      <c r="BR6" s="53">
        <f t="shared" ref="BR6:BZ6" si="6">IF(BR8="-",NA(),BR8)</f>
        <v>43366</v>
      </c>
      <c r="BS6" s="53">
        <f t="shared" si="6"/>
        <v>54045</v>
      </c>
      <c r="BT6" s="53">
        <f t="shared" si="6"/>
        <v>57827</v>
      </c>
      <c r="BU6" s="53">
        <f t="shared" si="6"/>
        <v>50554</v>
      </c>
      <c r="BV6" s="53">
        <f t="shared" si="6"/>
        <v>16100</v>
      </c>
      <c r="BW6" s="53">
        <f t="shared" si="6"/>
        <v>4836</v>
      </c>
      <c r="BX6" s="53">
        <f t="shared" si="6"/>
        <v>37213</v>
      </c>
      <c r="BY6" s="53">
        <f t="shared" si="6"/>
        <v>17293</v>
      </c>
      <c r="BZ6" s="53">
        <f t="shared" si="6"/>
        <v>15316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0</v>
      </c>
      <c r="CN6" s="51">
        <f t="shared" si="7"/>
        <v>12128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8.8000000000000007</v>
      </c>
      <c r="DA6" s="52">
        <f t="shared" ref="DA6:DI6" si="8">IF(DA8="-",NA(),DA8)</f>
        <v>5.6</v>
      </c>
      <c r="DB6" s="52">
        <f t="shared" si="8"/>
        <v>2.9</v>
      </c>
      <c r="DC6" s="52">
        <f t="shared" si="8"/>
        <v>0.9</v>
      </c>
      <c r="DD6" s="52">
        <f t="shared" si="8"/>
        <v>0</v>
      </c>
      <c r="DE6" s="52">
        <f t="shared" si="8"/>
        <v>163.69999999999999</v>
      </c>
      <c r="DF6" s="52">
        <f t="shared" si="8"/>
        <v>88</v>
      </c>
      <c r="DG6" s="52">
        <f t="shared" si="8"/>
        <v>77.3</v>
      </c>
      <c r="DH6" s="52">
        <f t="shared" si="8"/>
        <v>51.8</v>
      </c>
      <c r="DI6" s="52">
        <f t="shared" si="8"/>
        <v>45.3</v>
      </c>
      <c r="DJ6" s="49" t="str">
        <f>IF(DJ8="-","",IF(DJ8="-","【-】","【"&amp;SUBSTITUTE(TEXT(DJ8,"#,##0.0"),"-","△")&amp;"】"))</f>
        <v>【79.0】</v>
      </c>
      <c r="DK6" s="52">
        <f>IF(DK8="-",NA(),DK8)</f>
        <v>258.89999999999998</v>
      </c>
      <c r="DL6" s="52">
        <f t="shared" ref="DL6:DT6" si="9">IF(DL8="-",NA(),DL8)</f>
        <v>258.89999999999998</v>
      </c>
      <c r="DM6" s="52">
        <f t="shared" si="9"/>
        <v>320</v>
      </c>
      <c r="DN6" s="52">
        <f t="shared" si="9"/>
        <v>336.8</v>
      </c>
      <c r="DO6" s="52">
        <f t="shared" si="9"/>
        <v>344.2</v>
      </c>
      <c r="DP6" s="52">
        <f t="shared" si="9"/>
        <v>184.2</v>
      </c>
      <c r="DQ6" s="52">
        <f t="shared" si="9"/>
        <v>153.80000000000001</v>
      </c>
      <c r="DR6" s="52">
        <f t="shared" si="9"/>
        <v>163.5</v>
      </c>
      <c r="DS6" s="52">
        <f t="shared" si="9"/>
        <v>178.3</v>
      </c>
      <c r="DT6" s="52">
        <f t="shared" si="9"/>
        <v>181.9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112</v>
      </c>
      <c r="B7" s="48">
        <f t="shared" ref="B7:X7" si="10">B8</f>
        <v>2023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21</v>
      </c>
      <c r="H7" s="48" t="str">
        <f t="shared" si="10"/>
        <v>広島県　広島市</v>
      </c>
      <c r="I7" s="48" t="str">
        <f t="shared" si="10"/>
        <v>西新天地駐車場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地下式</v>
      </c>
      <c r="R7" s="51">
        <f t="shared" si="10"/>
        <v>30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4477</v>
      </c>
      <c r="V7" s="51">
        <f t="shared" si="10"/>
        <v>95</v>
      </c>
      <c r="W7" s="51">
        <f t="shared" si="10"/>
        <v>400</v>
      </c>
      <c r="X7" s="50" t="str">
        <f t="shared" si="10"/>
        <v>利用料金制</v>
      </c>
      <c r="Y7" s="52">
        <f>Y8</f>
        <v>266.3</v>
      </c>
      <c r="Z7" s="52">
        <f t="shared" ref="Z7:AH7" si="11">Z8</f>
        <v>214.7</v>
      </c>
      <c r="AA7" s="52">
        <f t="shared" si="11"/>
        <v>242</v>
      </c>
      <c r="AB7" s="52">
        <f t="shared" si="11"/>
        <v>242.7</v>
      </c>
      <c r="AC7" s="52">
        <f t="shared" si="11"/>
        <v>211.3</v>
      </c>
      <c r="AD7" s="52">
        <f t="shared" si="11"/>
        <v>121.8</v>
      </c>
      <c r="AE7" s="52">
        <f t="shared" si="11"/>
        <v>111.3</v>
      </c>
      <c r="AF7" s="52">
        <f t="shared" si="11"/>
        <v>158.80000000000001</v>
      </c>
      <c r="AG7" s="52">
        <f t="shared" si="11"/>
        <v>120.9</v>
      </c>
      <c r="AH7" s="52">
        <f t="shared" si="11"/>
        <v>123.1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6.5</v>
      </c>
      <c r="AP7" s="52">
        <f t="shared" si="12"/>
        <v>10.1</v>
      </c>
      <c r="AQ7" s="52">
        <f t="shared" si="12"/>
        <v>8.6</v>
      </c>
      <c r="AR7" s="52">
        <f t="shared" si="12"/>
        <v>7.6</v>
      </c>
      <c r="AS7" s="52">
        <f t="shared" si="12"/>
        <v>6.6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54</v>
      </c>
      <c r="BA7" s="53">
        <f t="shared" si="13"/>
        <v>654</v>
      </c>
      <c r="BB7" s="53">
        <f t="shared" si="13"/>
        <v>2466</v>
      </c>
      <c r="BC7" s="53">
        <f t="shared" si="13"/>
        <v>58</v>
      </c>
      <c r="BD7" s="53">
        <f t="shared" si="13"/>
        <v>49</v>
      </c>
      <c r="BE7" s="51"/>
      <c r="BF7" s="52">
        <f>BF8</f>
        <v>64.8</v>
      </c>
      <c r="BG7" s="52">
        <f t="shared" ref="BG7:BO7" si="14">BG8</f>
        <v>54.7</v>
      </c>
      <c r="BH7" s="52">
        <f t="shared" si="14"/>
        <v>60</v>
      </c>
      <c r="BI7" s="52">
        <f t="shared" si="14"/>
        <v>60</v>
      </c>
      <c r="BJ7" s="52">
        <f t="shared" si="14"/>
        <v>52.9</v>
      </c>
      <c r="BK7" s="52">
        <f t="shared" si="14"/>
        <v>2.2000000000000002</v>
      </c>
      <c r="BL7" s="52">
        <f t="shared" si="14"/>
        <v>-81</v>
      </c>
      <c r="BM7" s="52">
        <f t="shared" si="14"/>
        <v>-25.1</v>
      </c>
      <c r="BN7" s="52">
        <f t="shared" si="14"/>
        <v>-18</v>
      </c>
      <c r="BO7" s="52">
        <f t="shared" si="14"/>
        <v>-20.7</v>
      </c>
      <c r="BP7" s="49"/>
      <c r="BQ7" s="53">
        <f>BQ8</f>
        <v>44100</v>
      </c>
      <c r="BR7" s="53">
        <f t="shared" ref="BR7:BZ7" si="15">BR8</f>
        <v>43366</v>
      </c>
      <c r="BS7" s="53">
        <f t="shared" si="15"/>
        <v>54045</v>
      </c>
      <c r="BT7" s="53">
        <f t="shared" si="15"/>
        <v>57827</v>
      </c>
      <c r="BU7" s="53">
        <f t="shared" si="15"/>
        <v>50554</v>
      </c>
      <c r="BV7" s="53">
        <f t="shared" si="15"/>
        <v>16100</v>
      </c>
      <c r="BW7" s="53">
        <f t="shared" si="15"/>
        <v>4836</v>
      </c>
      <c r="BX7" s="53">
        <f t="shared" si="15"/>
        <v>37213</v>
      </c>
      <c r="BY7" s="53">
        <f t="shared" si="15"/>
        <v>17293</v>
      </c>
      <c r="BZ7" s="53">
        <f t="shared" si="15"/>
        <v>15316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114</v>
      </c>
      <c r="CL7" s="49"/>
      <c r="CM7" s="51">
        <f>CM8</f>
        <v>0</v>
      </c>
      <c r="CN7" s="51">
        <f>CN8</f>
        <v>12128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114</v>
      </c>
      <c r="CY7" s="49"/>
      <c r="CZ7" s="52">
        <f>CZ8</f>
        <v>8.8000000000000007</v>
      </c>
      <c r="DA7" s="52">
        <f t="shared" ref="DA7:DI7" si="16">DA8</f>
        <v>5.6</v>
      </c>
      <c r="DB7" s="52">
        <f t="shared" si="16"/>
        <v>2.9</v>
      </c>
      <c r="DC7" s="52">
        <f t="shared" si="16"/>
        <v>0.9</v>
      </c>
      <c r="DD7" s="52">
        <f t="shared" si="16"/>
        <v>0</v>
      </c>
      <c r="DE7" s="52">
        <f t="shared" si="16"/>
        <v>163.69999999999999</v>
      </c>
      <c r="DF7" s="52">
        <f t="shared" si="16"/>
        <v>88</v>
      </c>
      <c r="DG7" s="52">
        <f t="shared" si="16"/>
        <v>77.3</v>
      </c>
      <c r="DH7" s="52">
        <f t="shared" si="16"/>
        <v>51.8</v>
      </c>
      <c r="DI7" s="52">
        <f t="shared" si="16"/>
        <v>45.3</v>
      </c>
      <c r="DJ7" s="49"/>
      <c r="DK7" s="52">
        <f>DK8</f>
        <v>258.89999999999998</v>
      </c>
      <c r="DL7" s="52">
        <f t="shared" ref="DL7:DT7" si="17">DL8</f>
        <v>258.89999999999998</v>
      </c>
      <c r="DM7" s="52">
        <f t="shared" si="17"/>
        <v>320</v>
      </c>
      <c r="DN7" s="52">
        <f t="shared" si="17"/>
        <v>336.8</v>
      </c>
      <c r="DO7" s="52">
        <f t="shared" si="17"/>
        <v>344.2</v>
      </c>
      <c r="DP7" s="52">
        <f t="shared" si="17"/>
        <v>184.2</v>
      </c>
      <c r="DQ7" s="52">
        <f t="shared" si="17"/>
        <v>153.80000000000001</v>
      </c>
      <c r="DR7" s="52">
        <f t="shared" si="17"/>
        <v>163.5</v>
      </c>
      <c r="DS7" s="52">
        <f t="shared" si="17"/>
        <v>178.3</v>
      </c>
      <c r="DT7" s="52">
        <f t="shared" si="17"/>
        <v>181.9</v>
      </c>
      <c r="DU7" s="49"/>
    </row>
    <row r="8" spans="1:125" s="54" customFormat="1" x14ac:dyDescent="0.2">
      <c r="A8" s="37"/>
      <c r="B8" s="55">
        <v>2023</v>
      </c>
      <c r="C8" s="55">
        <v>341002</v>
      </c>
      <c r="D8" s="55">
        <v>47</v>
      </c>
      <c r="E8" s="55">
        <v>14</v>
      </c>
      <c r="F8" s="55">
        <v>0</v>
      </c>
      <c r="G8" s="55">
        <v>21</v>
      </c>
      <c r="H8" s="55" t="s">
        <v>115</v>
      </c>
      <c r="I8" s="55" t="s">
        <v>116</v>
      </c>
      <c r="J8" s="55" t="s">
        <v>117</v>
      </c>
      <c r="K8" s="55" t="s">
        <v>118</v>
      </c>
      <c r="L8" s="55" t="s">
        <v>119</v>
      </c>
      <c r="M8" s="55" t="s">
        <v>120</v>
      </c>
      <c r="N8" s="55" t="s">
        <v>121</v>
      </c>
      <c r="O8" s="56" t="s">
        <v>122</v>
      </c>
      <c r="P8" s="57" t="s">
        <v>123</v>
      </c>
      <c r="Q8" s="57" t="s">
        <v>124</v>
      </c>
      <c r="R8" s="58">
        <v>30</v>
      </c>
      <c r="S8" s="57" t="s">
        <v>125</v>
      </c>
      <c r="T8" s="57" t="s">
        <v>126</v>
      </c>
      <c r="U8" s="58">
        <v>4477</v>
      </c>
      <c r="V8" s="58">
        <v>95</v>
      </c>
      <c r="W8" s="58">
        <v>400</v>
      </c>
      <c r="X8" s="57" t="s">
        <v>127</v>
      </c>
      <c r="Y8" s="59">
        <v>266.3</v>
      </c>
      <c r="Z8" s="59">
        <v>214.7</v>
      </c>
      <c r="AA8" s="59">
        <v>242</v>
      </c>
      <c r="AB8" s="59">
        <v>242.7</v>
      </c>
      <c r="AC8" s="59">
        <v>211.3</v>
      </c>
      <c r="AD8" s="59">
        <v>121.8</v>
      </c>
      <c r="AE8" s="59">
        <v>111.3</v>
      </c>
      <c r="AF8" s="59">
        <v>158.80000000000001</v>
      </c>
      <c r="AG8" s="59">
        <v>120.9</v>
      </c>
      <c r="AH8" s="59">
        <v>123.1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6.5</v>
      </c>
      <c r="AP8" s="59">
        <v>10.1</v>
      </c>
      <c r="AQ8" s="59">
        <v>8.6</v>
      </c>
      <c r="AR8" s="59">
        <v>7.6</v>
      </c>
      <c r="AS8" s="59">
        <v>6.6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54</v>
      </c>
      <c r="BA8" s="60">
        <v>654</v>
      </c>
      <c r="BB8" s="60">
        <v>2466</v>
      </c>
      <c r="BC8" s="60">
        <v>58</v>
      </c>
      <c r="BD8" s="60">
        <v>49</v>
      </c>
      <c r="BE8" s="60">
        <v>127</v>
      </c>
      <c r="BF8" s="59">
        <v>64.8</v>
      </c>
      <c r="BG8" s="59">
        <v>54.7</v>
      </c>
      <c r="BH8" s="59">
        <v>60</v>
      </c>
      <c r="BI8" s="59">
        <v>60</v>
      </c>
      <c r="BJ8" s="59">
        <v>52.9</v>
      </c>
      <c r="BK8" s="59">
        <v>2.2000000000000002</v>
      </c>
      <c r="BL8" s="59">
        <v>-81</v>
      </c>
      <c r="BM8" s="59">
        <v>-25.1</v>
      </c>
      <c r="BN8" s="59">
        <v>-18</v>
      </c>
      <c r="BO8" s="59">
        <v>-20.7</v>
      </c>
      <c r="BP8" s="56">
        <v>-55.6</v>
      </c>
      <c r="BQ8" s="60">
        <v>44100</v>
      </c>
      <c r="BR8" s="60">
        <v>43366</v>
      </c>
      <c r="BS8" s="60">
        <v>54045</v>
      </c>
      <c r="BT8" s="61">
        <v>57827</v>
      </c>
      <c r="BU8" s="61">
        <v>50554</v>
      </c>
      <c r="BV8" s="60">
        <v>16100</v>
      </c>
      <c r="BW8" s="60">
        <v>4836</v>
      </c>
      <c r="BX8" s="60">
        <v>37213</v>
      </c>
      <c r="BY8" s="60">
        <v>17293</v>
      </c>
      <c r="BZ8" s="60">
        <v>15316</v>
      </c>
      <c r="CA8" s="58">
        <v>12639</v>
      </c>
      <c r="CB8" s="59" t="s">
        <v>119</v>
      </c>
      <c r="CC8" s="59" t="s">
        <v>119</v>
      </c>
      <c r="CD8" s="59" t="s">
        <v>119</v>
      </c>
      <c r="CE8" s="59" t="s">
        <v>119</v>
      </c>
      <c r="CF8" s="59" t="s">
        <v>119</v>
      </c>
      <c r="CG8" s="59" t="s">
        <v>119</v>
      </c>
      <c r="CH8" s="59" t="s">
        <v>119</v>
      </c>
      <c r="CI8" s="59" t="s">
        <v>119</v>
      </c>
      <c r="CJ8" s="59" t="s">
        <v>119</v>
      </c>
      <c r="CK8" s="59" t="s">
        <v>119</v>
      </c>
      <c r="CL8" s="56" t="s">
        <v>119</v>
      </c>
      <c r="CM8" s="58">
        <v>0</v>
      </c>
      <c r="CN8" s="58">
        <v>12128</v>
      </c>
      <c r="CO8" s="59" t="s">
        <v>119</v>
      </c>
      <c r="CP8" s="59" t="s">
        <v>119</v>
      </c>
      <c r="CQ8" s="59" t="s">
        <v>119</v>
      </c>
      <c r="CR8" s="59" t="s">
        <v>119</v>
      </c>
      <c r="CS8" s="59" t="s">
        <v>119</v>
      </c>
      <c r="CT8" s="59" t="s">
        <v>119</v>
      </c>
      <c r="CU8" s="59" t="s">
        <v>119</v>
      </c>
      <c r="CV8" s="59" t="s">
        <v>119</v>
      </c>
      <c r="CW8" s="59" t="s">
        <v>119</v>
      </c>
      <c r="CX8" s="59" t="s">
        <v>119</v>
      </c>
      <c r="CY8" s="56" t="s">
        <v>119</v>
      </c>
      <c r="CZ8" s="59">
        <v>8.8000000000000007</v>
      </c>
      <c r="DA8" s="59">
        <v>5.6</v>
      </c>
      <c r="DB8" s="59">
        <v>2.9</v>
      </c>
      <c r="DC8" s="59">
        <v>0.9</v>
      </c>
      <c r="DD8" s="59">
        <v>0</v>
      </c>
      <c r="DE8" s="59">
        <v>163.69999999999999</v>
      </c>
      <c r="DF8" s="59">
        <v>88</v>
      </c>
      <c r="DG8" s="59">
        <v>77.3</v>
      </c>
      <c r="DH8" s="59">
        <v>51.8</v>
      </c>
      <c r="DI8" s="59">
        <v>45.3</v>
      </c>
      <c r="DJ8" s="56">
        <v>79</v>
      </c>
      <c r="DK8" s="59">
        <v>258.89999999999998</v>
      </c>
      <c r="DL8" s="59">
        <v>258.89999999999998</v>
      </c>
      <c r="DM8" s="59">
        <v>320</v>
      </c>
      <c r="DN8" s="59">
        <v>336.8</v>
      </c>
      <c r="DO8" s="59">
        <v>344.2</v>
      </c>
      <c r="DP8" s="59">
        <v>184.2</v>
      </c>
      <c r="DQ8" s="59">
        <v>153.80000000000001</v>
      </c>
      <c r="DR8" s="59">
        <v>163.5</v>
      </c>
      <c r="DS8" s="59">
        <v>178.3</v>
      </c>
      <c r="DT8" s="59">
        <v>181.9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128</v>
      </c>
      <c r="C10" s="64" t="s">
        <v>129</v>
      </c>
      <c r="D10" s="64" t="s">
        <v>130</v>
      </c>
      <c r="E10" s="64" t="s">
        <v>131</v>
      </c>
      <c r="F10" s="64" t="s">
        <v>132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6867A1C0-381E-47E4-AE3C-7F43C8803916}"/>
</file>

<file path=customXml/itemProps2.xml><?xml version="1.0" encoding="utf-8"?>
<ds:datastoreItem xmlns:ds="http://schemas.openxmlformats.org/officeDocument/2006/customXml" ds:itemID="{B3D59740-6610-47E3-B7F1-677AE6C6FC0A}"/>
</file>

<file path=customXml/itemProps3.xml><?xml version="1.0" encoding="utf-8"?>
<ds:datastoreItem xmlns:ds="http://schemas.openxmlformats.org/officeDocument/2006/customXml" ds:itemID="{559D522E-CA39-4CF0-84CB-E2629DEA1C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2025-02-14T07:29:08Z</dcterms:created>
  <dcterms:modified xsi:type="dcterms:W3CDTF">2025-02-14T07:29:23Z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