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5984074B22DD592A45F285F1677AD9F582AA48DB" xr6:coauthVersionLast="47" xr6:coauthVersionMax="47" xr10:uidLastSave="{F2BBE52C-DA22-4F7D-B62F-4950DB8F2E60}"/>
  <workbookProtection workbookAlgorithmName="SHA-512" workbookHashValue="qZFs3hlBlzkt2z6IfOZ1wzYgFEuNFtpworudSXqLFW5yKkdKXXZPtBf+zo+XJT42508+KyH2rLNC4gkx5P4z9Q==" workbookSaltValue="cUaxbSix8FWa/SakKZIuC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CV67" i="4" s="1"/>
  <c r="BZ7" i="5"/>
  <c r="MA53" i="4" s="1"/>
  <c r="BY7" i="5"/>
  <c r="BX7" i="5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EL52" i="4" s="1"/>
  <c r="BD7" i="5"/>
  <c r="CS53" i="4" s="1"/>
  <c r="BC7" i="5"/>
  <c r="BZ53" i="4" s="1"/>
  <c r="BB7" i="5"/>
  <c r="BG53" i="4" s="1"/>
  <c r="BA7" i="5"/>
  <c r="AN53" i="4" s="1"/>
  <c r="AZ7" i="5"/>
  <c r="AY7" i="5"/>
  <c r="AX7" i="5"/>
  <c r="AW7" i="5"/>
  <c r="AV7" i="5"/>
  <c r="AN52" i="4" s="1"/>
  <c r="AU7" i="5"/>
  <c r="AS7" i="5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N32" i="4" s="1"/>
  <c r="AD7" i="5"/>
  <c r="U32" i="4" s="1"/>
  <c r="AC7" i="5"/>
  <c r="CS31" i="4" s="1"/>
  <c r="AB7" i="5"/>
  <c r="BZ31" i="4" s="1"/>
  <c r="AA7" i="5"/>
  <c r="BG31" i="4" s="1"/>
  <c r="Z7" i="5"/>
  <c r="Y7" i="5"/>
  <c r="X7" i="5"/>
  <c r="LJ10" i="4" s="1"/>
  <c r="W7" i="5"/>
  <c r="V7" i="5"/>
  <c r="HX10" i="4" s="1"/>
  <c r="U7" i="5"/>
  <c r="T7" i="5"/>
  <c r="JQ8" i="4" s="1"/>
  <c r="S7" i="5"/>
  <c r="HX8" i="4" s="1"/>
  <c r="R7" i="5"/>
  <c r="Q7" i="5"/>
  <c r="P7" i="5"/>
  <c r="O7" i="5"/>
  <c r="N7" i="5"/>
  <c r="FJ8" i="4" s="1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H53" i="4"/>
  <c r="KO53" i="4"/>
  <c r="JV53" i="4"/>
  <c r="GQ53" i="4"/>
  <c r="FX53" i="4"/>
  <c r="FE53" i="4"/>
  <c r="U53" i="4"/>
  <c r="MA52" i="4"/>
  <c r="KO52" i="4"/>
  <c r="JV52" i="4"/>
  <c r="JC52" i="4"/>
  <c r="HJ52" i="4"/>
  <c r="GQ52" i="4"/>
  <c r="FX52" i="4"/>
  <c r="FE52" i="4"/>
  <c r="CS52" i="4"/>
  <c r="BZ52" i="4"/>
  <c r="BG52" i="4"/>
  <c r="U52" i="4"/>
  <c r="LH32" i="4"/>
  <c r="KO32" i="4"/>
  <c r="JV32" i="4"/>
  <c r="HJ32" i="4"/>
  <c r="GQ32" i="4"/>
  <c r="CS32" i="4"/>
  <c r="BZ32" i="4"/>
  <c r="MA31" i="4"/>
  <c r="LH31" i="4"/>
  <c r="KO31" i="4"/>
  <c r="JV31" i="4"/>
  <c r="JC31" i="4"/>
  <c r="HJ31" i="4"/>
  <c r="GQ31" i="4"/>
  <c r="FX31" i="4"/>
  <c r="EL31" i="4"/>
  <c r="AN31" i="4"/>
  <c r="U31" i="4"/>
  <c r="JQ10" i="4"/>
  <c r="DU10" i="4"/>
  <c r="CF10" i="4"/>
  <c r="B10" i="4"/>
  <c r="LJ8" i="4"/>
  <c r="DU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JC30" i="4"/>
  <c r="GL76" i="4"/>
  <c r="U51" i="4"/>
  <c r="EL30" i="4"/>
  <c r="U30" i="4"/>
  <c r="R76" i="4"/>
  <c r="JC51" i="4"/>
  <c r="KA76" i="4"/>
  <c r="EL51" i="4"/>
  <c r="LT76" i="4"/>
  <c r="GQ51" i="4"/>
  <c r="LH30" i="4"/>
  <c r="IE76" i="4"/>
  <c r="BZ51" i="4"/>
  <c r="GQ30" i="4"/>
  <c r="BZ30" i="4"/>
  <c r="BK76" i="4"/>
  <c r="LH51" i="4"/>
  <c r="AN30" i="4"/>
  <c r="AG76" i="4"/>
  <c r="JV51" i="4"/>
  <c r="KP76" i="4"/>
  <c r="FE51" i="4"/>
  <c r="JV30" i="4"/>
  <c r="HA76" i="4"/>
  <c r="FE30" i="4"/>
  <c r="AN51" i="4"/>
</calcChain>
</file>

<file path=xl/sharedStrings.xml><?xml version="1.0" encoding="utf-8"?>
<sst xmlns="http://schemas.openxmlformats.org/spreadsheetml/2006/main" count="278" uniqueCount="137">
  <si>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</si>
  <si>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</si>
  <si>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</si>
  <si>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</si>
  <si>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</si>
  <si>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</si>
  <si>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</si>
  <si>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</si>
  <si>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</si>
  <si>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</si>
  <si>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</si>
  <si>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</si>
  <si>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</si>
  <si>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</si>
  <si>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</si>
  <si>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</si>
  <si>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</si>
  <si>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</si>
  <si>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</si>
  <si>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</si>
  <si>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</si>
  <si>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</si>
  <si>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</si>
  <si>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</si>
  <si>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</si>
  <si>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</si>
  <si>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</si>
  <si>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</si>
  <si>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</si>
  <si>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</si>
  <si>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</si>
  <si>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</si>
  <si>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</si>
  <si>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</si>
  <si>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</si>
  <si>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</si>
  <si>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</si>
  <si>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</si>
  <si>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</si>
  <si>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</si>
  <si>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</si>
  <si>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</si>
  <si>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</si>
  <si>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</si>
  <si>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</si>
  <si>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</si>
  <si>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</si>
  <si>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</si>
  <si>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</si>
  <si>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</si>
  <si>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</si>
  <si>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</si>
  <si>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</si>
  <si>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</si>
  <si>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</si>
  <si>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</si>
  <si>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</si>
  <si>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</si>
  <si>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</si>
  <si>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</si>
  <si>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</si>
  <si>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</si>
  <si>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</si>
  <si>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</si>
  <si>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</si>
  <si>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</si>
  <si>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</si>
  <si>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</si>
  <si>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</si>
  <si>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</si>
  <si>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</si>
  <si>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</si>
  <si>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</si>
  <si>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</si>
  <si>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</si>
  <si>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</si>
  <si>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</si>
  <si>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</si>
  <si>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</si>
  <si>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</si>
  <si>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</si>
  <si>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</si>
  <si>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</si>
  <si>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</si>
  <si>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</si>
  <si>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</si>
  <si>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</si>
  <si>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</si>
  <si>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</si>
  <si>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</si>
  <si>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</si>
  <si>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</si>
  <si>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</si>
  <si>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</si>
  <si>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</si>
  <si>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</si>
  <si>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</si>
  <si>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</si>
  <si>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</si>
  <si>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</si>
  <si>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</si>
  <si>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</si>
  <si>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</si>
  <si>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</si>
  <si>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</si>
  <si>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</si>
  <si>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</si>
  <si>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</si>
  <si>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</si>
  <si>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</si>
  <si>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</si>
  <si>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</si>
  <si>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</si>
  <si>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</si>
  <si>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</si>
  <si>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</si>
  <si>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</si>
  <si>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</si>
  <si>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</si>
  <si>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</si>
  <si>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</si>
  <si>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</si>
  <si>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</si>
  <si>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</si>
  <si>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</si>
  <si>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</si>
  <si>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</si>
  <si>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</si>
  <si>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</si>
  <si>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</si>
  <si>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</si>
  <si>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</si>
  <si>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</si>
  <si>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</t>
    <rPh sb="1" eb="3">
      <t>カドウ</t>
    </rPh>
    <rPh sb="3" eb="4">
      <t>リツ</t>
    </rPh>
    <phoneticPr fontId="15"/>
  </si>
  <si>
    <t>①収益的収支比率
　類似施設平均値を上回っており、黒字を確保しています。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57" eb="159">
      <t>ルイジ</t>
    </rPh>
    <rPh sb="159" eb="161">
      <t>シセツ</t>
    </rPh>
    <rPh sb="161" eb="164">
      <t>ヘイキンチ</t>
    </rPh>
    <rPh sb="165" eb="167">
      <t>オオハバ</t>
    </rPh>
    <rPh sb="168" eb="170">
      <t>ウワマワ</t>
    </rPh>
    <rPh sb="175" eb="176">
      <t>タカ</t>
    </rPh>
    <rPh sb="177" eb="180">
      <t>シュウエキセイ</t>
    </rPh>
    <rPh sb="181" eb="183">
      <t>カクホ</t>
    </rPh>
    <phoneticPr fontId="15"/>
  </si>
  <si>
    <t>　収益性、稼働率共に安定した駐車場です。引き続き、利用者の声を反映させながら、運営を推進していきます。</t>
    <phoneticPr fontId="5"/>
  </si>
  <si>
    <t>⑦敷地の地価
　道路附属物駐車場です。
⑧設備投資見込額
　今後、老朽化した設備の取替を目的とした設備投資を行う見込みです。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3" eb="15">
      <t>チュウシャ</t>
    </rPh>
    <rPh sb="15" eb="16">
      <t>ジョウ</t>
    </rPh>
    <rPh sb="38" eb="40">
      <t>セツビ</t>
    </rPh>
    <rPh sb="78" eb="83">
      <t>キギョウサイザンダカ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</si>
</sst>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266.3</c:v>
                </c:pt>
                <c:pt idx="1">
                  <c:v>214.7</c:v>
                </c:pt>
                <c:pt idx="2">
                  <c:v>242</c:v>
                </c:pt>
                <c:pt idx="3">
                  <c:v>242.7</c:v>
                </c:pt>
                <c:pt idx="4">
                  <c:v>211.3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0-4381-B102-F4321F02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0-4381-B102-F4321F02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8.8000000000000007</c:v>
                </c:pt>
                <c:pt idx="1">
                  <c:v>5.6</c:v>
                </c:pt>
                <c:pt idx="2">
                  <c:v>2.9</c:v>
                </c:pt>
                <c:pt idx="3">
                  <c:v>0.9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FAC-AFBE-2D2C7ADF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F-4FAC-AFBE-2D2C7ADF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736-4660-8B48-924FCE28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6-4660-8B48-924FCE28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B6-49AD-B730-DB0033DE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6-49AD-B730-DB0033DE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7-4FB7-90A7-ADD3696F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7-4FB7-90A7-ADD3696F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3-4B86-9E5B-3467C73A3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3-4B86-9E5B-3467C73A3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258.89999999999998</c:v>
                </c:pt>
                <c:pt idx="1">
                  <c:v>258.89999999999998</c:v>
                </c:pt>
                <c:pt idx="2">
                  <c:v>320</c:v>
                </c:pt>
                <c:pt idx="3">
                  <c:v>336.8</c:v>
                </c:pt>
                <c:pt idx="4">
                  <c:v>344.2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C-4A7C-94FD-3979C2A7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C-4A7C-94FD-3979C2A7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64.8</c:v>
                </c:pt>
                <c:pt idx="1">
                  <c:v>54.7</c:v>
                </c:pt>
                <c:pt idx="2">
                  <c:v>60</c:v>
                </c:pt>
                <c:pt idx="3">
                  <c:v>60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201-8412-FDBE9E61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2-4201-8412-FDBE9E61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44100</c:v>
                </c:pt>
                <c:pt idx="1">
                  <c:v>43366</c:v>
                </c:pt>
                <c:pt idx="2">
                  <c:v>54045</c:v>
                </c:pt>
                <c:pt idx="3">
                  <c:v>57827</c:v>
                </c:pt>
                <c:pt idx="4">
                  <c:v>50554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5-4294-8A8E-A6BCDE2B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5-4294-8A8E-A6BCDE2B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広島県広島市　西新天地駐車場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Ａ２Ｂ１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商業施設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4477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123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地下式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30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95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400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266.3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214.7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242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242.7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211.3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258.89999999999998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258.89999999999998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320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336.8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344.2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121.8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111.3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158.80000000000001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120.9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123.1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7.6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6.6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153.80000000000001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163.5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178.3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181.9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64.8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54.7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52.9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44100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43366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54045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57827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50554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54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2466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2.2000000000000002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-81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16100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4836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37213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15316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12128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8.8000000000000007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5.6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2.9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0.9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163.69999999999999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88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77.3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51.8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45.3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a7qLwVw33FQF+x33vaGIGXw4z0lVpY5pjaBWs65P6aOQvXnMbQS9U3AgeXkWK5UQmspi5sb6761iRZAXB/aQA==" saltValue="7AnCa5/CvQW2ccGQCrIfu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68</v>
      </c>
      <c r="CN4" s="150" t="s">
        <v>69</v>
      </c>
      <c r="CO4" s="141" t="s">
        <v>70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103</v>
      </c>
      <c r="AW5" s="47" t="s">
        <v>90</v>
      </c>
      <c r="AX5" s="47" t="s">
        <v>102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105</v>
      </c>
      <c r="BG5" s="47" t="s">
        <v>103</v>
      </c>
      <c r="BH5" s="47" t="s">
        <v>106</v>
      </c>
      <c r="BI5" s="47" t="s">
        <v>107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100</v>
      </c>
      <c r="BS5" s="47" t="s">
        <v>106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100</v>
      </c>
      <c r="CD5" s="47" t="s">
        <v>90</v>
      </c>
      <c r="CE5" s="47" t="s">
        <v>91</v>
      </c>
      <c r="CF5" s="47" t="s">
        <v>104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51"/>
      <c r="CN5" s="151"/>
      <c r="CO5" s="47" t="s">
        <v>88</v>
      </c>
      <c r="CP5" s="47" t="s">
        <v>103</v>
      </c>
      <c r="CQ5" s="47" t="s">
        <v>106</v>
      </c>
      <c r="CR5" s="47" t="s">
        <v>108</v>
      </c>
      <c r="CS5" s="47" t="s">
        <v>104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103</v>
      </c>
      <c r="DB5" s="47" t="s">
        <v>106</v>
      </c>
      <c r="DC5" s="47" t="s">
        <v>108</v>
      </c>
      <c r="DD5" s="47" t="s">
        <v>109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100</v>
      </c>
      <c r="DM5" s="47" t="s">
        <v>106</v>
      </c>
      <c r="DN5" s="47" t="s">
        <v>102</v>
      </c>
      <c r="DO5" s="47" t="s">
        <v>104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21</v>
      </c>
      <c r="H6" s="48" t="str">
        <f>SUBSTITUTE(H8,"　","")</f>
        <v>広島県広島市</v>
      </c>
      <c r="I6" s="48" t="str">
        <f t="shared" si="1"/>
        <v>西新天地駐車場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30</v>
      </c>
      <c r="S6" s="50" t="str">
        <f t="shared" si="1"/>
        <v>商業施設</v>
      </c>
      <c r="T6" s="50" t="str">
        <f t="shared" si="1"/>
        <v>無</v>
      </c>
      <c r="U6" s="51">
        <f t="shared" si="1"/>
        <v>4477</v>
      </c>
      <c r="V6" s="51">
        <f t="shared" si="1"/>
        <v>95</v>
      </c>
      <c r="W6" s="51">
        <f t="shared" si="1"/>
        <v>400</v>
      </c>
      <c r="X6" s="50" t="str">
        <f t="shared" si="1"/>
        <v>利用料金制</v>
      </c>
      <c r="Y6" s="52">
        <f>IF(Y8="-",NA(),Y8)</f>
        <v>266.3</v>
      </c>
      <c r="Z6" s="52">
        <f t="shared" ref="Z6:AH6" si="2">IF(Z8="-",NA(),Z8)</f>
        <v>214.7</v>
      </c>
      <c r="AA6" s="52">
        <f t="shared" si="2"/>
        <v>242</v>
      </c>
      <c r="AB6" s="52">
        <f t="shared" si="2"/>
        <v>242.7</v>
      </c>
      <c r="AC6" s="52">
        <f t="shared" si="2"/>
        <v>211.3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64.8</v>
      </c>
      <c r="BG6" s="52">
        <f t="shared" ref="BG6:BO6" si="5">IF(BG8="-",NA(),BG8)</f>
        <v>54.7</v>
      </c>
      <c r="BH6" s="52">
        <f t="shared" si="5"/>
        <v>60</v>
      </c>
      <c r="BI6" s="52">
        <f t="shared" si="5"/>
        <v>60</v>
      </c>
      <c r="BJ6" s="52">
        <f t="shared" si="5"/>
        <v>52.9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44100</v>
      </c>
      <c r="BR6" s="53">
        <f t="shared" ref="BR6:BZ6" si="6">IF(BR8="-",NA(),BR8)</f>
        <v>43366</v>
      </c>
      <c r="BS6" s="53">
        <f t="shared" si="6"/>
        <v>54045</v>
      </c>
      <c r="BT6" s="53">
        <f t="shared" si="6"/>
        <v>57827</v>
      </c>
      <c r="BU6" s="53">
        <f t="shared" si="6"/>
        <v>50554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12128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8.8000000000000007</v>
      </c>
      <c r="DA6" s="52">
        <f t="shared" ref="DA6:DI6" si="8">IF(DA8="-",NA(),DA8)</f>
        <v>5.6</v>
      </c>
      <c r="DB6" s="52">
        <f t="shared" si="8"/>
        <v>2.9</v>
      </c>
      <c r="DC6" s="52">
        <f t="shared" si="8"/>
        <v>0.9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258.89999999999998</v>
      </c>
      <c r="DL6" s="52">
        <f t="shared" ref="DL6:DT6" si="9">IF(DL8="-",NA(),DL8)</f>
        <v>258.89999999999998</v>
      </c>
      <c r="DM6" s="52">
        <f t="shared" si="9"/>
        <v>320</v>
      </c>
      <c r="DN6" s="52">
        <f t="shared" si="9"/>
        <v>336.8</v>
      </c>
      <c r="DO6" s="52">
        <f t="shared" si="9"/>
        <v>344.2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112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21</v>
      </c>
      <c r="H7" s="48" t="str">
        <f t="shared" si="10"/>
        <v>広島県　広島市</v>
      </c>
      <c r="I7" s="48" t="str">
        <f t="shared" si="10"/>
        <v>西新天地駐車場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30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4477</v>
      </c>
      <c r="V7" s="51">
        <f t="shared" si="10"/>
        <v>95</v>
      </c>
      <c r="W7" s="51">
        <f t="shared" si="10"/>
        <v>400</v>
      </c>
      <c r="X7" s="50" t="str">
        <f t="shared" si="10"/>
        <v>利用料金制</v>
      </c>
      <c r="Y7" s="52">
        <f>Y8</f>
        <v>266.3</v>
      </c>
      <c r="Z7" s="52">
        <f t="shared" ref="Z7:AH7" si="11">Z8</f>
        <v>214.7</v>
      </c>
      <c r="AA7" s="52">
        <f t="shared" si="11"/>
        <v>242</v>
      </c>
      <c r="AB7" s="52">
        <f t="shared" si="11"/>
        <v>242.7</v>
      </c>
      <c r="AC7" s="52">
        <f t="shared" si="11"/>
        <v>211.3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64.8</v>
      </c>
      <c r="BG7" s="52">
        <f t="shared" ref="BG7:BO7" si="14">BG8</f>
        <v>54.7</v>
      </c>
      <c r="BH7" s="52">
        <f t="shared" si="14"/>
        <v>60</v>
      </c>
      <c r="BI7" s="52">
        <f t="shared" si="14"/>
        <v>60</v>
      </c>
      <c r="BJ7" s="52">
        <f t="shared" si="14"/>
        <v>52.9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44100</v>
      </c>
      <c r="BR7" s="53">
        <f t="shared" ref="BR7:BZ7" si="15">BR8</f>
        <v>43366</v>
      </c>
      <c r="BS7" s="53">
        <f t="shared" si="15"/>
        <v>54045</v>
      </c>
      <c r="BT7" s="53">
        <f t="shared" si="15"/>
        <v>57827</v>
      </c>
      <c r="BU7" s="53">
        <f t="shared" si="15"/>
        <v>50554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114</v>
      </c>
      <c r="CL7" s="49"/>
      <c r="CM7" s="51">
        <f>CM8</f>
        <v>0</v>
      </c>
      <c r="CN7" s="51">
        <f>CN8</f>
        <v>12128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8.8000000000000007</v>
      </c>
      <c r="DA7" s="52">
        <f t="shared" ref="DA7:DI7" si="16">DA8</f>
        <v>5.6</v>
      </c>
      <c r="DB7" s="52">
        <f t="shared" si="16"/>
        <v>2.9</v>
      </c>
      <c r="DC7" s="52">
        <f t="shared" si="16"/>
        <v>0.9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258.89999999999998</v>
      </c>
      <c r="DL7" s="52">
        <f t="shared" ref="DL7:DT7" si="17">DL8</f>
        <v>258.89999999999998</v>
      </c>
      <c r="DM7" s="52">
        <f t="shared" si="17"/>
        <v>320</v>
      </c>
      <c r="DN7" s="52">
        <f t="shared" si="17"/>
        <v>336.8</v>
      </c>
      <c r="DO7" s="52">
        <f t="shared" si="17"/>
        <v>344.2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21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30</v>
      </c>
      <c r="S8" s="57" t="s">
        <v>125</v>
      </c>
      <c r="T8" s="57" t="s">
        <v>126</v>
      </c>
      <c r="U8" s="58">
        <v>4477</v>
      </c>
      <c r="V8" s="58">
        <v>95</v>
      </c>
      <c r="W8" s="58">
        <v>400</v>
      </c>
      <c r="X8" s="57" t="s">
        <v>127</v>
      </c>
      <c r="Y8" s="59">
        <v>266.3</v>
      </c>
      <c r="Z8" s="59">
        <v>214.7</v>
      </c>
      <c r="AA8" s="59">
        <v>242</v>
      </c>
      <c r="AB8" s="59">
        <v>242.7</v>
      </c>
      <c r="AC8" s="59">
        <v>211.3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64.8</v>
      </c>
      <c r="BG8" s="59">
        <v>54.7</v>
      </c>
      <c r="BH8" s="59">
        <v>60</v>
      </c>
      <c r="BI8" s="59">
        <v>60</v>
      </c>
      <c r="BJ8" s="59">
        <v>52.9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44100</v>
      </c>
      <c r="BR8" s="60">
        <v>43366</v>
      </c>
      <c r="BS8" s="60">
        <v>54045</v>
      </c>
      <c r="BT8" s="61">
        <v>57827</v>
      </c>
      <c r="BU8" s="61">
        <v>50554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12128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8.8000000000000007</v>
      </c>
      <c r="DA8" s="59">
        <v>5.6</v>
      </c>
      <c r="DB8" s="59">
        <v>2.9</v>
      </c>
      <c r="DC8" s="59">
        <v>0.9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258.89999999999998</v>
      </c>
      <c r="DL8" s="59">
        <v>258.89999999999998</v>
      </c>
      <c r="DM8" s="59">
        <v>320</v>
      </c>
      <c r="DN8" s="59">
        <v>336.8</v>
      </c>
      <c r="DO8" s="59">
        <v>344.2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6867A1C0-381E-47E4-AE3C-7F43C8803916}"/>
</file>

<file path=customXml/itemProps2.xml><?xml version="1.0" encoding="utf-8"?>
<ds:datastoreItem xmlns:ds="http://schemas.openxmlformats.org/officeDocument/2006/customXml" ds:itemID="{B3D59740-6610-47E3-B7F1-677AE6C6FC0A}"/>
</file>

<file path=customXml/itemProps3.xml><?xml version="1.0" encoding="utf-8"?>
<ds:datastoreItem xmlns:ds="http://schemas.openxmlformats.org/officeDocument/2006/customXml" ds:itemID="{559D522E-CA39-4CF0-84CB-E2629DEA1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2025-02-14T07:29:08Z</dcterms:created>
  <dcterms:modified xsi:type="dcterms:W3CDTF">2025-02-14T07:29:23Z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