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drawings/drawing7.xml" ContentType="application/vnd.openxmlformats-officedocument.drawingml.chartshapes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drawings/drawing9.xml" ContentType="application/vnd.openxmlformats-officedocument.drawingml.chartshapes+xml"/>
  <Override PartName="/xl/drawings/drawing8.xml" ContentType="application/vnd.openxmlformats-officedocument.drawingml.chartshapes+xml"/>
  <Override PartName="/xl/drawings/drawing5.xml" ContentType="application/vnd.openxmlformats-officedocument.drawingml.chartshapes+xml"/>
  <Override PartName="/xl/drawings/drawing10.xml" ContentType="application/vnd.openxmlformats-officedocument.drawingml.chartshap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3" documentId="11_E82111C93344DF90CAD8E407E041E92F5947412D" xr6:coauthVersionLast="47" xr6:coauthVersionMax="47" xr10:uidLastSave="{2597B432-DB0E-49F3-ACD5-C2D825263781}"/>
  <workbookProtection workbookAlgorithmName="SHA-512" workbookHashValue="fPqBhu2W+eqqyF8YK7hIjYooL8qb3jGYYFda1iof2daebSqeNiRE76wNqCCt8uSsCSiW3V8+SrtrSMFwXqphxA==" workbookSaltValue="CAt+oDhY4IZxBfYciyWYdA==" workbookSpinCount="100000" lockStructure="1"/>
  <bookViews>
    <workbookView xWindow="-2450" yWindow="2050" windowWidth="14400" windowHeight="8180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MI78" i="4" s="1"/>
  <c r="DH7" i="5"/>
  <c r="LT78" i="4" s="1"/>
  <c r="DG7" i="5"/>
  <c r="DF7" i="5"/>
  <c r="DE7" i="5"/>
  <c r="DD7" i="5"/>
  <c r="MI77" i="4" s="1"/>
  <c r="DC7" i="5"/>
  <c r="LT77" i="4" s="1"/>
  <c r="DB7" i="5"/>
  <c r="DA7" i="5"/>
  <c r="CZ7" i="5"/>
  <c r="CN7" i="5"/>
  <c r="CV76" i="4" s="1"/>
  <c r="CM7" i="5"/>
  <c r="BZ7" i="5"/>
  <c r="BY7" i="5"/>
  <c r="BX7" i="5"/>
  <c r="KO53" i="4" s="1"/>
  <c r="BW7" i="5"/>
  <c r="BV7" i="5"/>
  <c r="BU7" i="5"/>
  <c r="BT7" i="5"/>
  <c r="BS7" i="5"/>
  <c r="KO52" i="4" s="1"/>
  <c r="BR7" i="5"/>
  <c r="BQ7" i="5"/>
  <c r="BO7" i="5"/>
  <c r="HJ53" i="4" s="1"/>
  <c r="BN7" i="5"/>
  <c r="BM7" i="5"/>
  <c r="FX53" i="4" s="1"/>
  <c r="BL7" i="5"/>
  <c r="FE53" i="4" s="1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U53" i="4" s="1"/>
  <c r="AY7" i="5"/>
  <c r="CS52" i="4" s="1"/>
  <c r="AX7" i="5"/>
  <c r="BZ52" i="4" s="1"/>
  <c r="AW7" i="5"/>
  <c r="AV7" i="5"/>
  <c r="AU7" i="5"/>
  <c r="AS7" i="5"/>
  <c r="HJ32" i="4" s="1"/>
  <c r="AR7" i="5"/>
  <c r="AQ7" i="5"/>
  <c r="AP7" i="5"/>
  <c r="AO7" i="5"/>
  <c r="EL32" i="4" s="1"/>
  <c r="AN7" i="5"/>
  <c r="HJ31" i="4" s="1"/>
  <c r="AM7" i="5"/>
  <c r="GQ31" i="4" s="1"/>
  <c r="AL7" i="5"/>
  <c r="FX31" i="4" s="1"/>
  <c r="AK7" i="5"/>
  <c r="AJ7" i="5"/>
  <c r="EL31" i="4" s="1"/>
  <c r="AH7" i="5"/>
  <c r="AG7" i="5"/>
  <c r="BZ32" i="4" s="1"/>
  <c r="AF7" i="5"/>
  <c r="BG32" i="4" s="1"/>
  <c r="AE7" i="5"/>
  <c r="AD7" i="5"/>
  <c r="AC7" i="5"/>
  <c r="AB7" i="5"/>
  <c r="AA7" i="5"/>
  <c r="Z7" i="5"/>
  <c r="AN31" i="4" s="1"/>
  <c r="Y7" i="5"/>
  <c r="U31" i="4" s="1"/>
  <c r="X7" i="5"/>
  <c r="LJ10" i="4" s="1"/>
  <c r="W7" i="5"/>
  <c r="V7" i="5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MA53" i="4"/>
  <c r="LH53" i="4"/>
  <c r="JV53" i="4"/>
  <c r="JC53" i="4"/>
  <c r="GQ53" i="4"/>
  <c r="CS53" i="4"/>
  <c r="BZ53" i="4"/>
  <c r="BG53" i="4"/>
  <c r="MA52" i="4"/>
  <c r="LH52" i="4"/>
  <c r="JV52" i="4"/>
  <c r="JC52" i="4"/>
  <c r="HJ52" i="4"/>
  <c r="GQ52" i="4"/>
  <c r="FX52" i="4"/>
  <c r="FE52" i="4"/>
  <c r="EL52" i="4"/>
  <c r="BG52" i="4"/>
  <c r="AN52" i="4"/>
  <c r="U52" i="4"/>
  <c r="LH32" i="4"/>
  <c r="KO32" i="4"/>
  <c r="GQ32" i="4"/>
  <c r="FX32" i="4"/>
  <c r="FE32" i="4"/>
  <c r="CS32" i="4"/>
  <c r="AN32" i="4"/>
  <c r="U32" i="4"/>
  <c r="MA31" i="4"/>
  <c r="LH31" i="4"/>
  <c r="KO31" i="4"/>
  <c r="JV31" i="4"/>
  <c r="JC31" i="4"/>
  <c r="FE31" i="4"/>
  <c r="CS31" i="4"/>
  <c r="BZ31" i="4"/>
  <c r="BG31" i="4"/>
  <c r="JQ10" i="4"/>
  <c r="HX10" i="4"/>
  <c r="DU10" i="4"/>
  <c r="CF10" i="4"/>
  <c r="B10" i="4"/>
  <c r="HX8" i="4"/>
  <c r="AQ8" i="4"/>
  <c r="B8" i="4"/>
  <c r="B6" i="4" l="1"/>
  <c r="CS30" i="4"/>
  <c r="BZ76" i="4"/>
  <c r="MA51" i="4"/>
  <c r="MI76" i="4"/>
  <c r="HJ51" i="4"/>
  <c r="MA30" i="4"/>
  <c r="IT76" i="4"/>
  <c r="CS51" i="4"/>
  <c r="HJ30" i="4"/>
  <c r="C11" i="5"/>
  <c r="D11" i="5"/>
  <c r="E11" i="5"/>
  <c r="B11" i="5"/>
  <c r="IE76" i="4" l="1"/>
  <c r="BZ51" i="4"/>
  <c r="GQ30" i="4"/>
  <c r="BZ30" i="4"/>
  <c r="BK76" i="4"/>
  <c r="LH51" i="4"/>
  <c r="LT76" i="4"/>
  <c r="GQ51" i="4"/>
  <c r="LH30" i="4"/>
  <c r="LE76" i="4"/>
  <c r="FX51" i="4"/>
  <c r="KO30" i="4"/>
  <c r="HP76" i="4"/>
  <c r="BG51" i="4"/>
  <c r="FX30" i="4"/>
  <c r="BG30" i="4"/>
  <c r="AV76" i="4"/>
  <c r="KO51" i="4"/>
  <c r="AG76" i="4"/>
  <c r="JV51" i="4"/>
  <c r="KP76" i="4"/>
  <c r="FE51" i="4"/>
  <c r="JV30" i="4"/>
  <c r="HA76" i="4"/>
  <c r="AN51" i="4"/>
  <c r="FE30" i="4"/>
  <c r="AN30" i="4"/>
  <c r="U30" i="4"/>
  <c r="R76" i="4"/>
  <c r="JC51" i="4"/>
  <c r="KA76" i="4"/>
  <c r="EL51" i="4"/>
  <c r="JC30" i="4"/>
  <c r="GL76" i="4"/>
  <c r="U51" i="4"/>
  <c r="EL30" i="4"/>
</calcChain>
</file>

<file path=xl/sharedStrings.xml><?xml version="1.0" encoding="utf-8"?>
<sst xmlns="http://schemas.openxmlformats.org/spreadsheetml/2006/main" count="278" uniqueCount="140">
  <si>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</si>
  <si>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</si>
  <si>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</si>
  <si>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</si>
  <si>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</si>
  <si>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</si>
  <si>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</si>
  <si>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</si>
  <si>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</si>
  <si>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</si>
  <si>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</si>
  <si>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</si>
  <si>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</si>
  <si>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</si>
  <si>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</si>
  <si>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</si>
  <si>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</si>
  <si>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</si>
  <si>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</si>
  <si>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</si>
  <si>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</si>
  <si>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</si>
  <si>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</si>
  <si>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</si>
  <si>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</si>
  <si>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</si>
  <si>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</si>
  <si>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</si>
  <si>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</si>
  <si>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</si>
  <si>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</si>
  <si>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</si>
  <si>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</si>
  <si>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</si>
  <si>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</si>
  <si>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</si>
  <si>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</si>
  <si>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</si>
  <si>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</si>
  <si>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</si>
  <si>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</si>
  <si>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</si>
  <si>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</si>
  <si>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</si>
  <si>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</si>
  <si>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</si>
  <si>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</si>
  <si>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</si>
  <si>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</si>
  <si>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</si>
  <si>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</si>
  <si>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</si>
  <si>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</si>
  <si>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</si>
  <si>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</si>
  <si>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</si>
  <si>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</si>
  <si>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</si>
  <si>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</si>
  <si>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</si>
  <si>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</si>
  <si>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</si>
  <si>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</si>
  <si>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</si>
  <si>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</si>
  <si>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</si>
  <si>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</si>
  <si>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</si>
  <si>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</si>
  <si>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</si>
  <si>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</si>
  <si>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</si>
  <si>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</si>
  <si>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</si>
  <si>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</si>
  <si>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</si>
  <si>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</si>
  <si>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</si>
  <si>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</si>
  <si>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</si>
  <si>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</si>
  <si>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</si>
  <si>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</si>
  <si>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</si>
  <si>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</si>
  <si>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</si>
  <si>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</si>
  <si>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</si>
  <si>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</si>
  <si>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</si>
  <si>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</si>
  <si>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</si>
  <si>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</si>
  <si>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</si>
  <si>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</si>
  <si>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</si>
  <si>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</si>
  <si>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</si>
  <si>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</si>
  <si>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</si>
  <si>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</si>
  <si>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</si>
  <si>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</si>
  <si>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</si>
  <si>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当該値(N)</t>
    <phoneticPr fontId="5"/>
  </si>
  <si>
    <t>当該値(N-4)</t>
    <phoneticPr fontId="5"/>
  </si>
  <si>
    <t>当該値(N-2)</t>
    <phoneticPr fontId="5"/>
  </si>
  <si>
    <t>当該値(N-4)</t>
    <phoneticPr fontId="5"/>
  </si>
  <si>
    <t>当該値(N-1)</t>
    <phoneticPr fontId="5"/>
  </si>
  <si>
    <t>当該値(N-3)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</si>
  <si>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</si>
  <si>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</si>
  <si>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</si>
  <si>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</si>
  <si>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</si>
  <si>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</si>
  <si>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</si>
  <si>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</si>
  <si>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広島県　広島市</t>
  </si>
  <si>
    <t>福島町駐車場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</si>
  <si>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</si>
  <si>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</si>
  <si>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</si>
  <si>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</si>
  <si>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</si>
  <si>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</si>
  <si>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</si>
  <si>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</si>
  <si>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</si>
  <si>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</si>
  <si>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</si>
  <si>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</si>
  <si>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</si>
  <si>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</si>
  <si>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</si>
  <si>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</si>
  <si>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
　類似施設平均値を上回っています。今後も同程度の稼働率が見込まれます。</t>
    <rPh sb="1" eb="3">
      <t>カドウ</t>
    </rPh>
    <rPh sb="3" eb="4">
      <t>リツ</t>
    </rPh>
    <phoneticPr fontId="15"/>
  </si>
  <si>
    <t>①収益的収支比率
　類似施設平均値を大幅に下回っているものの、黒字を確保しています。
②他会計補助金比率
　他会計からの補助金はありません。
③駐車台数一台当たりの他会計補助金額
　他会計からの補助金はありません。
④売上高GOP比率
　類似施設平均値を大幅に上回っており、高い営業総利益を確保しています。
⑤EBITDA
　類似施設平均値を下回っているものの、安定した収益性を確保しています。
　　</t>
    <rPh sb="1" eb="4">
      <t>シュウエキテキ</t>
    </rPh>
    <rPh sb="4" eb="6">
      <t>シュウシ</t>
    </rPh>
    <rPh sb="6" eb="8">
      <t>ヒリツ</t>
    </rPh>
    <rPh sb="44" eb="45">
      <t>タ</t>
    </rPh>
    <rPh sb="45" eb="47">
      <t>カイケイ</t>
    </rPh>
    <rPh sb="47" eb="50">
      <t>ホジョキン</t>
    </rPh>
    <rPh sb="50" eb="52">
      <t>ヒリツ</t>
    </rPh>
    <rPh sb="54" eb="55">
      <t>ホカ</t>
    </rPh>
    <rPh sb="55" eb="57">
      <t>カイケイ</t>
    </rPh>
    <rPh sb="60" eb="63">
      <t>ホジョキン</t>
    </rPh>
    <rPh sb="72" eb="74">
      <t>チュウシャ</t>
    </rPh>
    <rPh sb="74" eb="76">
      <t>ダイスウ</t>
    </rPh>
    <rPh sb="76" eb="78">
      <t>イチダイ</t>
    </rPh>
    <rPh sb="78" eb="79">
      <t>ア</t>
    </rPh>
    <rPh sb="82" eb="83">
      <t>ホカ</t>
    </rPh>
    <rPh sb="83" eb="85">
      <t>カイケイ</t>
    </rPh>
    <rPh sb="85" eb="88">
      <t>ホジョキン</t>
    </rPh>
    <rPh sb="88" eb="89">
      <t>ガク</t>
    </rPh>
    <rPh sb="91" eb="92">
      <t>ホカ</t>
    </rPh>
    <rPh sb="92" eb="94">
      <t>カイケイ</t>
    </rPh>
    <rPh sb="97" eb="100">
      <t>ホジョキン</t>
    </rPh>
    <rPh sb="109" eb="111">
      <t>ウリアゲ</t>
    </rPh>
    <rPh sb="111" eb="112">
      <t>タカ</t>
    </rPh>
    <rPh sb="115" eb="117">
      <t>ヒリツ</t>
    </rPh>
    <rPh sb="163" eb="165">
      <t>ルイジ</t>
    </rPh>
    <rPh sb="165" eb="167">
      <t>シセツ</t>
    </rPh>
    <rPh sb="167" eb="170">
      <t>ヘイキンチ</t>
    </rPh>
    <rPh sb="171" eb="173">
      <t>シタマワ</t>
    </rPh>
    <rPh sb="181" eb="183">
      <t>アンテイ</t>
    </rPh>
    <rPh sb="185" eb="188">
      <t>シュウエキセイ</t>
    </rPh>
    <rPh sb="189" eb="191">
      <t>カクホ</t>
    </rPh>
    <phoneticPr fontId="15"/>
  </si>
  <si>
    <t>　収益性、稼働率共に安定した駐車場です。引き続き、利用者の声を反映させながら、運営を推進していきます。</t>
    <phoneticPr fontId="15"/>
  </si>
  <si>
    <t>⑦敷地の地価
　道路上に設置した駐車場です。
⑧設備投資見込額
　今後、老朽化した部品の取替を目的とした設備投資を行う見込みです。
⑩企業債残高対料金収入比率
　企業債残高はありません。</t>
    <rPh sb="1" eb="3">
      <t>シキチ</t>
    </rPh>
    <rPh sb="4" eb="6">
      <t>チカ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</si>
</sst>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220.7</c:v>
                </c:pt>
                <c:pt idx="1">
                  <c:v>226.6</c:v>
                </c:pt>
                <c:pt idx="2">
                  <c:v>259.10000000000002</c:v>
                </c:pt>
                <c:pt idx="3">
                  <c:v>221.3</c:v>
                </c:pt>
                <c:pt idx="4">
                  <c:v>196.4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2-484B-9D8F-B927C3FB6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62-484B-9D8F-B927C3FB6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D-40FA-ACEF-1C9C085F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6D-40FA-ACEF-1C9C085F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5FE-4E18-9F9D-4CD9D04B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FE-4E18-9F9D-4CD9D04B8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13-4F7C-AF18-D82ECDFC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3-4F7C-AF18-D82ECDFCB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A-41E8-903A-CAC4FDC3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A-41E8-903A-CAC4FDC33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2-4900-8328-EC93F365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2-4900-8328-EC93F365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252.4</c:v>
                </c:pt>
                <c:pt idx="1">
                  <c:v>285.7</c:v>
                </c:pt>
                <c:pt idx="2">
                  <c:v>276.2</c:v>
                </c:pt>
                <c:pt idx="3">
                  <c:v>223.8</c:v>
                </c:pt>
                <c:pt idx="4">
                  <c:v>228.6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D-4AA1-9629-048CFDFA1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D-4AA1-9629-048CFDFA1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54.7</c:v>
                </c:pt>
                <c:pt idx="1">
                  <c:v>55.9</c:v>
                </c:pt>
                <c:pt idx="2">
                  <c:v>61.4</c:v>
                </c:pt>
                <c:pt idx="3">
                  <c:v>54.8</c:v>
                </c:pt>
                <c:pt idx="4">
                  <c:v>49.1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3-4640-A4CB-9BB900B6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3-4640-A4CB-9BB900B6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4202</c:v>
                </c:pt>
                <c:pt idx="1">
                  <c:v>4122</c:v>
                </c:pt>
                <c:pt idx="2">
                  <c:v>4504</c:v>
                </c:pt>
                <c:pt idx="3">
                  <c:v>3697</c:v>
                </c:pt>
                <c:pt idx="4">
                  <c:v>3504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1-480A-8F9E-BDA5437F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1-480A-8F9E-BDA5437F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zoomScaleNormal="100" zoomScaleSheetLayoutView="70" workbookViewId="0">
      <selection activeCell="ND32" sqref="ND32:NR47"/>
    </sheetView>
  </sheetViews>
  <sheetFormatPr defaultColWidth="2.6328125" defaultRowHeight="13" x14ac:dyDescent="0.2"/>
  <cols>
    <col min="1" max="1" width="2.6328125" customWidth="1"/>
    <col min="2" max="2" width="0.90625" customWidth="1"/>
    <col min="3" max="244" width="0.6328125" customWidth="1"/>
    <col min="245" max="245" width="0.90625" customWidth="1"/>
    <col min="246" max="366" width="0.6328125" customWidth="1"/>
    <col min="368" max="382" width="3.08984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広島県広島市　福島町駐車場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304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126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30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300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137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220.7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226.6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259.10000000000002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221.3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196.4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252.4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285.7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276.2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223.8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228.6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139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136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54.7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55.9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61.4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54.8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49.1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4202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4122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4504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3697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3504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138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271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11"/>
  <sheetViews>
    <sheetView showGridLines="0" workbookViewId="0"/>
  </sheetViews>
  <sheetFormatPr defaultRowHeight="13" x14ac:dyDescent="0.2"/>
  <cols>
    <col min="1" max="1" width="14.6328125" customWidth="1"/>
    <col min="2" max="90" width="11.90625" customWidth="1"/>
    <col min="91" max="92" width="15.453125" customWidth="1"/>
    <col min="93" max="125" width="11.9062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5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99</v>
      </c>
      <c r="AV5" s="47" t="s">
        <v>103</v>
      </c>
      <c r="AW5" s="47" t="s">
        <v>100</v>
      </c>
      <c r="AX5" s="47" t="s">
        <v>91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105</v>
      </c>
      <c r="BG5" s="47" t="s">
        <v>89</v>
      </c>
      <c r="BH5" s="47" t="s">
        <v>106</v>
      </c>
      <c r="BI5" s="47" t="s">
        <v>91</v>
      </c>
      <c r="BJ5" s="47" t="s">
        <v>102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107</v>
      </c>
      <c r="BR5" s="47" t="s">
        <v>103</v>
      </c>
      <c r="BS5" s="47" t="s">
        <v>100</v>
      </c>
      <c r="BT5" s="47" t="s">
        <v>108</v>
      </c>
      <c r="BU5" s="47" t="s">
        <v>102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99</v>
      </c>
      <c r="CC5" s="47" t="s">
        <v>109</v>
      </c>
      <c r="CD5" s="47" t="s">
        <v>100</v>
      </c>
      <c r="CE5" s="47" t="s">
        <v>91</v>
      </c>
      <c r="CF5" s="47" t="s">
        <v>102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99</v>
      </c>
      <c r="CP5" s="47" t="s">
        <v>103</v>
      </c>
      <c r="CQ5" s="47" t="s">
        <v>100</v>
      </c>
      <c r="CR5" s="47" t="s">
        <v>91</v>
      </c>
      <c r="CS5" s="47" t="s">
        <v>104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99</v>
      </c>
      <c r="DA5" s="47" t="s">
        <v>89</v>
      </c>
      <c r="DB5" s="47" t="s">
        <v>106</v>
      </c>
      <c r="DC5" s="47" t="s">
        <v>91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110</v>
      </c>
      <c r="DL5" s="47" t="s">
        <v>89</v>
      </c>
      <c r="DM5" s="47" t="s">
        <v>111</v>
      </c>
      <c r="DN5" s="47" t="s">
        <v>91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2">
      <c r="A6" s="37" t="s">
        <v>112</v>
      </c>
      <c r="B6" s="48">
        <f>B8</f>
        <v>2023</v>
      </c>
      <c r="C6" s="48">
        <f t="shared" ref="C6:X6" si="1">C8</f>
        <v>341002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22</v>
      </c>
      <c r="H6" s="48" t="str">
        <f>SUBSTITUTE(H8,"　","")</f>
        <v>広島県広島市</v>
      </c>
      <c r="I6" s="48" t="str">
        <f t="shared" si="1"/>
        <v>福島町駐車場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広場式</v>
      </c>
      <c r="R6" s="51">
        <f t="shared" si="1"/>
        <v>30</v>
      </c>
      <c r="S6" s="50" t="str">
        <f t="shared" si="1"/>
        <v>公共施設</v>
      </c>
      <c r="T6" s="50" t="str">
        <f t="shared" si="1"/>
        <v>無</v>
      </c>
      <c r="U6" s="51">
        <f t="shared" si="1"/>
        <v>304</v>
      </c>
      <c r="V6" s="51">
        <f t="shared" si="1"/>
        <v>21</v>
      </c>
      <c r="W6" s="51">
        <f t="shared" si="1"/>
        <v>300</v>
      </c>
      <c r="X6" s="50" t="str">
        <f t="shared" si="1"/>
        <v>利用料金制</v>
      </c>
      <c r="Y6" s="52">
        <f>IF(Y8="-",NA(),Y8)</f>
        <v>220.7</v>
      </c>
      <c r="Z6" s="52">
        <f t="shared" ref="Z6:AH6" si="2">IF(Z8="-",NA(),Z8)</f>
        <v>226.6</v>
      </c>
      <c r="AA6" s="52">
        <f t="shared" si="2"/>
        <v>259.10000000000002</v>
      </c>
      <c r="AB6" s="52">
        <f t="shared" si="2"/>
        <v>221.3</v>
      </c>
      <c r="AC6" s="52">
        <f t="shared" si="2"/>
        <v>196.4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54.7</v>
      </c>
      <c r="BG6" s="52">
        <f t="shared" ref="BG6:BO6" si="5">IF(BG8="-",NA(),BG8)</f>
        <v>55.9</v>
      </c>
      <c r="BH6" s="52">
        <f t="shared" si="5"/>
        <v>61.4</v>
      </c>
      <c r="BI6" s="52">
        <f t="shared" si="5"/>
        <v>54.8</v>
      </c>
      <c r="BJ6" s="52">
        <f t="shared" si="5"/>
        <v>49.1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4202</v>
      </c>
      <c r="BR6" s="53">
        <f t="shared" ref="BR6:BZ6" si="6">IF(BR8="-",NA(),BR8)</f>
        <v>4122</v>
      </c>
      <c r="BS6" s="53">
        <f t="shared" si="6"/>
        <v>4504</v>
      </c>
      <c r="BT6" s="53">
        <f t="shared" si="6"/>
        <v>3697</v>
      </c>
      <c r="BU6" s="53">
        <f t="shared" si="6"/>
        <v>3504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0</v>
      </c>
      <c r="CN6" s="51">
        <f t="shared" si="7"/>
        <v>271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252.4</v>
      </c>
      <c r="DL6" s="52">
        <f t="shared" ref="DL6:DT6" si="9">IF(DL8="-",NA(),DL8)</f>
        <v>285.7</v>
      </c>
      <c r="DM6" s="52">
        <f t="shared" si="9"/>
        <v>276.2</v>
      </c>
      <c r="DN6" s="52">
        <f t="shared" si="9"/>
        <v>223.8</v>
      </c>
      <c r="DO6" s="52">
        <f t="shared" si="9"/>
        <v>228.6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115</v>
      </c>
      <c r="B7" s="48">
        <f t="shared" ref="B7:X7" si="10">B8</f>
        <v>2023</v>
      </c>
      <c r="C7" s="48">
        <f t="shared" si="10"/>
        <v>341002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22</v>
      </c>
      <c r="H7" s="48" t="str">
        <f t="shared" si="10"/>
        <v>広島県　広島市</v>
      </c>
      <c r="I7" s="48" t="str">
        <f t="shared" si="10"/>
        <v>福島町駐車場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広場式</v>
      </c>
      <c r="R7" s="51">
        <f t="shared" si="10"/>
        <v>30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304</v>
      </c>
      <c r="V7" s="51">
        <f t="shared" si="10"/>
        <v>21</v>
      </c>
      <c r="W7" s="51">
        <f t="shared" si="10"/>
        <v>300</v>
      </c>
      <c r="X7" s="50" t="str">
        <f t="shared" si="10"/>
        <v>利用料金制</v>
      </c>
      <c r="Y7" s="52">
        <f>Y8</f>
        <v>220.7</v>
      </c>
      <c r="Z7" s="52">
        <f t="shared" ref="Z7:AH7" si="11">Z8</f>
        <v>226.6</v>
      </c>
      <c r="AA7" s="52">
        <f t="shared" si="11"/>
        <v>259.10000000000002</v>
      </c>
      <c r="AB7" s="52">
        <f t="shared" si="11"/>
        <v>221.3</v>
      </c>
      <c r="AC7" s="52">
        <f t="shared" si="11"/>
        <v>196.4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54.7</v>
      </c>
      <c r="BG7" s="52">
        <f t="shared" ref="BG7:BO7" si="14">BG8</f>
        <v>55.9</v>
      </c>
      <c r="BH7" s="52">
        <f t="shared" si="14"/>
        <v>61.4</v>
      </c>
      <c r="BI7" s="52">
        <f t="shared" si="14"/>
        <v>54.8</v>
      </c>
      <c r="BJ7" s="52">
        <f t="shared" si="14"/>
        <v>49.1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4202</v>
      </c>
      <c r="BR7" s="53">
        <f t="shared" ref="BR7:BZ7" si="15">BR8</f>
        <v>4122</v>
      </c>
      <c r="BS7" s="53">
        <f t="shared" si="15"/>
        <v>4504</v>
      </c>
      <c r="BT7" s="53">
        <f t="shared" si="15"/>
        <v>3697</v>
      </c>
      <c r="BU7" s="53">
        <f t="shared" si="15"/>
        <v>3504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117</v>
      </c>
      <c r="CL7" s="49"/>
      <c r="CM7" s="51">
        <f>CM8</f>
        <v>0</v>
      </c>
      <c r="CN7" s="51">
        <f>CN8</f>
        <v>271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113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252.4</v>
      </c>
      <c r="DL7" s="52">
        <f t="shared" ref="DL7:DT7" si="17">DL8</f>
        <v>285.7</v>
      </c>
      <c r="DM7" s="52">
        <f t="shared" si="17"/>
        <v>276.2</v>
      </c>
      <c r="DN7" s="52">
        <f t="shared" si="17"/>
        <v>223.8</v>
      </c>
      <c r="DO7" s="52">
        <f t="shared" si="17"/>
        <v>228.6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341002</v>
      </c>
      <c r="D8" s="55">
        <v>47</v>
      </c>
      <c r="E8" s="55">
        <v>14</v>
      </c>
      <c r="F8" s="55">
        <v>0</v>
      </c>
      <c r="G8" s="55">
        <v>22</v>
      </c>
      <c r="H8" s="55" t="s">
        <v>118</v>
      </c>
      <c r="I8" s="55" t="s">
        <v>119</v>
      </c>
      <c r="J8" s="55" t="s">
        <v>120</v>
      </c>
      <c r="K8" s="55" t="s">
        <v>121</v>
      </c>
      <c r="L8" s="55" t="s">
        <v>122</v>
      </c>
      <c r="M8" s="55" t="s">
        <v>123</v>
      </c>
      <c r="N8" s="55" t="s">
        <v>124</v>
      </c>
      <c r="O8" s="56" t="s">
        <v>125</v>
      </c>
      <c r="P8" s="57" t="s">
        <v>126</v>
      </c>
      <c r="Q8" s="57" t="s">
        <v>127</v>
      </c>
      <c r="R8" s="58">
        <v>30</v>
      </c>
      <c r="S8" s="57" t="s">
        <v>128</v>
      </c>
      <c r="T8" s="57" t="s">
        <v>129</v>
      </c>
      <c r="U8" s="58">
        <v>304</v>
      </c>
      <c r="V8" s="58">
        <v>21</v>
      </c>
      <c r="W8" s="58">
        <v>300</v>
      </c>
      <c r="X8" s="57" t="s">
        <v>130</v>
      </c>
      <c r="Y8" s="59">
        <v>220.7</v>
      </c>
      <c r="Z8" s="59">
        <v>226.6</v>
      </c>
      <c r="AA8" s="59">
        <v>259.10000000000002</v>
      </c>
      <c r="AB8" s="59">
        <v>221.3</v>
      </c>
      <c r="AC8" s="59">
        <v>196.4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54.7</v>
      </c>
      <c r="BG8" s="59">
        <v>55.9</v>
      </c>
      <c r="BH8" s="59">
        <v>61.4</v>
      </c>
      <c r="BI8" s="59">
        <v>54.8</v>
      </c>
      <c r="BJ8" s="59">
        <v>49.1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4202</v>
      </c>
      <c r="BR8" s="60">
        <v>4122</v>
      </c>
      <c r="BS8" s="60">
        <v>4504</v>
      </c>
      <c r="BT8" s="61">
        <v>3697</v>
      </c>
      <c r="BU8" s="61">
        <v>3504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122</v>
      </c>
      <c r="CC8" s="59" t="s">
        <v>122</v>
      </c>
      <c r="CD8" s="59" t="s">
        <v>122</v>
      </c>
      <c r="CE8" s="59" t="s">
        <v>122</v>
      </c>
      <c r="CF8" s="59" t="s">
        <v>122</v>
      </c>
      <c r="CG8" s="59" t="s">
        <v>122</v>
      </c>
      <c r="CH8" s="59" t="s">
        <v>122</v>
      </c>
      <c r="CI8" s="59" t="s">
        <v>122</v>
      </c>
      <c r="CJ8" s="59" t="s">
        <v>122</v>
      </c>
      <c r="CK8" s="59" t="s">
        <v>122</v>
      </c>
      <c r="CL8" s="56" t="s">
        <v>122</v>
      </c>
      <c r="CM8" s="58">
        <v>0</v>
      </c>
      <c r="CN8" s="58">
        <v>271</v>
      </c>
      <c r="CO8" s="59" t="s">
        <v>122</v>
      </c>
      <c r="CP8" s="59" t="s">
        <v>122</v>
      </c>
      <c r="CQ8" s="59" t="s">
        <v>122</v>
      </c>
      <c r="CR8" s="59" t="s">
        <v>122</v>
      </c>
      <c r="CS8" s="59" t="s">
        <v>122</v>
      </c>
      <c r="CT8" s="59" t="s">
        <v>122</v>
      </c>
      <c r="CU8" s="59" t="s">
        <v>122</v>
      </c>
      <c r="CV8" s="59" t="s">
        <v>122</v>
      </c>
      <c r="CW8" s="59" t="s">
        <v>122</v>
      </c>
      <c r="CX8" s="59" t="s">
        <v>122</v>
      </c>
      <c r="CY8" s="56" t="s">
        <v>122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252.4</v>
      </c>
      <c r="DL8" s="59">
        <v>285.7</v>
      </c>
      <c r="DM8" s="59">
        <v>276.2</v>
      </c>
      <c r="DN8" s="59">
        <v>223.8</v>
      </c>
      <c r="DO8" s="59">
        <v>228.6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131</v>
      </c>
      <c r="C10" s="64" t="s">
        <v>132</v>
      </c>
      <c r="D10" s="64" t="s">
        <v>133</v>
      </c>
      <c r="E10" s="64" t="s">
        <v>134</v>
      </c>
      <c r="F10" s="64" t="s">
        <v>135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6f7774a-1fa4-49d3-a956-75b9c85e9b43" xsi:nil="true"/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120F6B25-BF50-4276-867B-031BD576ACBB}"/>
</file>

<file path=customXml/itemProps2.xml><?xml version="1.0" encoding="utf-8"?>
<ds:datastoreItem xmlns:ds="http://schemas.openxmlformats.org/officeDocument/2006/customXml" ds:itemID="{AAECEF92-3D8D-416C-8BB3-1861738914D2}"/>
</file>

<file path=customXml/itemProps3.xml><?xml version="1.0" encoding="utf-8"?>
<ds:datastoreItem xmlns:ds="http://schemas.openxmlformats.org/officeDocument/2006/customXml" ds:itemID="{E7A9053D-7F2A-4A82-AC1F-77C794E4D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2025-02-14T07:29:49Z</dcterms:created>
  <dcterms:modified xsi:type="dcterms:W3CDTF">2025-02-14T07:30:31Z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