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1_F9A19E7730194195FFC3792FFC1F8FC91F39421C" xr6:coauthVersionLast="47" xr6:coauthVersionMax="47" xr10:uidLastSave="{A61F15DA-1789-4858-B32A-4DE019041BE8}"/>
  <workbookProtection workbookAlgorithmName="SHA-512" workbookHashValue="Zb1GfGEsj5mv56zlAvVKXinaAcyDmfWmF3yzogVRKdRp2wG4HmFOB/nxyivC8TP8Y8EZ7UO8peiSvFrzDKkhRg==" workbookSaltValue="aoH4unnYUUO5NCmOC5j3ew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MA52" i="4" s="1"/>
  <c r="BT7" i="5"/>
  <c r="LH52" i="4" s="1"/>
  <c r="BS7" i="5"/>
  <c r="KO52" i="4" s="1"/>
  <c r="BR7" i="5"/>
  <c r="JV52" i="4" s="1"/>
  <c r="BQ7" i="5"/>
  <c r="JC52" i="4" s="1"/>
  <c r="BO7" i="5"/>
  <c r="HJ53" i="4" s="1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U52" i="4" s="1"/>
  <c r="AS7" i="5"/>
  <c r="AR7" i="5"/>
  <c r="GQ32" i="4" s="1"/>
  <c r="AQ7" i="5"/>
  <c r="AP7" i="5"/>
  <c r="AO7" i="5"/>
  <c r="EL32" i="4" s="1"/>
  <c r="AN7" i="5"/>
  <c r="HJ31" i="4" s="1"/>
  <c r="AM7" i="5"/>
  <c r="AL7" i="5"/>
  <c r="AK7" i="5"/>
  <c r="AJ7" i="5"/>
  <c r="EL31" i="4" s="1"/>
  <c r="AH7" i="5"/>
  <c r="AG7" i="5"/>
  <c r="BZ32" i="4" s="1"/>
  <c r="AF7" i="5"/>
  <c r="BG32" i="4" s="1"/>
  <c r="AE7" i="5"/>
  <c r="AN32" i="4" s="1"/>
  <c r="AD7" i="5"/>
  <c r="U32" i="4" s="1"/>
  <c r="AC7" i="5"/>
  <c r="CS31" i="4" s="1"/>
  <c r="AB7" i="5"/>
  <c r="BZ31" i="4" s="1"/>
  <c r="AA7" i="5"/>
  <c r="Z7" i="5"/>
  <c r="Y7" i="5"/>
  <c r="X7" i="5"/>
  <c r="W7" i="5"/>
  <c r="JQ10" i="4" s="1"/>
  <c r="V7" i="5"/>
  <c r="U7" i="5"/>
  <c r="LJ8" i="4" s="1"/>
  <c r="T7" i="5"/>
  <c r="JQ8" i="4" s="1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C53" i="4"/>
  <c r="GQ53" i="4"/>
  <c r="FX53" i="4"/>
  <c r="FE53" i="4"/>
  <c r="EL53" i="4"/>
  <c r="CS53" i="4"/>
  <c r="BZ53" i="4"/>
  <c r="BG53" i="4"/>
  <c r="U53" i="4"/>
  <c r="HJ52" i="4"/>
  <c r="GQ52" i="4"/>
  <c r="FX52" i="4"/>
  <c r="FE52" i="4"/>
  <c r="EL52" i="4"/>
  <c r="CS52" i="4"/>
  <c r="BZ52" i="4"/>
  <c r="AN52" i="4"/>
  <c r="MA32" i="4"/>
  <c r="LH32" i="4"/>
  <c r="KO32" i="4"/>
  <c r="JV32" i="4"/>
  <c r="JC32" i="4"/>
  <c r="HJ32" i="4"/>
  <c r="FX32" i="4"/>
  <c r="FE32" i="4"/>
  <c r="CS32" i="4"/>
  <c r="MA31" i="4"/>
  <c r="LH31" i="4"/>
  <c r="KO31" i="4"/>
  <c r="JV31" i="4"/>
  <c r="JC31" i="4"/>
  <c r="GQ31" i="4"/>
  <c r="FX31" i="4"/>
  <c r="FE31" i="4"/>
  <c r="BG31" i="4"/>
  <c r="AN31" i="4"/>
  <c r="U31" i="4"/>
  <c r="LJ10" i="4"/>
  <c r="HX10" i="4"/>
  <c r="DU10" i="4"/>
  <c r="CF10" i="4"/>
  <c r="B10" i="4"/>
  <c r="FJ8" i="4"/>
  <c r="DU8" i="4"/>
  <c r="CF8" i="4"/>
  <c r="B8" i="4"/>
  <c r="B6" i="4" l="1"/>
  <c r="D11" i="5"/>
  <c r="KO30" i="4" s="1"/>
  <c r="MI76" i="4"/>
  <c r="HJ51" i="4"/>
  <c r="MA30" i="4"/>
  <c r="HJ30" i="4"/>
  <c r="CS30" i="4"/>
  <c r="BZ76" i="4"/>
  <c r="MA51" i="4"/>
  <c r="IT76" i="4"/>
  <c r="CS51" i="4"/>
  <c r="C11" i="5"/>
  <c r="E11" i="5"/>
  <c r="B11" i="5"/>
  <c r="BG30" i="4" l="1"/>
  <c r="BG51" i="4"/>
  <c r="KO51" i="4"/>
  <c r="FX30" i="4"/>
  <c r="HP76" i="4"/>
  <c r="AV76" i="4"/>
  <c r="LE76" i="4"/>
  <c r="FX51" i="4"/>
  <c r="KA76" i="4"/>
  <c r="EL51" i="4"/>
  <c r="JC30" i="4"/>
  <c r="GL76" i="4"/>
  <c r="U51" i="4"/>
  <c r="U30" i="4"/>
  <c r="R76" i="4"/>
  <c r="JC51" i="4"/>
  <c r="EL30" i="4"/>
  <c r="HA76" i="4"/>
  <c r="AN51" i="4"/>
  <c r="FE30" i="4"/>
  <c r="AG76" i="4"/>
  <c r="JV51" i="4"/>
  <c r="KP76" i="4"/>
  <c r="FE51" i="4"/>
  <c r="JV30" i="4"/>
  <c r="AN30" i="4"/>
  <c r="BK76" i="4"/>
  <c r="LH51" i="4"/>
  <c r="GQ51" i="4"/>
  <c r="IE76" i="4"/>
  <c r="BZ51" i="4"/>
  <c r="GQ30" i="4"/>
  <c r="BZ30" i="4"/>
  <c r="LT76" i="4"/>
  <c r="LH30" i="4"/>
</calcChain>
</file>

<file path=xl/sharedStrings.xml><?xml version="1.0" encoding="utf-8"?>
<sst xmlns="http://schemas.openxmlformats.org/spreadsheetml/2006/main" count="278" uniqueCount="136">
  <si>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</si>
  <si>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</si>
  <si>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</si>
  <si>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</si>
  <si>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</si>
  <si>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</si>
  <si>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</si>
  <si>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</si>
  <si>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</si>
  <si>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</si>
  <si>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</si>
  <si>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</si>
  <si>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</si>
  <si>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</si>
  <si>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</si>
  <si>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</si>
  <si>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</si>
  <si>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</si>
  <si>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</si>
  <si>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</si>
  <si>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</si>
  <si>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</si>
  <si>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</si>
  <si>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</si>
  <si>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</si>
  <si>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</si>
  <si>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</si>
  <si>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</si>
  <si>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</si>
  <si>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</si>
  <si>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</si>
  <si>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</si>
  <si>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</si>
  <si>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</si>
  <si>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</si>
  <si>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</si>
  <si>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</si>
  <si>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</si>
  <si>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</si>
  <si>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</si>
  <si>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</si>
  <si>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</si>
  <si>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</si>
  <si>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</si>
  <si>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</si>
  <si>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</si>
  <si>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</si>
  <si>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</si>
  <si>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</si>
  <si>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</si>
  <si>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</si>
  <si>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</si>
  <si>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</si>
  <si>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</si>
  <si>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</si>
  <si>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</si>
  <si>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</si>
  <si>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</si>
  <si>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</si>
  <si>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</si>
  <si>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</si>
  <si>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</si>
  <si>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</si>
  <si>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</si>
  <si>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</si>
  <si>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</si>
  <si>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</si>
  <si>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</si>
  <si>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</si>
  <si>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</si>
  <si>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</si>
  <si>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</si>
  <si>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</si>
  <si>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</si>
  <si>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</si>
  <si>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</si>
  <si>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</si>
  <si>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</si>
  <si>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</si>
  <si>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</si>
  <si>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</si>
  <si>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</si>
  <si>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</si>
  <si>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</si>
  <si>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</si>
  <si>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</si>
  <si>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</si>
  <si>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</si>
  <si>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</si>
  <si>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</si>
  <si>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</si>
  <si>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</si>
  <si>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</si>
  <si>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</si>
  <si>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</si>
  <si>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</si>
  <si>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</si>
  <si>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</si>
  <si>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</si>
  <si>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</si>
  <si>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</si>
  <si>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</si>
  <si>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</si>
  <si>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</si>
  <si>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</si>
  <si>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</si>
  <si>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</si>
  <si>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当該値(N-3)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</si>
  <si>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</si>
  <si>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</si>
  <si>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</si>
  <si>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</si>
  <si>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</si>
  <si>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</si>
  <si>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</si>
  <si>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西観音町駐車場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</si>
  <si>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</si>
  <si>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</si>
  <si>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</si>
  <si>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</si>
  <si>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</si>
  <si>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</si>
  <si>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</si>
  <si>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</si>
  <si>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</si>
  <si>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</si>
  <si>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</si>
  <si>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</si>
  <si>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</si>
  <si>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</si>
  <si>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</si>
  <si>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</si>
  <si>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類似施設平均値を上回っています。今後も同程度の稼働率が見込まれます。</t>
    <rPh sb="1" eb="3">
      <t>カドウ</t>
    </rPh>
    <rPh sb="3" eb="4">
      <t>リツ</t>
    </rPh>
    <phoneticPr fontId="15"/>
  </si>
  <si>
    <t>⑦敷地の地価
　道路上に設置した駐車場です。
⑧設備投資見込額
　今後、老朽化した部品の取替を目的とした設備投資を行う見込みです。
⑩企業債残高対料金収入比率
　類似施設平均値を大幅に上回っています。公債費の償還に伴い低下していきます。</t>
    <rPh sb="1" eb="3">
      <t>シキチ</t>
    </rPh>
    <rPh sb="4" eb="6">
      <t>チカ</t>
    </rPh>
    <phoneticPr fontId="15"/>
  </si>
  <si>
    <t>①収益的収支比率
　類似施設平均値を大幅に下回っているものの、黒字を確保しています。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類似施設平均値を大幅に下回っているものの、収益性を確保しています。
　　</t>
    <rPh sb="1" eb="4">
      <t>シュウエキテキ</t>
    </rPh>
    <rPh sb="4" eb="6">
      <t>シュウシ</t>
    </rPh>
    <rPh sb="6" eb="8">
      <t>ヒリツ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71" eb="173">
      <t>オオハバ</t>
    </rPh>
    <phoneticPr fontId="15"/>
  </si>
  <si>
    <t>　収益性を確保した、稼働率の安定している駐車場です。引き続き、利用者の声を反映させながら、運営を推進していきます。</t>
    <rPh sb="5" eb="7">
      <t>カクホ</t>
    </rPh>
    <rPh sb="10" eb="13">
      <t>カドウリツ</t>
    </rPh>
    <rPh sb="14" eb="16">
      <t>アンテイ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</si>
</sst>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179.2</c:v>
                </c:pt>
                <c:pt idx="1">
                  <c:v>124.5</c:v>
                </c:pt>
                <c:pt idx="2">
                  <c:v>103.8</c:v>
                </c:pt>
                <c:pt idx="3">
                  <c:v>10.1</c:v>
                </c:pt>
                <c:pt idx="4">
                  <c:v>118.6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1-4D71-B646-145BC1C91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1-4D71-B646-145BC1C91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646.79999999999995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0-415C-A86D-E5837AC0F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0-415C-A86D-E5837AC0F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AAB-45A8-B410-68E528BE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AB-45A8-B410-68E528BE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D99-42CE-AB55-B027665ED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9-42CE-AB55-B027665ED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4AD-927A-D9B4D50C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3-44AD-927A-D9B4D50C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3-435A-8003-10FA58078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3-435A-8003-10FA58078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225</c:v>
                </c:pt>
                <c:pt idx="1">
                  <c:v>183.3</c:v>
                </c:pt>
                <c:pt idx="2">
                  <c:v>170.8</c:v>
                </c:pt>
                <c:pt idx="3">
                  <c:v>158.30000000000001</c:v>
                </c:pt>
                <c:pt idx="4">
                  <c:v>166.7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1-4E80-A318-4DCF0EA8B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1-4E80-A318-4DCF0EA8B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44.2</c:v>
                </c:pt>
                <c:pt idx="1">
                  <c:v>20</c:v>
                </c:pt>
                <c:pt idx="2">
                  <c:v>3.6</c:v>
                </c:pt>
                <c:pt idx="3">
                  <c:v>-886.8</c:v>
                </c:pt>
                <c:pt idx="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0-4A47-AEBF-262EBD41F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A0-4A47-AEBF-262EBD41F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3148</c:v>
                </c:pt>
                <c:pt idx="1">
                  <c:v>912</c:v>
                </c:pt>
                <c:pt idx="2">
                  <c:v>171</c:v>
                </c:pt>
                <c:pt idx="3">
                  <c:v>-29920</c:v>
                </c:pt>
                <c:pt idx="4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9-488A-B954-AA2A84CD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9-488A-B954-AA2A84CD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EB52" zoomScaleNormal="100" zoomScaleSheetLayoutView="70" workbookViewId="0">
      <selection activeCell="ND83" sqref="ND83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西観音町駐車場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374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179.2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124.5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103.8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10.1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118.6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225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183.3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170.8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158.30000000000001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166.7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133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44.2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3.6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-886.8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17.100000000000001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3148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912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171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-29920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787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135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136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646.79999999999995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t4Yyi8BIRi8Dylzc84EEQYCcBMh75D3lPpiUBXilhaqZNV9sbLbP64iQXo0nIH1iDJwb+PTgpNDWtBKHfe/T8w==" saltValue="4Hbq8X9gA4Js5de5sAzK0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91</v>
      </c>
      <c r="AL5" s="47" t="s">
        <v>102</v>
      </c>
      <c r="AM5" s="47" t="s">
        <v>103</v>
      </c>
      <c r="AN5" s="47" t="s">
        <v>104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105</v>
      </c>
      <c r="AW5" s="47" t="s">
        <v>102</v>
      </c>
      <c r="AX5" s="47" t="s">
        <v>93</v>
      </c>
      <c r="AY5" s="47" t="s">
        <v>106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101</v>
      </c>
      <c r="BG5" s="47" t="s">
        <v>91</v>
      </c>
      <c r="BH5" s="47" t="s">
        <v>92</v>
      </c>
      <c r="BI5" s="47" t="s">
        <v>93</v>
      </c>
      <c r="BJ5" s="47" t="s">
        <v>104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101</v>
      </c>
      <c r="CC5" s="47" t="s">
        <v>107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105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107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108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109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23</v>
      </c>
      <c r="H6" s="48" t="str">
        <f>SUBSTITUTE(H8,"　","")</f>
        <v>広島県広島市</v>
      </c>
      <c r="I6" s="48" t="str">
        <f t="shared" si="1"/>
        <v>西観音町駐車場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公共施設</v>
      </c>
      <c r="T6" s="50" t="str">
        <f t="shared" si="1"/>
        <v>無</v>
      </c>
      <c r="U6" s="51">
        <f t="shared" si="1"/>
        <v>374</v>
      </c>
      <c r="V6" s="51">
        <f t="shared" si="1"/>
        <v>24</v>
      </c>
      <c r="W6" s="51">
        <f t="shared" si="1"/>
        <v>200</v>
      </c>
      <c r="X6" s="50" t="str">
        <f t="shared" si="1"/>
        <v>利用料金制</v>
      </c>
      <c r="Y6" s="52">
        <f>IF(Y8="-",NA(),Y8)</f>
        <v>179.2</v>
      </c>
      <c r="Z6" s="52">
        <f t="shared" ref="Z6:AH6" si="2">IF(Z8="-",NA(),Z8)</f>
        <v>124.5</v>
      </c>
      <c r="AA6" s="52">
        <f t="shared" si="2"/>
        <v>103.8</v>
      </c>
      <c r="AB6" s="52">
        <f t="shared" si="2"/>
        <v>10.1</v>
      </c>
      <c r="AC6" s="52">
        <f t="shared" si="2"/>
        <v>118.6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44.2</v>
      </c>
      <c r="BG6" s="52">
        <f t="shared" ref="BG6:BO6" si="5">IF(BG8="-",NA(),BG8)</f>
        <v>20</v>
      </c>
      <c r="BH6" s="52">
        <f t="shared" si="5"/>
        <v>3.6</v>
      </c>
      <c r="BI6" s="52">
        <f t="shared" si="5"/>
        <v>-886.8</v>
      </c>
      <c r="BJ6" s="52">
        <f t="shared" si="5"/>
        <v>17.100000000000001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3148</v>
      </c>
      <c r="BR6" s="53">
        <f t="shared" ref="BR6:BZ6" si="6">IF(BR8="-",NA(),BR8)</f>
        <v>912</v>
      </c>
      <c r="BS6" s="53">
        <f t="shared" si="6"/>
        <v>171</v>
      </c>
      <c r="BT6" s="53">
        <f t="shared" si="6"/>
        <v>-29920</v>
      </c>
      <c r="BU6" s="53">
        <f t="shared" si="6"/>
        <v>787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0</v>
      </c>
      <c r="CN6" s="51">
        <f t="shared" si="7"/>
        <v>136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646.79999999999995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225</v>
      </c>
      <c r="DL6" s="52">
        <f t="shared" ref="DL6:DT6" si="9">IF(DL8="-",NA(),DL8)</f>
        <v>183.3</v>
      </c>
      <c r="DM6" s="52">
        <f t="shared" si="9"/>
        <v>170.8</v>
      </c>
      <c r="DN6" s="52">
        <f t="shared" si="9"/>
        <v>158.30000000000001</v>
      </c>
      <c r="DO6" s="52">
        <f t="shared" si="9"/>
        <v>166.7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112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23</v>
      </c>
      <c r="H7" s="48" t="str">
        <f t="shared" si="10"/>
        <v>広島県　広島市</v>
      </c>
      <c r="I7" s="48" t="str">
        <f t="shared" si="10"/>
        <v>西観音町駐車場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374</v>
      </c>
      <c r="V7" s="51">
        <f t="shared" si="10"/>
        <v>24</v>
      </c>
      <c r="W7" s="51">
        <f t="shared" si="10"/>
        <v>200</v>
      </c>
      <c r="X7" s="50" t="str">
        <f t="shared" si="10"/>
        <v>利用料金制</v>
      </c>
      <c r="Y7" s="52">
        <f>Y8</f>
        <v>179.2</v>
      </c>
      <c r="Z7" s="52">
        <f t="shared" ref="Z7:AH7" si="11">Z8</f>
        <v>124.5</v>
      </c>
      <c r="AA7" s="52">
        <f t="shared" si="11"/>
        <v>103.8</v>
      </c>
      <c r="AB7" s="52">
        <f t="shared" si="11"/>
        <v>10.1</v>
      </c>
      <c r="AC7" s="52">
        <f t="shared" si="11"/>
        <v>118.6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44.2</v>
      </c>
      <c r="BG7" s="52">
        <f t="shared" ref="BG7:BO7" si="14">BG8</f>
        <v>20</v>
      </c>
      <c r="BH7" s="52">
        <f t="shared" si="14"/>
        <v>3.6</v>
      </c>
      <c r="BI7" s="52">
        <f t="shared" si="14"/>
        <v>-886.8</v>
      </c>
      <c r="BJ7" s="52">
        <f t="shared" si="14"/>
        <v>17.100000000000001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3148</v>
      </c>
      <c r="BR7" s="53">
        <f t="shared" ref="BR7:BZ7" si="15">BR8</f>
        <v>912</v>
      </c>
      <c r="BS7" s="53">
        <f t="shared" si="15"/>
        <v>171</v>
      </c>
      <c r="BT7" s="53">
        <f t="shared" si="15"/>
        <v>-29920</v>
      </c>
      <c r="BU7" s="53">
        <f t="shared" si="15"/>
        <v>787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0</v>
      </c>
      <c r="CN7" s="51">
        <f>CN8</f>
        <v>136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646.79999999999995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225</v>
      </c>
      <c r="DL7" s="52">
        <f t="shared" ref="DL7:DT7" si="17">DL8</f>
        <v>183.3</v>
      </c>
      <c r="DM7" s="52">
        <f t="shared" si="17"/>
        <v>170.8</v>
      </c>
      <c r="DN7" s="52">
        <f t="shared" si="17"/>
        <v>158.30000000000001</v>
      </c>
      <c r="DO7" s="52">
        <f t="shared" si="17"/>
        <v>166.7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23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29</v>
      </c>
      <c r="S8" s="57" t="s">
        <v>124</v>
      </c>
      <c r="T8" s="57" t="s">
        <v>125</v>
      </c>
      <c r="U8" s="58">
        <v>374</v>
      </c>
      <c r="V8" s="58">
        <v>24</v>
      </c>
      <c r="W8" s="58">
        <v>200</v>
      </c>
      <c r="X8" s="57" t="s">
        <v>126</v>
      </c>
      <c r="Y8" s="59">
        <v>179.2</v>
      </c>
      <c r="Z8" s="59">
        <v>124.5</v>
      </c>
      <c r="AA8" s="59">
        <v>103.8</v>
      </c>
      <c r="AB8" s="59">
        <v>10.1</v>
      </c>
      <c r="AC8" s="59">
        <v>118.6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44.2</v>
      </c>
      <c r="BG8" s="59">
        <v>20</v>
      </c>
      <c r="BH8" s="59">
        <v>3.6</v>
      </c>
      <c r="BI8" s="59">
        <v>-886.8</v>
      </c>
      <c r="BJ8" s="59">
        <v>17.100000000000001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3148</v>
      </c>
      <c r="BR8" s="60">
        <v>912</v>
      </c>
      <c r="BS8" s="60">
        <v>171</v>
      </c>
      <c r="BT8" s="61">
        <v>-29920</v>
      </c>
      <c r="BU8" s="61">
        <v>787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0</v>
      </c>
      <c r="CN8" s="58">
        <v>136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646.79999999999995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225</v>
      </c>
      <c r="DL8" s="59">
        <v>183.3</v>
      </c>
      <c r="DM8" s="59">
        <v>170.8</v>
      </c>
      <c r="DN8" s="59">
        <v>158.30000000000001</v>
      </c>
      <c r="DO8" s="59">
        <v>166.7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4392F26E-863A-4853-A758-A1DF37EA093B}"/>
</file>

<file path=customXml/itemProps2.xml><?xml version="1.0" encoding="utf-8"?>
<ds:datastoreItem xmlns:ds="http://schemas.openxmlformats.org/officeDocument/2006/customXml" ds:itemID="{1A4C947F-78E9-48BD-9D35-1A71C74E3D9C}"/>
</file>

<file path=customXml/itemProps3.xml><?xml version="1.0" encoding="utf-8"?>
<ds:datastoreItem xmlns:ds="http://schemas.openxmlformats.org/officeDocument/2006/customXml" ds:itemID="{28BA95B0-0D40-4325-8E42-DC2BA80D7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2025-02-14T07:30:56Z</dcterms:created>
  <dcterms:modified xsi:type="dcterms:W3CDTF">2025-02-14T07:31:11Z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