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3ADB635B1CEF1407E54F2E0A6E0BD1105D122B98" xr6:coauthVersionLast="47" xr6:coauthVersionMax="47" xr10:uidLastSave="{C6256D2C-81CE-4EF1-8B82-2B9B5D11642B}"/>
  <workbookProtection workbookAlgorithmName="SHA-512" workbookHashValue="2nNcCJohU+mjA2cOPze9GacQPdBC7oT2re6hxJ+YpRFlMZBX0TrdCsOKTzdFEMfKcQlki14fx8F74EHOvzaR4g==" workbookSaltValue="Rv+Tsj9E8P4kn3tgjtcxl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<sst xmlns="http://schemas.openxmlformats.org/spreadsheetml/2006/main" count="231" uniqueCount="116">
  <si>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</si>
  <si>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</si>
  <si>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</si>
  <si>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</si>
  <si>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</si>
  <si>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</si>
  <si>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</si>
  <si>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</si>
  <si>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</si>
  <si>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</si>
  <si>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</si>
  <si>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</si>
  <si>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</si>
  <si>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</si>
  <si>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</si>
  <si>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</si>
  <si>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</si>
  <si>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</si>
  <si>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</si>
  <si>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</si>
  <si>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</si>
  <si>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</si>
  <si>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</si>
  <si>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</si>
  <si>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</si>
  <si>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</si>
  <si>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</si>
  <si>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</si>
  <si>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</si>
  <si>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</si>
  <si>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</si>
  <si>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</si>
  <si>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</si>
  <si>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</si>
  <si>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</si>
  <si>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</si>
  <si>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</si>
  <si>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</si>
  <si>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</si>
  <si>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</si>
  <si>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</si>
  <si>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</si>
  <si>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</si>
  <si>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</si>
  <si>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</si>
  <si>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</si>
  <si>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</si>
  <si>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</si>
  <si>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</si>
  <si>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</si>
  <si>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</si>
  <si>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</si>
  <si>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</si>
  <si>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</si>
  <si>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</si>
  <si>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</si>
  <si>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</si>
  <si>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</si>
  <si>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</si>
  <si>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</si>
  <si>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</si>
  <si>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</si>
  <si>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</si>
  <si>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</si>
  <si>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</si>
  <si>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</si>
  <si>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</si>
  <si>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</si>
  <si>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</si>
  <si>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</si>
  <si>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</si>
  <si>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</si>
  <si>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</si>
  <si>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</si>
  <si>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</si>
  <si>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</si>
  <si>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</si>
  <si>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</si>
  <si>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</si>
  <si>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</si>
  <si>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</si>
  <si>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</si>
  <si>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</si>
  <si>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</si>
  <si>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</si>
  <si>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</si>
  <si>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</si>
  <si>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</si>
  <si>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</si>
  <si>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</si>
  <si>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</si>
  <si>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</si>
  <si>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</si>
  <si>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</si>
  <si>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</si>
  <si>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</si>
  <si>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名古屋市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</si>
  <si>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</si>
  <si>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</si>
  <si>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</si>
  <si>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</si>
  <si>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</si>
  <si>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</si>
  <si>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</si>
  <si>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</si>
  <si>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</si>
  <si>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</si>
  <si>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</si>
  <si>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</si>
  <si>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</si>
  <si>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</si>
  <si>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</si>
  <si>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</si>
  <si>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②経常収支比率は、下水道使用料が令和４年度に比べ増加しましたが、物価上昇などにより維持管理費が増加したため、100％を下回りました。純損失は未処分利益剰余金により補填されたため、累積欠損金はありません。
　③流動比率は、100％を下回っていますが流動負債の大部分は１年以内に返済期限が到来する企業債であり、償還に係る資金は返済までに下水道使用料収入などで賄う予定のため、短期的な資金面においてのリスクは低いと言えます。
　④企業債残高対事業規模比率は、下水道使用料が増加し、企業債残高が減少したことにより、令和４年度に比べ減少しました。
　⑤経費回収率は、100％を下回っており、物価上昇などにより維持管理費が増加したことで令和４年度より減少しました。今後の社会経済活動の状況が経営に与える影響を注視し、収益確保に努めていきます。
　⑥汚水処理原価は、有収水量が減少し、物価上昇などにより維持管理費が増加したため、令和４年度に比べ増加しました。そのため、これまで以上に効率的かつ効果的な事業執行に努めていきます。
　⑦施設利用率は、類似団体の平均値を下回っていますが、安定した汚水処理を継続するために必要な施設規模となっています。
　⑧水洗化率は、類似団体の平均値を上回っています。今後も新規整備を予定しており、引き続き普及促進を図っていきます。</t>
    <rPh sb="25" eb="27">
      <t>ゾウカ</t>
    </rPh>
    <rPh sb="71" eb="74">
      <t>ミショブン</t>
    </rPh>
    <rPh sb="408" eb="410">
      <t>レイワ</t>
    </rPh>
    <rPh sb="411" eb="413">
      <t>ネンド</t>
    </rPh>
    <rPh sb="414" eb="415">
      <t>クラ</t>
    </rPh>
    <rPh sb="416" eb="418">
      <t>ゾウカ</t>
    </rPh>
    <phoneticPr fontId="4"/>
  </si>
  <si>
    <t>　①有形固定資産減価償却率は、近年稼働した水処理センターや雨水貯留施設の影響により類似団体の平均値を下回っています。
②③管渠老朽化率は類似団体の平均値を上回っており、管渠改善率は類似団体の平均値を上回っています。本市の下水管は特に昭和40年代から50年代にかけて整備されたものが多く、標準耐用年数を超過する下水管は今後も増加することが予測されます。そのため、調査・点検など適切な維持管理を行いながら老朽度の高いものから計画的に改築を進めています。</t>
    <rPh sb="61" eb="63">
      <t>カンキョ</t>
    </rPh>
    <rPh sb="63" eb="66">
      <t>ロウキュウカ</t>
    </rPh>
    <rPh sb="66" eb="67">
      <t>リツ</t>
    </rPh>
    <rPh sb="84" eb="86">
      <t>カンキョ</t>
    </rPh>
    <rPh sb="86" eb="89">
      <t>カイゼンリツ</t>
    </rPh>
    <rPh sb="90" eb="94">
      <t>ルイジダンタイ</t>
    </rPh>
    <rPh sb="95" eb="98">
      <t>ヘイキンチ</t>
    </rPh>
    <rPh sb="99" eb="101">
      <t>ウワマワ</t>
    </rPh>
    <rPh sb="110" eb="111">
      <t>シタ</t>
    </rPh>
    <rPh sb="143" eb="149">
      <t>ヒョウジュンタイヨウネンスウ</t>
    </rPh>
    <rPh sb="150" eb="152">
      <t>チョウカ</t>
    </rPh>
    <rPh sb="154" eb="157">
      <t>ゲスイカン</t>
    </rPh>
    <rPh sb="158" eb="160">
      <t>コンゴ</t>
    </rPh>
    <rPh sb="161" eb="163">
      <t>ゾウカ</t>
    </rPh>
    <rPh sb="168" eb="170">
      <t>ヨソク</t>
    </rPh>
    <phoneticPr fontId="4"/>
  </si>
  <si>
    <t>　下水道使用料は長期的な減少傾向にあり、引き続き厳しい状況にあることに加え、電力費の高止まりや物価上昇などが支出の大きな増加要因となり、安定的な事業運営に非常に強い影響を及ぼしており、今後も厳しい状況が見込まれます。
　そうした状況においても、施設の老朽化対策や南海トラフ地震を見据えた地震対策、大雨に対する備えとしての浸水対策などに取り組んでいく必要があります。
　このように、経営環境は極めて厳しい状況が続いておりますが、これまで以上に、効率的・効果的な事業執行に努めるとともに、将来を見据えた投資を積極的・計画的に行うことにより、持続可能な事業運営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</si>
</sst>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0.56000000000000005</c:v>
                </c:pt>
                <c:pt idx="1">
                  <c:v>0.57999999999999996</c:v>
                </c:pt>
                <c:pt idx="2">
                  <c:v>0.57999999999999996</c:v>
                </c:pt>
                <c:pt idx="3">
                  <c:v>0.59</c:v>
                </c:pt>
                <c:pt idx="4">
                  <c:v>0.59</c:v>
                </c:pt>
              </c:numCache>
            </c:numRef>
          </c:val>
          <c:extLst>
            <c:ext xmlns:c16="http://schemas.microsoft.com/office/drawing/2014/chart" uri="{C3380CC4-5D6E-409C-BE32-E72D297353CC}">
              <c16:uniqueId val="{00000000-0681-419E-93C6-E2FA4DCC8A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0681-419E-93C6-E2FA4DCC8A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53.99</c:v>
                </c:pt>
                <c:pt idx="1">
                  <c:v>54.08</c:v>
                </c:pt>
                <c:pt idx="2">
                  <c:v>54.46</c:v>
                </c:pt>
                <c:pt idx="3">
                  <c:v>53.07</c:v>
                </c:pt>
                <c:pt idx="4">
                  <c:v>53.45</c:v>
                </c:pt>
              </c:numCache>
            </c:numRef>
          </c:val>
          <c:extLst>
            <c:ext xmlns:c16="http://schemas.microsoft.com/office/drawing/2014/chart" uri="{C3380CC4-5D6E-409C-BE32-E72D297353CC}">
              <c16:uniqueId val="{00000000-CB97-4EB1-BB2E-718F374F8A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CB97-4EB1-BB2E-718F374F8A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99.83</c:v>
                </c:pt>
                <c:pt idx="1">
                  <c:v>99.83</c:v>
                </c:pt>
                <c:pt idx="2">
                  <c:v>99.84</c:v>
                </c:pt>
                <c:pt idx="3">
                  <c:v>99.84</c:v>
                </c:pt>
                <c:pt idx="4">
                  <c:v>99.85</c:v>
                </c:pt>
              </c:numCache>
            </c:numRef>
          </c:val>
          <c:extLst>
            <c:ext xmlns:c16="http://schemas.microsoft.com/office/drawing/2014/chart" uri="{C3380CC4-5D6E-409C-BE32-E72D297353CC}">
              <c16:uniqueId val="{00000000-C4F9-4672-B8D1-496B5964BA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C4F9-4672-B8D1-496B5964BA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103.11</c:v>
                </c:pt>
                <c:pt idx="1">
                  <c:v>102.44</c:v>
                </c:pt>
                <c:pt idx="2">
                  <c:v>102.23</c:v>
                </c:pt>
                <c:pt idx="3">
                  <c:v>100.19</c:v>
                </c:pt>
                <c:pt idx="4">
                  <c:v>99.39</c:v>
                </c:pt>
              </c:numCache>
            </c:numRef>
          </c:val>
          <c:extLst>
            <c:ext xmlns:c16="http://schemas.microsoft.com/office/drawing/2014/chart" uri="{C3380CC4-5D6E-409C-BE32-E72D297353CC}">
              <c16:uniqueId val="{00000000-6EFE-4D17-B3EC-F4705E27CA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6EFE-4D17-B3EC-F4705E27CA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47.67</c:v>
                </c:pt>
                <c:pt idx="1">
                  <c:v>48.53</c:v>
                </c:pt>
                <c:pt idx="2">
                  <c:v>49.58</c:v>
                </c:pt>
                <c:pt idx="3">
                  <c:v>50.68</c:v>
                </c:pt>
                <c:pt idx="4">
                  <c:v>51.71</c:v>
                </c:pt>
              </c:numCache>
            </c:numRef>
          </c:val>
          <c:extLst>
            <c:ext xmlns:c16="http://schemas.microsoft.com/office/drawing/2014/chart" uri="{C3380CC4-5D6E-409C-BE32-E72D297353CC}">
              <c16:uniqueId val="{00000000-652F-4360-88DF-6A943EE2DD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652F-4360-88DF-6A943EE2DD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21.33</c:v>
                </c:pt>
                <c:pt idx="1">
                  <c:v>22.82</c:v>
                </c:pt>
                <c:pt idx="2">
                  <c:v>23.38</c:v>
                </c:pt>
                <c:pt idx="3">
                  <c:v>24.2</c:v>
                </c:pt>
                <c:pt idx="4">
                  <c:v>25.54</c:v>
                </c:pt>
              </c:numCache>
            </c:numRef>
          </c:val>
          <c:extLst>
            <c:ext xmlns:c16="http://schemas.microsoft.com/office/drawing/2014/chart" uri="{C3380CC4-5D6E-409C-BE32-E72D297353CC}">
              <c16:uniqueId val="{00000000-D4CD-4EB7-8FC8-AA8BB56461A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D4CD-4EB7-8FC8-AA8BB56461A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F1-455E-BB51-E17CF8B389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0F1-455E-BB51-E17CF8B389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105.22</c:v>
                </c:pt>
                <c:pt idx="1">
                  <c:v>87.54</c:v>
                </c:pt>
                <c:pt idx="2">
                  <c:v>97.6</c:v>
                </c:pt>
                <c:pt idx="3">
                  <c:v>97.61</c:v>
                </c:pt>
                <c:pt idx="4">
                  <c:v>95.08</c:v>
                </c:pt>
              </c:numCache>
            </c:numRef>
          </c:val>
          <c:extLst>
            <c:ext xmlns:c16="http://schemas.microsoft.com/office/drawing/2014/chart" uri="{C3380CC4-5D6E-409C-BE32-E72D297353CC}">
              <c16:uniqueId val="{00000000-A172-4824-8A77-3142DAD164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A172-4824-8A77-3142DAD164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525.1</c:v>
                </c:pt>
                <c:pt idx="1">
                  <c:v>554.49</c:v>
                </c:pt>
                <c:pt idx="2">
                  <c:v>540.16999999999996</c:v>
                </c:pt>
                <c:pt idx="3">
                  <c:v>527.05999999999995</c:v>
                </c:pt>
                <c:pt idx="4">
                  <c:v>525.09</c:v>
                </c:pt>
              </c:numCache>
            </c:numRef>
          </c:val>
          <c:extLst>
            <c:ext xmlns:c16="http://schemas.microsoft.com/office/drawing/2014/chart" uri="{C3380CC4-5D6E-409C-BE32-E72D297353CC}">
              <c16:uniqueId val="{00000000-2784-429B-8CB3-F3FB403C63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2784-429B-8CB3-F3FB403C63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101.52</c:v>
                </c:pt>
                <c:pt idx="1">
                  <c:v>98.27</c:v>
                </c:pt>
                <c:pt idx="2">
                  <c:v>96.84</c:v>
                </c:pt>
                <c:pt idx="3">
                  <c:v>91.95</c:v>
                </c:pt>
                <c:pt idx="4">
                  <c:v>89.85</c:v>
                </c:pt>
              </c:numCache>
            </c:numRef>
          </c:val>
          <c:extLst>
            <c:ext xmlns:c16="http://schemas.microsoft.com/office/drawing/2014/chart" uri="{C3380CC4-5D6E-409C-BE32-E72D297353CC}">
              <c16:uniqueId val="{00000000-FFCA-4188-8B45-3B21C98229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FFCA-4188-8B45-3B21C98229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118.25</c:v>
                </c:pt>
                <c:pt idx="1">
                  <c:v>117.52</c:v>
                </c:pt>
                <c:pt idx="2">
                  <c:v>119.58</c:v>
                </c:pt>
                <c:pt idx="3">
                  <c:v>127.07</c:v>
                </c:pt>
                <c:pt idx="4">
                  <c:v>130.81</c:v>
                </c:pt>
              </c:numCache>
            </c:numRef>
          </c:val>
          <c:extLst>
            <c:ext xmlns:c16="http://schemas.microsoft.com/office/drawing/2014/chart" uri="{C3380CC4-5D6E-409C-BE32-E72D297353CC}">
              <c16:uniqueId val="{00000000-FE48-4B04-90B4-2F8E207945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FE48-4B04-90B4-2F8E207945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愛知県　名古屋市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政令市等</v>
      </c>
      <c r="X8" s="39"/>
      <c r="Y8" s="39"/>
      <c r="Z8" s="39"/>
      <c r="AA8" s="39"/>
      <c r="AB8" s="39"/>
      <c r="AC8" s="39"/>
      <c r="AD8" s="40" t="str">
        <f>データ!$M$6</f>
        <v>自治体職員</v>
      </c>
      <c r="AE8" s="40"/>
      <c r="AF8" s="40"/>
      <c r="AG8" s="40"/>
      <c r="AH8" s="40"/>
      <c r="AI8" s="40"/>
      <c r="AJ8" s="40"/>
      <c r="AK8" s="3"/>
      <c r="AL8" s="41">
        <f>データ!S6</f>
        <v>2297745</v>
      </c>
      <c r="AM8" s="41"/>
      <c r="AN8" s="41"/>
      <c r="AO8" s="41"/>
      <c r="AP8" s="41"/>
      <c r="AQ8" s="41"/>
      <c r="AR8" s="41"/>
      <c r="AS8" s="41"/>
      <c r="AT8" s="34">
        <f>データ!T6</f>
        <v>326.45999999999998</v>
      </c>
      <c r="AU8" s="34"/>
      <c r="AV8" s="34"/>
      <c r="AW8" s="34"/>
      <c r="AX8" s="34"/>
      <c r="AY8" s="34"/>
      <c r="AZ8" s="34"/>
      <c r="BA8" s="34"/>
      <c r="BB8" s="34">
        <f>データ!U6</f>
        <v>7038.37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58.73</v>
      </c>
      <c r="J10" s="34"/>
      <c r="K10" s="34"/>
      <c r="L10" s="34"/>
      <c r="M10" s="34"/>
      <c r="N10" s="34"/>
      <c r="O10" s="34"/>
      <c r="P10" s="34">
        <f>データ!P6</f>
        <v>99.39</v>
      </c>
      <c r="Q10" s="34"/>
      <c r="R10" s="34"/>
      <c r="S10" s="34"/>
      <c r="T10" s="34"/>
      <c r="U10" s="34"/>
      <c r="V10" s="34"/>
      <c r="W10" s="34">
        <f>データ!Q6</f>
        <v>65.19</v>
      </c>
      <c r="X10" s="34"/>
      <c r="Y10" s="34"/>
      <c r="Z10" s="34"/>
      <c r="AA10" s="34"/>
      <c r="AB10" s="34"/>
      <c r="AC10" s="34"/>
      <c r="AD10" s="41">
        <f>データ!R6</f>
        <v>1804</v>
      </c>
      <c r="AE10" s="41"/>
      <c r="AF10" s="41"/>
      <c r="AG10" s="41"/>
      <c r="AH10" s="41"/>
      <c r="AI10" s="41"/>
      <c r="AJ10" s="41"/>
      <c r="AK10" s="2"/>
      <c r="AL10" s="41">
        <f>データ!V6</f>
        <v>2278000</v>
      </c>
      <c r="AM10" s="41"/>
      <c r="AN10" s="41"/>
      <c r="AO10" s="41"/>
      <c r="AP10" s="41"/>
      <c r="AQ10" s="41"/>
      <c r="AR10" s="41"/>
      <c r="AS10" s="41"/>
      <c r="AT10" s="34">
        <f>データ!W6</f>
        <v>284.7</v>
      </c>
      <c r="AU10" s="34"/>
      <c r="AV10" s="34"/>
      <c r="AW10" s="34"/>
      <c r="AX10" s="34"/>
      <c r="AY10" s="34"/>
      <c r="AZ10" s="34"/>
      <c r="BA10" s="34"/>
      <c r="BB10" s="34">
        <f>データ!X6</f>
        <v>8001.4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VU9e1813JkCkjrLeePl5sIwB1WqwxQc6Ma+d/WZqJLtjCWHaMsYggyIEgxhKxjEzVPssnRBc5lxwYbxXVn+Ow==" saltValue="+rme260cPMcjtfUs0Dr/V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231002</v>
      </c>
      <c r="D6" s="19">
        <f t="shared" si="3"/>
        <v>46</v>
      </c>
      <c r="E6" s="19">
        <f t="shared" si="3"/>
        <v>17</v>
      </c>
      <c r="F6" s="19">
        <f t="shared" si="3"/>
        <v>1</v>
      </c>
      <c r="G6" s="19">
        <f t="shared" si="3"/>
        <v>0</v>
      </c>
      <c r="H6" s="19" t="str">
        <f t="shared" si="3"/>
        <v>愛知県　名古屋市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58.73</v>
      </c>
      <c r="P6" s="20">
        <f t="shared" si="3"/>
        <v>99.39</v>
      </c>
      <c r="Q6" s="20">
        <f t="shared" si="3"/>
        <v>65.19</v>
      </c>
      <c r="R6" s="20">
        <f t="shared" si="3"/>
        <v>1804</v>
      </c>
      <c r="S6" s="20">
        <f t="shared" si="3"/>
        <v>2297745</v>
      </c>
      <c r="T6" s="20">
        <f t="shared" si="3"/>
        <v>326.45999999999998</v>
      </c>
      <c r="U6" s="20">
        <f t="shared" si="3"/>
        <v>7038.37</v>
      </c>
      <c r="V6" s="20">
        <f t="shared" si="3"/>
        <v>2278000</v>
      </c>
      <c r="W6" s="20">
        <f t="shared" si="3"/>
        <v>284.7</v>
      </c>
      <c r="X6" s="20">
        <f t="shared" si="3"/>
        <v>8001.4</v>
      </c>
      <c r="Y6" s="21">
        <f>IF(Y7="",NA(),Y7)</f>
        <v>103.11</v>
      </c>
      <c r="Z6" s="21">
        <f t="shared" ref="Z6:AH6" si="4">IF(Z7="",NA(),Z7)</f>
        <v>102.44</v>
      </c>
      <c r="AA6" s="21">
        <f t="shared" si="4"/>
        <v>102.23</v>
      </c>
      <c r="AB6" s="21">
        <f t="shared" si="4"/>
        <v>100.19</v>
      </c>
      <c r="AC6" s="21">
        <f t="shared" si="4"/>
        <v>99.39</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105.22</v>
      </c>
      <c r="AV6" s="21">
        <f t="shared" ref="AV6:BD6" si="6">IF(AV7="",NA(),AV7)</f>
        <v>87.54</v>
      </c>
      <c r="AW6" s="21">
        <f t="shared" si="6"/>
        <v>97.6</v>
      </c>
      <c r="AX6" s="21">
        <f t="shared" si="6"/>
        <v>97.61</v>
      </c>
      <c r="AY6" s="21">
        <f t="shared" si="6"/>
        <v>95.08</v>
      </c>
      <c r="AZ6" s="21">
        <f t="shared" si="6"/>
        <v>72.92</v>
      </c>
      <c r="BA6" s="21">
        <f t="shared" si="6"/>
        <v>71.39</v>
      </c>
      <c r="BB6" s="21">
        <f t="shared" si="6"/>
        <v>74.09</v>
      </c>
      <c r="BC6" s="21">
        <f t="shared" si="6"/>
        <v>71.900000000000006</v>
      </c>
      <c r="BD6" s="21">
        <f t="shared" si="6"/>
        <v>73.75</v>
      </c>
      <c r="BE6" s="20" t="str">
        <f>IF(BE7="","",IF(BE7="-","【-】","【"&amp;SUBSTITUTE(TEXT(BE7,"#,##0.00"),"-","△")&amp;"】"))</f>
        <v>【78.43】</v>
      </c>
      <c r="BF6" s="21">
        <f>IF(BF7="",NA(),BF7)</f>
        <v>525.1</v>
      </c>
      <c r="BG6" s="21">
        <f t="shared" ref="BG6:BO6" si="7">IF(BG7="",NA(),BG7)</f>
        <v>554.49</v>
      </c>
      <c r="BH6" s="21">
        <f t="shared" si="7"/>
        <v>540.16999999999996</v>
      </c>
      <c r="BI6" s="21">
        <f t="shared" si="7"/>
        <v>527.05999999999995</v>
      </c>
      <c r="BJ6" s="21">
        <f t="shared" si="7"/>
        <v>525.09</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101.52</v>
      </c>
      <c r="BR6" s="21">
        <f t="shared" ref="BR6:BZ6" si="8">IF(BR7="",NA(),BR7)</f>
        <v>98.27</v>
      </c>
      <c r="BS6" s="21">
        <f t="shared" si="8"/>
        <v>96.84</v>
      </c>
      <c r="BT6" s="21">
        <f t="shared" si="8"/>
        <v>91.95</v>
      </c>
      <c r="BU6" s="21">
        <f t="shared" si="8"/>
        <v>89.85</v>
      </c>
      <c r="BV6" s="21">
        <f t="shared" si="8"/>
        <v>110.92</v>
      </c>
      <c r="BW6" s="21">
        <f t="shared" si="8"/>
        <v>105.67</v>
      </c>
      <c r="BX6" s="21">
        <f t="shared" si="8"/>
        <v>105.37</v>
      </c>
      <c r="BY6" s="21">
        <f t="shared" si="8"/>
        <v>99.93</v>
      </c>
      <c r="BZ6" s="21">
        <f t="shared" si="8"/>
        <v>100.14</v>
      </c>
      <c r="CA6" s="20" t="str">
        <f>IF(CA7="","",IF(CA7="-","【-】","【"&amp;SUBSTITUTE(TEXT(CA7,"#,##0.00"),"-","△")&amp;"】"))</f>
        <v>【97.81】</v>
      </c>
      <c r="CB6" s="21">
        <f>IF(CB7="",NA(),CB7)</f>
        <v>118.25</v>
      </c>
      <c r="CC6" s="21">
        <f t="shared" ref="CC6:CK6" si="9">IF(CC7="",NA(),CC7)</f>
        <v>117.52</v>
      </c>
      <c r="CD6" s="21">
        <f t="shared" si="9"/>
        <v>119.58</v>
      </c>
      <c r="CE6" s="21">
        <f t="shared" si="9"/>
        <v>127.07</v>
      </c>
      <c r="CF6" s="21">
        <f t="shared" si="9"/>
        <v>130.81</v>
      </c>
      <c r="CG6" s="21">
        <f t="shared" si="9"/>
        <v>119.33</v>
      </c>
      <c r="CH6" s="21">
        <f t="shared" si="9"/>
        <v>118.72</v>
      </c>
      <c r="CI6" s="21">
        <f t="shared" si="9"/>
        <v>120.5</v>
      </c>
      <c r="CJ6" s="21">
        <f t="shared" si="9"/>
        <v>127.3</v>
      </c>
      <c r="CK6" s="21">
        <f t="shared" si="9"/>
        <v>126.99</v>
      </c>
      <c r="CL6" s="20" t="str">
        <f>IF(CL7="","",IF(CL7="-","【-】","【"&amp;SUBSTITUTE(TEXT(CL7,"#,##0.00"),"-","△")&amp;"】"))</f>
        <v>【138.75】</v>
      </c>
      <c r="CM6" s="21">
        <f>IF(CM7="",NA(),CM7)</f>
        <v>53.99</v>
      </c>
      <c r="CN6" s="21">
        <f t="shared" ref="CN6:CV6" si="10">IF(CN7="",NA(),CN7)</f>
        <v>54.08</v>
      </c>
      <c r="CO6" s="21">
        <f t="shared" si="10"/>
        <v>54.46</v>
      </c>
      <c r="CP6" s="21">
        <f t="shared" si="10"/>
        <v>53.07</v>
      </c>
      <c r="CQ6" s="21">
        <f t="shared" si="10"/>
        <v>53.45</v>
      </c>
      <c r="CR6" s="21">
        <f t="shared" si="10"/>
        <v>58.09</v>
      </c>
      <c r="CS6" s="21">
        <f t="shared" si="10"/>
        <v>58.16</v>
      </c>
      <c r="CT6" s="21">
        <f t="shared" si="10"/>
        <v>58.91</v>
      </c>
      <c r="CU6" s="21">
        <f t="shared" si="10"/>
        <v>58.31</v>
      </c>
      <c r="CV6" s="21">
        <f t="shared" si="10"/>
        <v>57.8</v>
      </c>
      <c r="CW6" s="20" t="str">
        <f>IF(CW7="","",IF(CW7="-","【-】","【"&amp;SUBSTITUTE(TEXT(CW7,"#,##0.00"),"-","△")&amp;"】"))</f>
        <v>【58.94】</v>
      </c>
      <c r="CX6" s="21">
        <f>IF(CX7="",NA(),CX7)</f>
        <v>99.83</v>
      </c>
      <c r="CY6" s="21">
        <f t="shared" ref="CY6:DG6" si="11">IF(CY7="",NA(),CY7)</f>
        <v>99.83</v>
      </c>
      <c r="CZ6" s="21">
        <f t="shared" si="11"/>
        <v>99.84</v>
      </c>
      <c r="DA6" s="21">
        <f t="shared" si="11"/>
        <v>99.84</v>
      </c>
      <c r="DB6" s="21">
        <f t="shared" si="11"/>
        <v>99.85</v>
      </c>
      <c r="DC6" s="21">
        <f t="shared" si="11"/>
        <v>99.01</v>
      </c>
      <c r="DD6" s="21">
        <f t="shared" si="11"/>
        <v>99.1</v>
      </c>
      <c r="DE6" s="21">
        <f t="shared" si="11"/>
        <v>99.16</v>
      </c>
      <c r="DF6" s="21">
        <f t="shared" si="11"/>
        <v>99.21</v>
      </c>
      <c r="DG6" s="21">
        <f t="shared" si="11"/>
        <v>99.25</v>
      </c>
      <c r="DH6" s="20" t="str">
        <f>IF(DH7="","",IF(DH7="-","【-】","【"&amp;SUBSTITUTE(TEXT(DH7,"#,##0.00"),"-","△")&amp;"】"))</f>
        <v>【95.91】</v>
      </c>
      <c r="DI6" s="21">
        <f>IF(DI7="",NA(),DI7)</f>
        <v>47.67</v>
      </c>
      <c r="DJ6" s="21">
        <f t="shared" ref="DJ6:DR6" si="12">IF(DJ7="",NA(),DJ7)</f>
        <v>48.53</v>
      </c>
      <c r="DK6" s="21">
        <f t="shared" si="12"/>
        <v>49.58</v>
      </c>
      <c r="DL6" s="21">
        <f t="shared" si="12"/>
        <v>50.68</v>
      </c>
      <c r="DM6" s="21">
        <f t="shared" si="12"/>
        <v>51.71</v>
      </c>
      <c r="DN6" s="21">
        <f t="shared" si="12"/>
        <v>48.25</v>
      </c>
      <c r="DO6" s="21">
        <f t="shared" si="12"/>
        <v>49.35</v>
      </c>
      <c r="DP6" s="21">
        <f t="shared" si="12"/>
        <v>50.38</v>
      </c>
      <c r="DQ6" s="21">
        <f t="shared" si="12"/>
        <v>51.54</v>
      </c>
      <c r="DR6" s="21">
        <f t="shared" si="12"/>
        <v>52.5</v>
      </c>
      <c r="DS6" s="20" t="str">
        <f>IF(DS7="","",IF(DS7="-","【-】","【"&amp;SUBSTITUTE(TEXT(DS7,"#,##0.00"),"-","△")&amp;"】"))</f>
        <v>【41.09】</v>
      </c>
      <c r="DT6" s="21">
        <f>IF(DT7="",NA(),DT7)</f>
        <v>21.33</v>
      </c>
      <c r="DU6" s="21">
        <f t="shared" ref="DU6:EC6" si="13">IF(DU7="",NA(),DU7)</f>
        <v>22.82</v>
      </c>
      <c r="DV6" s="21">
        <f t="shared" si="13"/>
        <v>23.38</v>
      </c>
      <c r="DW6" s="21">
        <f t="shared" si="13"/>
        <v>24.2</v>
      </c>
      <c r="DX6" s="21">
        <f t="shared" si="13"/>
        <v>25.54</v>
      </c>
      <c r="DY6" s="21">
        <f t="shared" si="13"/>
        <v>10.76</v>
      </c>
      <c r="DZ6" s="21">
        <f t="shared" si="13"/>
        <v>12.06</v>
      </c>
      <c r="EA6" s="21">
        <f t="shared" si="13"/>
        <v>13.41</v>
      </c>
      <c r="EB6" s="21">
        <f t="shared" si="13"/>
        <v>15.06</v>
      </c>
      <c r="EC6" s="21">
        <f t="shared" si="13"/>
        <v>16.87</v>
      </c>
      <c r="ED6" s="20" t="str">
        <f>IF(ED7="","",IF(ED7="-","【-】","【"&amp;SUBSTITUTE(TEXT(ED7,"#,##0.00"),"-","△")&amp;"】"))</f>
        <v>【8.68】</v>
      </c>
      <c r="EE6" s="21">
        <f>IF(EE7="",NA(),EE7)</f>
        <v>0.56000000000000005</v>
      </c>
      <c r="EF6" s="21">
        <f t="shared" ref="EF6:EN6" si="14">IF(EF7="",NA(),EF7)</f>
        <v>0.57999999999999996</v>
      </c>
      <c r="EG6" s="21">
        <f t="shared" si="14"/>
        <v>0.57999999999999996</v>
      </c>
      <c r="EH6" s="21">
        <f t="shared" si="14"/>
        <v>0.59</v>
      </c>
      <c r="EI6" s="21">
        <f t="shared" si="14"/>
        <v>0.59</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231002</v>
      </c>
      <c r="D7" s="23">
        <v>46</v>
      </c>
      <c r="E7" s="23">
        <v>17</v>
      </c>
      <c r="F7" s="23">
        <v>1</v>
      </c>
      <c r="G7" s="23">
        <v>0</v>
      </c>
      <c r="H7" s="23" t="s">
        <v>96</v>
      </c>
      <c r="I7" s="23" t="s">
        <v>97</v>
      </c>
      <c r="J7" s="23" t="s">
        <v>98</v>
      </c>
      <c r="K7" s="23" t="s">
        <v>99</v>
      </c>
      <c r="L7" s="23" t="s">
        <v>100</v>
      </c>
      <c r="M7" s="23" t="s">
        <v>101</v>
      </c>
      <c r="N7" s="24" t="s">
        <v>102</v>
      </c>
      <c r="O7" s="24">
        <v>58.73</v>
      </c>
      <c r="P7" s="24">
        <v>99.39</v>
      </c>
      <c r="Q7" s="24">
        <v>65.19</v>
      </c>
      <c r="R7" s="24">
        <v>1804</v>
      </c>
      <c r="S7" s="24">
        <v>2297745</v>
      </c>
      <c r="T7" s="24">
        <v>326.45999999999998</v>
      </c>
      <c r="U7" s="24">
        <v>7038.37</v>
      </c>
      <c r="V7" s="24">
        <v>2278000</v>
      </c>
      <c r="W7" s="24">
        <v>284.7</v>
      </c>
      <c r="X7" s="24">
        <v>8001.4</v>
      </c>
      <c r="Y7" s="24">
        <v>103.11</v>
      </c>
      <c r="Z7" s="24">
        <v>102.44</v>
      </c>
      <c r="AA7" s="24">
        <v>102.23</v>
      </c>
      <c r="AB7" s="24">
        <v>100.19</v>
      </c>
      <c r="AC7" s="24">
        <v>99.39</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105.22</v>
      </c>
      <c r="AV7" s="24">
        <v>87.54</v>
      </c>
      <c r="AW7" s="24">
        <v>97.6</v>
      </c>
      <c r="AX7" s="24">
        <v>97.61</v>
      </c>
      <c r="AY7" s="24">
        <v>95.08</v>
      </c>
      <c r="AZ7" s="24">
        <v>72.92</v>
      </c>
      <c r="BA7" s="24">
        <v>71.39</v>
      </c>
      <c r="BB7" s="24">
        <v>74.09</v>
      </c>
      <c r="BC7" s="24">
        <v>71.900000000000006</v>
      </c>
      <c r="BD7" s="24">
        <v>73.75</v>
      </c>
      <c r="BE7" s="24">
        <v>78.430000000000007</v>
      </c>
      <c r="BF7" s="24">
        <v>525.1</v>
      </c>
      <c r="BG7" s="24">
        <v>554.49</v>
      </c>
      <c r="BH7" s="24">
        <v>540.16999999999996</v>
      </c>
      <c r="BI7" s="24">
        <v>527.05999999999995</v>
      </c>
      <c r="BJ7" s="24">
        <v>525.09</v>
      </c>
      <c r="BK7" s="24">
        <v>531.38</v>
      </c>
      <c r="BL7" s="24">
        <v>551.04</v>
      </c>
      <c r="BM7" s="24">
        <v>523.58000000000004</v>
      </c>
      <c r="BN7" s="24">
        <v>508.99</v>
      </c>
      <c r="BO7" s="24">
        <v>497.17</v>
      </c>
      <c r="BP7" s="24">
        <v>630.82000000000005</v>
      </c>
      <c r="BQ7" s="24">
        <v>101.52</v>
      </c>
      <c r="BR7" s="24">
        <v>98.27</v>
      </c>
      <c r="BS7" s="24">
        <v>96.84</v>
      </c>
      <c r="BT7" s="24">
        <v>91.95</v>
      </c>
      <c r="BU7" s="24">
        <v>89.85</v>
      </c>
      <c r="BV7" s="24">
        <v>110.92</v>
      </c>
      <c r="BW7" s="24">
        <v>105.67</v>
      </c>
      <c r="BX7" s="24">
        <v>105.37</v>
      </c>
      <c r="BY7" s="24">
        <v>99.93</v>
      </c>
      <c r="BZ7" s="24">
        <v>100.14</v>
      </c>
      <c r="CA7" s="24">
        <v>97.81</v>
      </c>
      <c r="CB7" s="24">
        <v>118.25</v>
      </c>
      <c r="CC7" s="24">
        <v>117.52</v>
      </c>
      <c r="CD7" s="24">
        <v>119.58</v>
      </c>
      <c r="CE7" s="24">
        <v>127.07</v>
      </c>
      <c r="CF7" s="24">
        <v>130.81</v>
      </c>
      <c r="CG7" s="24">
        <v>119.33</v>
      </c>
      <c r="CH7" s="24">
        <v>118.72</v>
      </c>
      <c r="CI7" s="24">
        <v>120.5</v>
      </c>
      <c r="CJ7" s="24">
        <v>127.3</v>
      </c>
      <c r="CK7" s="24">
        <v>126.99</v>
      </c>
      <c r="CL7" s="24">
        <v>138.75</v>
      </c>
      <c r="CM7" s="24">
        <v>53.99</v>
      </c>
      <c r="CN7" s="24">
        <v>54.08</v>
      </c>
      <c r="CO7" s="24">
        <v>54.46</v>
      </c>
      <c r="CP7" s="24">
        <v>53.07</v>
      </c>
      <c r="CQ7" s="24">
        <v>53.45</v>
      </c>
      <c r="CR7" s="24">
        <v>58.09</v>
      </c>
      <c r="CS7" s="24">
        <v>58.16</v>
      </c>
      <c r="CT7" s="24">
        <v>58.91</v>
      </c>
      <c r="CU7" s="24">
        <v>58.31</v>
      </c>
      <c r="CV7" s="24">
        <v>57.8</v>
      </c>
      <c r="CW7" s="24">
        <v>58.94</v>
      </c>
      <c r="CX7" s="24">
        <v>99.83</v>
      </c>
      <c r="CY7" s="24">
        <v>99.83</v>
      </c>
      <c r="CZ7" s="24">
        <v>99.84</v>
      </c>
      <c r="DA7" s="24">
        <v>99.84</v>
      </c>
      <c r="DB7" s="24">
        <v>99.85</v>
      </c>
      <c r="DC7" s="24">
        <v>99.01</v>
      </c>
      <c r="DD7" s="24">
        <v>99.1</v>
      </c>
      <c r="DE7" s="24">
        <v>99.16</v>
      </c>
      <c r="DF7" s="24">
        <v>99.21</v>
      </c>
      <c r="DG7" s="24">
        <v>99.25</v>
      </c>
      <c r="DH7" s="24">
        <v>95.91</v>
      </c>
      <c r="DI7" s="24">
        <v>47.67</v>
      </c>
      <c r="DJ7" s="24">
        <v>48.53</v>
      </c>
      <c r="DK7" s="24">
        <v>49.58</v>
      </c>
      <c r="DL7" s="24">
        <v>50.68</v>
      </c>
      <c r="DM7" s="24">
        <v>51.71</v>
      </c>
      <c r="DN7" s="24">
        <v>48.25</v>
      </c>
      <c r="DO7" s="24">
        <v>49.35</v>
      </c>
      <c r="DP7" s="24">
        <v>50.38</v>
      </c>
      <c r="DQ7" s="24">
        <v>51.54</v>
      </c>
      <c r="DR7" s="24">
        <v>52.5</v>
      </c>
      <c r="DS7" s="24">
        <v>41.09</v>
      </c>
      <c r="DT7" s="24">
        <v>21.33</v>
      </c>
      <c r="DU7" s="24">
        <v>22.82</v>
      </c>
      <c r="DV7" s="24">
        <v>23.38</v>
      </c>
      <c r="DW7" s="24">
        <v>24.2</v>
      </c>
      <c r="DX7" s="24">
        <v>25.54</v>
      </c>
      <c r="DY7" s="24">
        <v>10.76</v>
      </c>
      <c r="DZ7" s="24">
        <v>12.06</v>
      </c>
      <c r="EA7" s="24">
        <v>13.41</v>
      </c>
      <c r="EB7" s="24">
        <v>15.06</v>
      </c>
      <c r="EC7" s="24">
        <v>16.87</v>
      </c>
      <c r="ED7" s="24">
        <v>8.68</v>
      </c>
      <c r="EE7" s="24">
        <v>0.56000000000000005</v>
      </c>
      <c r="EF7" s="24">
        <v>0.57999999999999996</v>
      </c>
      <c r="EG7" s="24">
        <v>0.57999999999999996</v>
      </c>
      <c r="EH7" s="24">
        <v>0.59</v>
      </c>
      <c r="EI7" s="24">
        <v>0.59</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F73C3ED5-1BA2-4457-9F7E-08174A59C971}"/>
</file>

<file path=customXml/itemProps2.xml><?xml version="1.0" encoding="utf-8"?>
<ds:datastoreItem xmlns:ds="http://schemas.openxmlformats.org/officeDocument/2006/customXml" ds:itemID="{0F1338B5-93E3-478F-A188-2A500B68078F}"/>
</file>

<file path=customXml/itemProps3.xml><?xml version="1.0" encoding="utf-8"?>
<ds:datastoreItem xmlns:ds="http://schemas.openxmlformats.org/officeDocument/2006/customXml" ds:itemID="{1725508C-BFF9-44A5-8508-79F1E95103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2025-02-15T04:27:24Z</dcterms:created>
  <dcterms:modified xsi:type="dcterms:W3CDTF">2025-02-15T04:27:33Z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