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B23CEE81-0644-42C8-9959-D80E8AC5D347}" xr6:coauthVersionLast="47" xr6:coauthVersionMax="47" xr10:uidLastSave="{ED23EDE2-9CA9-4544-A9F2-D3C8484DC708}"/>
  <workbookProtection workbookAlgorithmName="SHA-512" workbookHashValue="LF8djirqvLUfz+7m80buyR3LiKBeHQf9I5greVGdNJ2Ust+CkvtflmZG7Rmfcke10IIT6kX8lOcCJXfAWZMBsg==" workbookSaltValue="HCvc9cM8EuAzMd37Hm3nuA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I7" i="5" l="1"/>
  <c r="MO80" i="4" s="1"/>
  <c r="FH7" i="5"/>
  <c r="FG7" i="5"/>
  <c r="FF7" i="5"/>
  <c r="KV80" i="4" s="1"/>
  <c r="FE7" i="5"/>
  <c r="KG80" i="4" s="1"/>
  <c r="FD7" i="5"/>
  <c r="FC7" i="5"/>
  <c r="FB7" i="5"/>
  <c r="LK79" i="4" s="1"/>
  <c r="FA7" i="5"/>
  <c r="KV79" i="4" s="1"/>
  <c r="EZ7" i="5"/>
  <c r="EX7" i="5"/>
  <c r="EW7" i="5"/>
  <c r="IM80" i="4" s="1"/>
  <c r="EV7" i="5"/>
  <c r="HX80" i="4" s="1"/>
  <c r="EU7" i="5"/>
  <c r="ET7" i="5"/>
  <c r="ES7" i="5"/>
  <c r="ER7" i="5"/>
  <c r="IM79" i="4" s="1"/>
  <c r="EQ7" i="5"/>
  <c r="EP7" i="5"/>
  <c r="EO7" i="5"/>
  <c r="GT79" i="4" s="1"/>
  <c r="EM7" i="5"/>
  <c r="FO80" i="4" s="1"/>
  <c r="EL7" i="5"/>
  <c r="EK7" i="5"/>
  <c r="EJ7" i="5"/>
  <c r="DV80" i="4" s="1"/>
  <c r="EI7" i="5"/>
  <c r="DG80" i="4" s="1"/>
  <c r="EH7" i="5"/>
  <c r="EG7" i="5"/>
  <c r="EF7" i="5"/>
  <c r="EK79" i="4" s="1"/>
  <c r="EE7" i="5"/>
  <c r="ED7" i="5"/>
  <c r="EB7" i="5"/>
  <c r="EA7" i="5"/>
  <c r="DZ7" i="5"/>
  <c r="DY7" i="5"/>
  <c r="DX7" i="5"/>
  <c r="DW7" i="5"/>
  <c r="BX79" i="4" s="1"/>
  <c r="DV7" i="5"/>
  <c r="BI79" i="4" s="1"/>
  <c r="DU7" i="5"/>
  <c r="DT7" i="5"/>
  <c r="DS7" i="5"/>
  <c r="DQ7" i="5"/>
  <c r="MN56" i="4" s="1"/>
  <c r="DP7" i="5"/>
  <c r="DO7" i="5"/>
  <c r="DN7" i="5"/>
  <c r="KU56" i="4" s="1"/>
  <c r="DM7" i="5"/>
  <c r="KF56" i="4" s="1"/>
  <c r="DL7" i="5"/>
  <c r="DK7" i="5"/>
  <c r="DJ7" i="5"/>
  <c r="LJ55" i="4" s="1"/>
  <c r="DI7" i="5"/>
  <c r="KU55" i="4" s="1"/>
  <c r="DH7" i="5"/>
  <c r="DF7" i="5"/>
  <c r="DE7" i="5"/>
  <c r="IK56" i="4" s="1"/>
  <c r="DD7" i="5"/>
  <c r="HV56" i="4" s="1"/>
  <c r="DC7" i="5"/>
  <c r="DB7" i="5"/>
  <c r="DA7" i="5"/>
  <c r="CZ7" i="5"/>
  <c r="IK55" i="4" s="1"/>
  <c r="CY7" i="5"/>
  <c r="CX7" i="5"/>
  <c r="CW7" i="5"/>
  <c r="GR55" i="4" s="1"/>
  <c r="CU7" i="5"/>
  <c r="FL56" i="4" s="1"/>
  <c r="CT7" i="5"/>
  <c r="CS7" i="5"/>
  <c r="CR7" i="5"/>
  <c r="DS56" i="4" s="1"/>
  <c r="CQ7" i="5"/>
  <c r="DD56" i="4" s="1"/>
  <c r="CP7" i="5"/>
  <c r="CO7" i="5"/>
  <c r="CN7" i="5"/>
  <c r="EH55" i="4" s="1"/>
  <c r="CM7" i="5"/>
  <c r="CL7" i="5"/>
  <c r="CJ7" i="5"/>
  <c r="CI7" i="5"/>
  <c r="CH7" i="5"/>
  <c r="CG7" i="5"/>
  <c r="CF7" i="5"/>
  <c r="CE7" i="5"/>
  <c r="BX55" i="4" s="1"/>
  <c r="CD7" i="5"/>
  <c r="BI55" i="4" s="1"/>
  <c r="CC7" i="5"/>
  <c r="CB7" i="5"/>
  <c r="CA7" i="5"/>
  <c r="BY7" i="5"/>
  <c r="MN34" i="4" s="1"/>
  <c r="BX7" i="5"/>
  <c r="BW7" i="5"/>
  <c r="BV7" i="5"/>
  <c r="KU34" i="4" s="1"/>
  <c r="BU7" i="5"/>
  <c r="KF34" i="4" s="1"/>
  <c r="BT7" i="5"/>
  <c r="BS7" i="5"/>
  <c r="BR7" i="5"/>
  <c r="LJ33" i="4" s="1"/>
  <c r="BQ7" i="5"/>
  <c r="KU33" i="4" s="1"/>
  <c r="BP7" i="5"/>
  <c r="BN7" i="5"/>
  <c r="BM7" i="5"/>
  <c r="IK34" i="4" s="1"/>
  <c r="BL7" i="5"/>
  <c r="HV34" i="4" s="1"/>
  <c r="BK7" i="5"/>
  <c r="BJ7" i="5"/>
  <c r="BI7" i="5"/>
  <c r="BH7" i="5"/>
  <c r="IK33" i="4" s="1"/>
  <c r="BG7" i="5"/>
  <c r="BF7" i="5"/>
  <c r="BE7" i="5"/>
  <c r="GR33" i="4" s="1"/>
  <c r="BC7" i="5"/>
  <c r="FL34" i="4" s="1"/>
  <c r="BB7" i="5"/>
  <c r="BA7" i="5"/>
  <c r="AZ7" i="5"/>
  <c r="DS34" i="4" s="1"/>
  <c r="AY7" i="5"/>
  <c r="DD34" i="4" s="1"/>
  <c r="AX7" i="5"/>
  <c r="AW7" i="5"/>
  <c r="AV7" i="5"/>
  <c r="EH33" i="4" s="1"/>
  <c r="AU7" i="5"/>
  <c r="AT7" i="5"/>
  <c r="AR7" i="5"/>
  <c r="AQ7" i="5"/>
  <c r="AP7" i="5"/>
  <c r="AO7" i="5"/>
  <c r="AN7" i="5"/>
  <c r="AM7" i="5"/>
  <c r="BX33" i="4" s="1"/>
  <c r="AL7" i="5"/>
  <c r="BI33" i="4" s="1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ID12" i="4" s="1"/>
  <c r="AE6" i="5"/>
  <c r="LP10" i="4" s="1"/>
  <c r="AD6" i="5"/>
  <c r="JW10" i="4" s="1"/>
  <c r="AC6" i="5"/>
  <c r="ID10" i="4" s="1"/>
  <c r="AB6" i="5"/>
  <c r="LP8" i="4" s="1"/>
  <c r="AA6" i="5"/>
  <c r="JW8" i="4" s="1"/>
  <c r="Z6" i="5"/>
  <c r="ID8" i="4" s="1"/>
  <c r="Y6" i="5"/>
  <c r="FZ12" i="4" s="1"/>
  <c r="X6" i="5"/>
  <c r="EG12" i="4" s="1"/>
  <c r="W6" i="5"/>
  <c r="CN12" i="4" s="1"/>
  <c r="V6" i="5"/>
  <c r="U6" i="5"/>
  <c r="B12" i="4" s="1"/>
  <c r="T6" i="5"/>
  <c r="FZ10" i="4" s="1"/>
  <c r="S6" i="5"/>
  <c r="EG10" i="4" s="1"/>
  <c r="R6" i="5"/>
  <c r="Q6" i="5"/>
  <c r="AU10" i="4" s="1"/>
  <c r="P6" i="5"/>
  <c r="B10" i="4" s="1"/>
  <c r="O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J90" i="4"/>
  <c r="I90" i="4"/>
  <c r="E90" i="4"/>
  <c r="B90" i="4"/>
  <c r="LZ80" i="4"/>
  <c r="LK80" i="4"/>
  <c r="JB80" i="4"/>
  <c r="HI80" i="4"/>
  <c r="GT80" i="4"/>
  <c r="EZ80" i="4"/>
  <c r="EK80" i="4"/>
  <c r="BX80" i="4"/>
  <c r="BI80" i="4"/>
  <c r="AT80" i="4"/>
  <c r="AE80" i="4"/>
  <c r="P80" i="4"/>
  <c r="MO79" i="4"/>
  <c r="LZ79" i="4"/>
  <c r="KG79" i="4"/>
  <c r="JB79" i="4"/>
  <c r="HX79" i="4"/>
  <c r="HI79" i="4"/>
  <c r="FO79" i="4"/>
  <c r="EZ79" i="4"/>
  <c r="DV79" i="4"/>
  <c r="DG79" i="4"/>
  <c r="AT79" i="4"/>
  <c r="AE79" i="4"/>
  <c r="P79" i="4"/>
  <c r="LY56" i="4"/>
  <c r="LJ56" i="4"/>
  <c r="IZ56" i="4"/>
  <c r="HG56" i="4"/>
  <c r="GR56" i="4"/>
  <c r="EW56" i="4"/>
  <c r="EH56" i="4"/>
  <c r="BX56" i="4"/>
  <c r="BI56" i="4"/>
  <c r="AT56" i="4"/>
  <c r="AE56" i="4"/>
  <c r="P56" i="4"/>
  <c r="MN55" i="4"/>
  <c r="LY55" i="4"/>
  <c r="KF55" i="4"/>
  <c r="IZ55" i="4"/>
  <c r="HV55" i="4"/>
  <c r="HG55" i="4"/>
  <c r="FL55" i="4"/>
  <c r="EW55" i="4"/>
  <c r="DS55" i="4"/>
  <c r="DD55" i="4"/>
  <c r="AT55" i="4"/>
  <c r="AE55" i="4"/>
  <c r="P55" i="4"/>
  <c r="LY34" i="4"/>
  <c r="LJ34" i="4"/>
  <c r="IZ34" i="4"/>
  <c r="HG34" i="4"/>
  <c r="GR34" i="4"/>
  <c r="EW34" i="4"/>
  <c r="EH34" i="4"/>
  <c r="BX34" i="4"/>
  <c r="BI34" i="4"/>
  <c r="AT34" i="4"/>
  <c r="AE34" i="4"/>
  <c r="P34" i="4"/>
  <c r="MN33" i="4"/>
  <c r="LY33" i="4"/>
  <c r="KF33" i="4"/>
  <c r="IZ33" i="4"/>
  <c r="HV33" i="4"/>
  <c r="HG33" i="4"/>
  <c r="FL33" i="4"/>
  <c r="EW33" i="4"/>
  <c r="DS33" i="4"/>
  <c r="DD33" i="4"/>
  <c r="AT33" i="4"/>
  <c r="AE33" i="4"/>
  <c r="P33" i="4"/>
  <c r="LP12" i="4"/>
  <c r="AU12" i="4"/>
  <c r="CN10" i="4"/>
  <c r="EG8" i="4"/>
  <c r="B8" i="4"/>
  <c r="B6" i="4"/>
  <c r="MO78" i="4" l="1"/>
  <c r="MN54" i="4"/>
  <c r="MN32" i="4"/>
  <c r="JB78" i="4"/>
  <c r="IZ54" i="4"/>
  <c r="IZ32" i="4"/>
  <c r="FO78" i="4"/>
  <c r="FL54" i="4"/>
  <c r="FL32" i="4"/>
  <c r="BX78" i="4"/>
  <c r="BX54" i="4"/>
  <c r="BX32" i="4"/>
  <c r="C11" i="5"/>
  <c r="D11" i="5"/>
  <c r="E11" i="5"/>
  <c r="B11" i="5"/>
  <c r="BI78" i="4" l="1"/>
  <c r="BI54" i="4"/>
  <c r="BI32" i="4"/>
  <c r="LZ78" i="4"/>
  <c r="LY54" i="4"/>
  <c r="LY32" i="4"/>
  <c r="IM78" i="4"/>
  <c r="IK54" i="4"/>
  <c r="IK32" i="4"/>
  <c r="EZ78" i="4"/>
  <c r="EW54" i="4"/>
  <c r="EW32" i="4"/>
  <c r="EK78" i="4"/>
  <c r="EH54" i="4"/>
  <c r="EH32" i="4"/>
  <c r="AT78" i="4"/>
  <c r="AT54" i="4"/>
  <c r="AT32" i="4"/>
  <c r="LK78" i="4"/>
  <c r="LJ54" i="4"/>
  <c r="LJ32" i="4"/>
  <c r="HX78" i="4"/>
  <c r="HV54" i="4"/>
  <c r="HV32" i="4"/>
  <c r="HI78" i="4"/>
  <c r="HG54" i="4"/>
  <c r="HG32" i="4"/>
  <c r="DV78" i="4"/>
  <c r="DS54" i="4"/>
  <c r="DS32" i="4"/>
  <c r="AE78" i="4"/>
  <c r="AE54" i="4"/>
  <c r="AE32" i="4"/>
  <c r="KV78" i="4"/>
  <c r="KU54" i="4"/>
  <c r="KU32" i="4"/>
  <c r="DD32" i="4"/>
  <c r="P78" i="4"/>
  <c r="KG78" i="4"/>
  <c r="KF54" i="4"/>
  <c r="KF32" i="4"/>
  <c r="GT78" i="4"/>
  <c r="GR54" i="4"/>
  <c r="GR32" i="4"/>
  <c r="DG78" i="4"/>
  <c r="DD54" i="4"/>
  <c r="P54" i="4"/>
  <c r="P32" i="4"/>
</calcChain>
</file>

<file path=xl/sharedStrings.xml><?xml version="1.0" encoding="utf-8"?>
<sst xmlns="http://schemas.openxmlformats.org/spreadsheetml/2006/main" count="344" uniqueCount="196">
  <si>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</si>
  <si>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</si>
  <si>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</si>
  <si>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</si>
  <si>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</si>
  <si>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</si>
  <si>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</si>
  <si>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</si>
  <si>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</si>
  <si>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</si>
  <si>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</si>
  <si>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</si>
  <si>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</si>
  <si>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</si>
  <si>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</si>
  <si>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</si>
  <si>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</si>
  <si>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</si>
  <si>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</si>
  <si>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</si>
  <si>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</si>
  <si>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</si>
  <si>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</si>
  <si>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</si>
  <si>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</si>
  <si>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</si>
  <si>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</si>
  <si>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</si>
  <si>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</si>
  <si>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</si>
  <si>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</si>
  <si>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</si>
  <si>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</si>
  <si>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</si>
  <si>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</si>
  <si>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</si>
  <si>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</si>
  <si>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</si>
  <si>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</si>
  <si>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</si>
  <si>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</si>
  <si>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</si>
  <si>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</si>
  <si>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</si>
  <si>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</si>
  <si>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</si>
  <si>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</si>
  <si>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</si>
  <si>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</si>
  <si>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</si>
  <si>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</si>
  <si>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</si>
  <si>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</si>
  <si>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</si>
  <si>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</si>
  <si>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</si>
  <si>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</si>
  <si>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</si>
  <si>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</si>
  <si>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</si>
  <si>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</si>
  <si>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</si>
  <si>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</si>
  <si>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</si>
  <si>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</si>
  <si>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</si>
  <si>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</si>
  <si>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</si>
  <si>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</si>
  <si>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</si>
  <si>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</si>
  <si>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</si>
  <si>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</si>
  <si>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</si>
  <si>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</si>
  <si>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</si>
  <si>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</si>
  <si>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</si>
  <si>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</si>
  <si>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</si>
  <si>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</si>
  <si>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</si>
  <si>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</si>
  <si>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</si>
  <si>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</si>
  <si>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</si>
  <si>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</si>
  <si>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</si>
  <si>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</si>
  <si>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</si>
  <si>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</si>
  <si>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</si>
  <si>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</si>
  <si>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</si>
  <si>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</si>
  <si>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</si>
  <si>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</si>
  <si>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</si>
  <si>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</si>
  <si>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</si>
  <si>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</si>
  <si>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</si>
  <si>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</si>
  <si>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</si>
  <si>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</si>
  <si>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</si>
  <si>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</si>
  <si>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</si>
  <si>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</si>
  <si>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</si>
  <si>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</si>
  <si>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</si>
  <si>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</si>
  <si>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</si>
  <si>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</si>
  <si>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</si>
  <si>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</si>
  <si>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</si>
  <si>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</si>
  <si>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</si>
  <si>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</si>
  <si>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</si>
  <si>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</si>
  <si>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</si>
  <si>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</si>
  <si>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</si>
  <si>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</si>
  <si>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</si>
  <si>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</si>
  <si>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</si>
  <si>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</si>
  <si>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</si>
  <si>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</si>
  <si>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</si>
  <si>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</si>
  <si>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</si>
  <si>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</si>
  <si>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</si>
  <si>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</si>
  <si>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</si>
  <si>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</si>
  <si>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</si>
  <si>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</si>
  <si>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</si>
  <si>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</si>
  <si>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</si>
  <si>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</si>
  <si>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</si>
  <si>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</si>
  <si>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</si>
  <si>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</si>
  <si>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</si>
  <si>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</si>
  <si>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</si>
  <si>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</si>
  <si>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</si>
  <si>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</si>
  <si>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</si>
  <si>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</si>
  <si>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</si>
  <si>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</si>
  <si>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</si>
  <si>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</si>
  <si>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</si>
  <si>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</si>
  <si>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</si>
  <si>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</si>
  <si>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</si>
  <si>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</si>
  <si>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</si>
  <si>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</si>
  <si>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</si>
  <si>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</si>
  <si>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</si>
  <si>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地方独立行政法人広島市立病院機構</t>
  </si>
  <si>
    <t>安佐市民病院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</si>
  <si>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</si>
  <si>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</si>
  <si>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</si>
  <si>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</si>
  <si>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</si>
  <si>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</si>
  <si>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</si>
  <si>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ド I 訓 ガ</t>
  </si>
  <si>
    <t>救 臨 が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</si>
  <si>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</si>
  <si>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</si>
  <si>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</si>
  <si>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</si>
  <si>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</si>
  <si>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</si>
  <si>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</si>
  <si>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島市だけでなく、広島二次保健医療圏の北部、備北地域、さらには、島根県の一部を支える県北西部地域等の拠点病院。地域救命救急センターを設置し、一次救急医療から三次救急医療まで２４時間３６５日体制で提供
【主な機関指定】
　臨床研修指定病院、災害拠点病院、難病医療協力病院、地域医療支援病院、地域がん診療連携拠点病院、へき地医療拠点病院</t>
    <rPh sb="67" eb="69">
      <t>セッチ</t>
    </rPh>
    <rPh sb="71" eb="73">
      <t>イチジ</t>
    </rPh>
    <rPh sb="73" eb="77">
      <t>キュウキュウイリョウ</t>
    </rPh>
    <rPh sb="79" eb="81">
      <t>サンジ</t>
    </rPh>
    <rPh sb="81" eb="85">
      <t>キュウキュウイリョウ</t>
    </rPh>
    <rPh sb="89" eb="91">
      <t>ジカン</t>
    </rPh>
    <rPh sb="94" eb="95">
      <t>ニチ</t>
    </rPh>
    <rPh sb="95" eb="97">
      <t>タイセイ</t>
    </rPh>
    <rPh sb="98" eb="100">
      <t>テイキョウ</t>
    </rPh>
    <phoneticPr fontId="5"/>
  </si>
  <si>
    <t>　安佐市民病院は、令和４年度に移転・開設したため、施設の老朽化は生じておらず、当面、大規模な施設整備は生じない。
　設備については、毎年、点検等により、必要な箇所の補修を行う。</t>
    <rPh sb="1" eb="7">
      <t>アサシミンビョウイン</t>
    </rPh>
    <rPh sb="15" eb="17">
      <t>イテン</t>
    </rPh>
    <rPh sb="18" eb="20">
      <t>カイセツ</t>
    </rPh>
    <phoneticPr fontId="5"/>
  </si>
  <si>
    <t>　令和６年度も令和５年度に引き続き、厳しい経営状況を見込んでいる。引き続き、病床利用率、入院患者１人１日当たり収益、外来患者１人１日当たり収益等の、更なる向上を図っていく必要がある。</t>
    <rPh sb="7" eb="9">
      <t>レイワ</t>
    </rPh>
    <rPh sb="10" eb="12">
      <t>ネンド</t>
    </rPh>
    <rPh sb="13" eb="14">
      <t>ヒ</t>
    </rPh>
    <rPh sb="15" eb="16">
      <t>ツヅ</t>
    </rPh>
    <rPh sb="33" eb="34">
      <t>ヒ</t>
    </rPh>
    <rPh sb="35" eb="36">
      <t>ツヅ</t>
    </rPh>
    <rPh sb="44" eb="48">
      <t>ニュウインカンジャ</t>
    </rPh>
    <rPh sb="49" eb="50">
      <t>ニン</t>
    </rPh>
    <rPh sb="51" eb="52">
      <t>ニチ</t>
    </rPh>
    <rPh sb="52" eb="53">
      <t>ア</t>
    </rPh>
    <rPh sb="55" eb="57">
      <t>シュウエキ</t>
    </rPh>
    <phoneticPr fontId="5"/>
  </si>
  <si>
    <t>【① 経常収支比率、②医業収支比率、③修正医業収支比率、⑨累積欠損金比率】
　令和4年度に行った新病院移転に係る引越費用等の皆減などにより、経費は減となったが、高額な抗がん剤の増などにより材料費などが増加した。
　収入については、外来化学療法の増や入院患者１人１日当たり収益等の向上などに取り組んだものの、支出増を賄うまでの増収に至らず赤字決算となった。
【④病床利用率、⑤入院患者１人１日当たり収益、⑥外来患者１人１日当たり収益、⑦職員給与費対医業収益比率】
　各指標とも、平均値に対し、良好な数値で推移している。
【⑧材料費対医業収益比率】
　広島県の北西部地域等を支える拠点病院として、高度で先進的な医療を提供していることから、抗がん剤やカテーテルなど高額な医療材料の使用が多く平均値より高くなっている。</t>
    <rPh sb="19" eb="27">
      <t>シュウセイイギョウシュウシヒリツ</t>
    </rPh>
    <rPh sb="29" eb="34">
      <t>ルイセキケッソンキン</t>
    </rPh>
    <rPh sb="34" eb="36">
      <t>ヒリツ</t>
    </rPh>
    <rPh sb="39" eb="41">
      <t>レイワ</t>
    </rPh>
    <rPh sb="42" eb="44">
      <t>ネンド</t>
    </rPh>
    <rPh sb="45" eb="46">
      <t>オコナ</t>
    </rPh>
    <rPh sb="48" eb="51">
      <t>シンビョウイン</t>
    </rPh>
    <rPh sb="51" eb="53">
      <t>イテン</t>
    </rPh>
    <rPh sb="54" eb="55">
      <t>カカワ</t>
    </rPh>
    <rPh sb="56" eb="58">
      <t>ヒッコ</t>
    </rPh>
    <rPh sb="58" eb="60">
      <t>ヒヨウ</t>
    </rPh>
    <rPh sb="60" eb="61">
      <t>トウ</t>
    </rPh>
    <rPh sb="62" eb="63">
      <t>ミナ</t>
    </rPh>
    <rPh sb="63" eb="64">
      <t>ゲン</t>
    </rPh>
    <rPh sb="70" eb="72">
      <t>ケイヒ</t>
    </rPh>
    <rPh sb="107" eb="109">
      <t>シュウニュウ</t>
    </rPh>
    <rPh sb="115" eb="117">
      <t>ガイライ</t>
    </rPh>
    <rPh sb="117" eb="121">
      <t>カガクリョウホウ</t>
    </rPh>
    <rPh sb="122" eb="123">
      <t>ゾウ</t>
    </rPh>
    <rPh sb="124" eb="128">
      <t>ニュウインカンジャ</t>
    </rPh>
    <rPh sb="129" eb="130">
      <t>ヒト</t>
    </rPh>
    <rPh sb="131" eb="133">
      <t>ニチア</t>
    </rPh>
    <rPh sb="135" eb="138">
      <t>シュウエキトウ</t>
    </rPh>
    <rPh sb="139" eb="141">
      <t>コウジョウ</t>
    </rPh>
    <rPh sb="144" eb="145">
      <t>ト</t>
    </rPh>
    <rPh sb="146" eb="147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</si>
</sst>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72.7</c:v>
                </c:pt>
                <c:pt idx="2">
                  <c:v>73.5</c:v>
                </c:pt>
                <c:pt idx="3">
                  <c:v>81.900000000000006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C-4222-9E3C-6574E241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70.599999999999994</c:v>
                </c:pt>
                <c:pt idx="2">
                  <c:v>71.400000000000006</c:v>
                </c:pt>
                <c:pt idx="3">
                  <c:v>68.400000000000006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C-4222-9E3C-6574E241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26104</c:v>
                </c:pt>
                <c:pt idx="1">
                  <c:v>28039</c:v>
                </c:pt>
                <c:pt idx="2">
                  <c:v>29896</c:v>
                </c:pt>
                <c:pt idx="3">
                  <c:v>29630</c:v>
                </c:pt>
                <c:pt idx="4">
                  <c:v>32292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3A3-94AB-6E4D1B83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20687</c:v>
                </c:pt>
                <c:pt idx="1">
                  <c:v>22637</c:v>
                </c:pt>
                <c:pt idx="2">
                  <c:v>23244</c:v>
                </c:pt>
                <c:pt idx="3">
                  <c:v>19216</c:v>
                </c:pt>
                <c:pt idx="4">
                  <c:v>20167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9-43A3-94AB-6E4D1B83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73155</c:v>
                </c:pt>
                <c:pt idx="1">
                  <c:v>83415</c:v>
                </c:pt>
                <c:pt idx="2">
                  <c:v>85478</c:v>
                </c:pt>
                <c:pt idx="3">
                  <c:v>94940</c:v>
                </c:pt>
                <c:pt idx="4">
                  <c:v>97359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F-4FF5-B989-A796645DD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70630</c:v>
                </c:pt>
                <c:pt idx="1">
                  <c:v>75766</c:v>
                </c:pt>
                <c:pt idx="2">
                  <c:v>79610</c:v>
                </c:pt>
                <c:pt idx="3">
                  <c:v>69418</c:v>
                </c:pt>
                <c:pt idx="4">
                  <c:v>70803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F-4FF5-B989-A796645DD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8-4F2A-983B-E65C4CE3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27</c:v>
                </c:pt>
                <c:pt idx="1">
                  <c:v>34.200000000000003</c:v>
                </c:pt>
                <c:pt idx="2">
                  <c:v>29.2</c:v>
                </c:pt>
                <c:pt idx="3">
                  <c:v>33.799999999999997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8-4F2A-983B-E65C4CE30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92.3</c:v>
                </c:pt>
                <c:pt idx="2">
                  <c:v>89.7</c:v>
                </c:pt>
                <c:pt idx="3">
                  <c:v>83.1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D-4565-9F8B-3672C2A1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86.5</c:v>
                </c:pt>
                <c:pt idx="2">
                  <c:v>88.6</c:v>
                </c:pt>
                <c:pt idx="3">
                  <c:v>86.4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D-4565-9F8B-3672C2A1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93.4</c:v>
                </c:pt>
                <c:pt idx="2">
                  <c:v>90.8</c:v>
                </c:pt>
                <c:pt idx="3">
                  <c:v>84.5</c:v>
                </c:pt>
                <c:pt idx="4">
                  <c:v>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3-4FB9-ACA9-777EBE9A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88.7</c:v>
                </c:pt>
                <c:pt idx="2">
                  <c:v>90.6</c:v>
                </c:pt>
                <c:pt idx="3">
                  <c:v>88.9</c:v>
                </c:pt>
                <c:pt idx="4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3-4FB9-ACA9-777EBE9A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105.8</c:v>
                </c:pt>
                <c:pt idx="2">
                  <c:v>103.3</c:v>
                </c:pt>
                <c:pt idx="3">
                  <c:v>90.5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2-4EEB-801D-79EA5E37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102.9</c:v>
                </c:pt>
                <c:pt idx="2">
                  <c:v>106.1</c:v>
                </c:pt>
                <c:pt idx="3">
                  <c:v>103.5</c:v>
                </c:pt>
                <c:pt idx="4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2-4EEB-801D-79EA5E37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68.8</c:v>
                </c:pt>
                <c:pt idx="2">
                  <c:v>26.1</c:v>
                </c:pt>
                <c:pt idx="3">
                  <c:v>14.5</c:v>
                </c:pt>
                <c:pt idx="4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1CC-984F-8F5A852F5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54</c:v>
                </c:pt>
                <c:pt idx="2">
                  <c:v>55.4</c:v>
                </c:pt>
                <c:pt idx="3">
                  <c:v>57.4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3-41CC-984F-8F5A852F5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78.599999999999994</c:v>
                </c:pt>
                <c:pt idx="2">
                  <c:v>67.8</c:v>
                </c:pt>
                <c:pt idx="3">
                  <c:v>39.700000000000003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1-424F-8739-AFBCAAC4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69.2</c:v>
                </c:pt>
                <c:pt idx="2">
                  <c:v>70.8</c:v>
                </c:pt>
                <c:pt idx="3">
                  <c:v>68.8</c:v>
                </c:pt>
                <c:pt idx="4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1-424F-8739-AFBCAAC4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19352653</c:v>
                </c:pt>
                <c:pt idx="1">
                  <c:v>19953694</c:v>
                </c:pt>
                <c:pt idx="2">
                  <c:v>64553926</c:v>
                </c:pt>
                <c:pt idx="3">
                  <c:v>80409507</c:v>
                </c:pt>
                <c:pt idx="4">
                  <c:v>80390373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4-4B91-83BF-013883B4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57155394</c:v>
                </c:pt>
                <c:pt idx="1">
                  <c:v>58042153</c:v>
                </c:pt>
                <c:pt idx="2">
                  <c:v>58985932</c:v>
                </c:pt>
                <c:pt idx="3">
                  <c:v>50586262</c:v>
                </c:pt>
                <c:pt idx="4">
                  <c:v>51878916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4-4B91-83BF-013883B4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29.2</c:v>
                </c:pt>
                <c:pt idx="2">
                  <c:v>29.8</c:v>
                </c:pt>
                <c:pt idx="3">
                  <c:v>31.3</c:v>
                </c:pt>
                <c:pt idx="4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1-471B-909A-DBB5715CA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</c:v>
                </c:pt>
                <c:pt idx="2">
                  <c:v>29.2</c:v>
                </c:pt>
                <c:pt idx="3">
                  <c:v>26.3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1-471B-909A-DBB5715CA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44.7</c:v>
                </c:pt>
                <c:pt idx="1">
                  <c:v>42.9</c:v>
                </c:pt>
                <c:pt idx="2">
                  <c:v>40.4</c:v>
                </c:pt>
                <c:pt idx="3">
                  <c:v>44.7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B-435F-B277-1C08F7231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51.8</c:v>
                </c:pt>
                <c:pt idx="2">
                  <c:v>49.6</c:v>
                </c:pt>
                <c:pt idx="3">
                  <c:v>53.9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B-435F-B277-1C08F7231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DG1" zoomScaleNormal="100" zoomScaleSheetLayoutView="70" workbookViewId="0"/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広島県地方独立行政法人広島市立病院機構　安佐市民病院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地方独立行政法人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400床以上～500床未満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414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 t="str">
        <f>データ!AA6</f>
        <v>-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33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I 訓 ガ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が へ 災 地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>
        <f>データ!AC6</f>
        <v>20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434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4" t="str">
        <f>データ!U6</f>
        <v>-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52160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７：１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381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 t="str">
        <f>データ!AG6</f>
        <v>-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381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2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8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10"/>
      <c r="B16" s="5"/>
      <c r="C16" s="6"/>
      <c r="D16" s="6"/>
      <c r="E16" s="6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6"/>
      <c r="NF16" s="6"/>
      <c r="NG16" s="6"/>
      <c r="NH16" s="7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73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3" t="s">
        <v>192</v>
      </c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7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9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7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9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7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9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7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9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7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9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7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9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7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9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7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9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7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9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100.8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105.8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103.3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90.5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93.5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97.6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93.4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90.8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84.5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88.6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96.3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92.3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89.7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83.1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87.5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87.7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72.7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73.5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81.900000000000006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87.2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7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9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99.2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102.9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106.1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103.5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96.8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93.7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88.7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90.6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88.9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89.2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91.6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86.5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88.6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86.4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86.7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79.8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70.599999999999994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71.400000000000006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68.400000000000006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70.900000000000006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195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7" t="s">
        <v>193</v>
      </c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9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73155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83415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85478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94940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97359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26104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28039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29896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29630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32292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44.7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42.9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40.4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44.7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42.4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30.4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29.2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29.8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31.3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33.700000000000003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7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9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70630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75766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79610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69418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70803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20687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22637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23244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19216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20167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47.7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51.8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49.6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53.9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54.1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29.2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29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29.2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26.3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28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7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9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7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9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7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9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7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9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7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9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7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9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7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9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7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9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7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9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7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9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7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9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0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2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194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62.7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68.8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26.1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14.5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20.5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74.400000000000006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78.599999999999994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67.8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39.700000000000003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50.5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19352653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19953694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64553926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80409507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80390373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27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34.200000000000003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29.2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33.799999999999997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29.9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52.5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55.4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57.4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57.3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67.900000000000006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69.2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70.8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68.8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68.599999999999994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57155394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58042153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58985932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50586262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51878916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98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0YbOyRYF60S2SKi6I4HLtomZ8d++SW9rFhRTjdOstqW4VAX7n5xJ19xFAdRSbP71lWgn0p81fLD1unNManZR3A==" saltValue="CjKcyakrm+Ml2NW7LoqNwA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111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112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113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114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115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116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117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118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119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120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121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122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2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148</v>
      </c>
      <c r="AV5" s="49" t="s">
        <v>159</v>
      </c>
      <c r="AW5" s="49" t="s">
        <v>150</v>
      </c>
      <c r="AX5" s="49" t="s">
        <v>160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161</v>
      </c>
      <c r="BF5" s="49" t="s">
        <v>162</v>
      </c>
      <c r="BG5" s="49" t="s">
        <v>149</v>
      </c>
      <c r="BH5" s="49" t="s">
        <v>163</v>
      </c>
      <c r="BI5" s="49" t="s">
        <v>164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148</v>
      </c>
      <c r="BR5" s="49" t="s">
        <v>149</v>
      </c>
      <c r="BS5" s="49" t="s">
        <v>163</v>
      </c>
      <c r="BT5" s="49" t="s">
        <v>160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148</v>
      </c>
      <c r="CC5" s="49" t="s">
        <v>149</v>
      </c>
      <c r="CD5" s="49" t="s">
        <v>150</v>
      </c>
      <c r="CE5" s="49" t="s">
        <v>164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148</v>
      </c>
      <c r="CN5" s="49" t="s">
        <v>149</v>
      </c>
      <c r="CO5" s="49" t="s">
        <v>150</v>
      </c>
      <c r="CP5" s="49" t="s">
        <v>164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161</v>
      </c>
      <c r="CX5" s="49" t="s">
        <v>162</v>
      </c>
      <c r="CY5" s="49" t="s">
        <v>159</v>
      </c>
      <c r="CZ5" s="49" t="s">
        <v>165</v>
      </c>
      <c r="DA5" s="49" t="s">
        <v>160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166</v>
      </c>
      <c r="DI5" s="49" t="s">
        <v>148</v>
      </c>
      <c r="DJ5" s="49" t="s">
        <v>159</v>
      </c>
      <c r="DK5" s="49" t="s">
        <v>150</v>
      </c>
      <c r="DL5" s="49" t="s">
        <v>164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166</v>
      </c>
      <c r="DT5" s="49" t="s">
        <v>148</v>
      </c>
      <c r="DU5" s="49" t="s">
        <v>149</v>
      </c>
      <c r="DV5" s="49" t="s">
        <v>150</v>
      </c>
      <c r="DW5" s="49" t="s">
        <v>164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166</v>
      </c>
      <c r="EE5" s="49" t="s">
        <v>167</v>
      </c>
      <c r="EF5" s="49" t="s">
        <v>149</v>
      </c>
      <c r="EG5" s="49" t="s">
        <v>168</v>
      </c>
      <c r="EH5" s="49" t="s">
        <v>164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158</v>
      </c>
      <c r="EP5" s="49" t="s">
        <v>167</v>
      </c>
      <c r="EQ5" s="49" t="s">
        <v>149</v>
      </c>
      <c r="ER5" s="49" t="s">
        <v>150</v>
      </c>
      <c r="ES5" s="49" t="s">
        <v>164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169</v>
      </c>
      <c r="EZ5" s="49" t="s">
        <v>166</v>
      </c>
      <c r="FA5" s="49" t="s">
        <v>170</v>
      </c>
      <c r="FB5" s="49" t="s">
        <v>159</v>
      </c>
      <c r="FC5" s="49" t="s">
        <v>150</v>
      </c>
      <c r="FD5" s="49" t="s">
        <v>160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2">
      <c r="A6" s="35" t="s">
        <v>171</v>
      </c>
      <c r="B6" s="50">
        <f>B8</f>
        <v>2023</v>
      </c>
      <c r="C6" s="50">
        <f t="shared" ref="C6:M6" si="2">C8</f>
        <v>347510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2</v>
      </c>
      <c r="H6" s="153" t="str">
        <f>IF(H8&lt;&gt;I8,H8,"")&amp;IF(I8&lt;&gt;J8,I8,"")&amp;"　"&amp;J8</f>
        <v>広島県地方独立行政法人広島市立病院機構　安佐市民病院</v>
      </c>
      <c r="I6" s="154"/>
      <c r="J6" s="155"/>
      <c r="K6" s="50" t="str">
        <f t="shared" si="2"/>
        <v>地方独立行政法人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400床以上～500床未満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33</v>
      </c>
      <c r="R6" s="50" t="str">
        <f t="shared" si="3"/>
        <v>対象</v>
      </c>
      <c r="S6" s="50" t="str">
        <f t="shared" si="3"/>
        <v>ド I 訓 ガ</v>
      </c>
      <c r="T6" s="50" t="str">
        <f t="shared" si="3"/>
        <v>救 臨 が へ 災 地 輪</v>
      </c>
      <c r="U6" s="51" t="str">
        <f>U8</f>
        <v>-</v>
      </c>
      <c r="V6" s="51">
        <f>V8</f>
        <v>52160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414</v>
      </c>
      <c r="AA6" s="51" t="str">
        <f t="shared" si="3"/>
        <v>-</v>
      </c>
      <c r="AB6" s="51" t="str">
        <f t="shared" si="3"/>
        <v>-</v>
      </c>
      <c r="AC6" s="51">
        <f t="shared" si="3"/>
        <v>20</v>
      </c>
      <c r="AD6" s="51" t="str">
        <f t="shared" si="3"/>
        <v>-</v>
      </c>
      <c r="AE6" s="51">
        <f t="shared" si="3"/>
        <v>434</v>
      </c>
      <c r="AF6" s="51">
        <f t="shared" si="3"/>
        <v>381</v>
      </c>
      <c r="AG6" s="51" t="str">
        <f t="shared" si="3"/>
        <v>-</v>
      </c>
      <c r="AH6" s="51">
        <f t="shared" si="3"/>
        <v>381</v>
      </c>
      <c r="AI6" s="52">
        <f>IF(AI8="-",NA(),AI8)</f>
        <v>100.8</v>
      </c>
      <c r="AJ6" s="52">
        <f t="shared" ref="AJ6:AR6" si="5">IF(AJ8="-",NA(),AJ8)</f>
        <v>105.8</v>
      </c>
      <c r="AK6" s="52">
        <f t="shared" si="5"/>
        <v>103.3</v>
      </c>
      <c r="AL6" s="52">
        <f t="shared" si="5"/>
        <v>90.5</v>
      </c>
      <c r="AM6" s="52">
        <f t="shared" si="5"/>
        <v>93.5</v>
      </c>
      <c r="AN6" s="52">
        <f t="shared" si="5"/>
        <v>99.2</v>
      </c>
      <c r="AO6" s="52">
        <f t="shared" si="5"/>
        <v>102.9</v>
      </c>
      <c r="AP6" s="52">
        <f t="shared" si="5"/>
        <v>106.1</v>
      </c>
      <c r="AQ6" s="52">
        <f t="shared" si="5"/>
        <v>103.5</v>
      </c>
      <c r="AR6" s="52">
        <f t="shared" si="5"/>
        <v>96.8</v>
      </c>
      <c r="AS6" s="52" t="str">
        <f>IF(AS8="-","【-】","【"&amp;SUBSTITUTE(TEXT(AS8,"#,##0.0"),"-","△")&amp;"】")</f>
        <v>【96.6】</v>
      </c>
      <c r="AT6" s="52">
        <f>IF(AT8="-",NA(),AT8)</f>
        <v>97.6</v>
      </c>
      <c r="AU6" s="52">
        <f t="shared" ref="AU6:BC6" si="6">IF(AU8="-",NA(),AU8)</f>
        <v>93.4</v>
      </c>
      <c r="AV6" s="52">
        <f t="shared" si="6"/>
        <v>90.8</v>
      </c>
      <c r="AW6" s="52">
        <f t="shared" si="6"/>
        <v>84.5</v>
      </c>
      <c r="AX6" s="52">
        <f t="shared" si="6"/>
        <v>88.6</v>
      </c>
      <c r="AY6" s="52">
        <f t="shared" si="6"/>
        <v>93.7</v>
      </c>
      <c r="AZ6" s="52">
        <f t="shared" si="6"/>
        <v>88.7</v>
      </c>
      <c r="BA6" s="52">
        <f t="shared" si="6"/>
        <v>90.6</v>
      </c>
      <c r="BB6" s="52">
        <f t="shared" si="6"/>
        <v>88.9</v>
      </c>
      <c r="BC6" s="52">
        <f t="shared" si="6"/>
        <v>89.2</v>
      </c>
      <c r="BD6" s="52" t="str">
        <f>IF(BD8="-","【-】","【"&amp;SUBSTITUTE(TEXT(BD8,"#,##0.0"),"-","△")&amp;"】")</f>
        <v>【86.6】</v>
      </c>
      <c r="BE6" s="52">
        <f>IF(BE8="-",NA(),BE8)</f>
        <v>96.3</v>
      </c>
      <c r="BF6" s="52">
        <f t="shared" ref="BF6:BN6" si="7">IF(BF8="-",NA(),BF8)</f>
        <v>92.3</v>
      </c>
      <c r="BG6" s="52">
        <f t="shared" si="7"/>
        <v>89.7</v>
      </c>
      <c r="BH6" s="52">
        <f t="shared" si="7"/>
        <v>83.1</v>
      </c>
      <c r="BI6" s="52">
        <f t="shared" si="7"/>
        <v>87.5</v>
      </c>
      <c r="BJ6" s="52">
        <f t="shared" si="7"/>
        <v>91.6</v>
      </c>
      <c r="BK6" s="52">
        <f t="shared" si="7"/>
        <v>86.5</v>
      </c>
      <c r="BL6" s="52">
        <f t="shared" si="7"/>
        <v>88.6</v>
      </c>
      <c r="BM6" s="52">
        <f t="shared" si="7"/>
        <v>86.4</v>
      </c>
      <c r="BN6" s="52">
        <f t="shared" si="7"/>
        <v>86.7</v>
      </c>
      <c r="BO6" s="52" t="str">
        <f>IF(BO8="-","【-】","【"&amp;SUBSTITUTE(TEXT(BO8,"#,##0.0"),"-","△")&amp;"】")</f>
        <v>【83.9】</v>
      </c>
      <c r="BP6" s="52">
        <f>IF(BP8="-",NA(),BP8)</f>
        <v>87.7</v>
      </c>
      <c r="BQ6" s="52">
        <f t="shared" ref="BQ6:BY6" si="8">IF(BQ8="-",NA(),BQ8)</f>
        <v>72.7</v>
      </c>
      <c r="BR6" s="52">
        <f t="shared" si="8"/>
        <v>73.5</v>
      </c>
      <c r="BS6" s="52">
        <f t="shared" si="8"/>
        <v>81.900000000000006</v>
      </c>
      <c r="BT6" s="52">
        <f t="shared" si="8"/>
        <v>87.2</v>
      </c>
      <c r="BU6" s="52">
        <f t="shared" si="8"/>
        <v>79.8</v>
      </c>
      <c r="BV6" s="52">
        <f t="shared" si="8"/>
        <v>70.599999999999994</v>
      </c>
      <c r="BW6" s="52">
        <f t="shared" si="8"/>
        <v>71.400000000000006</v>
      </c>
      <c r="BX6" s="52">
        <f t="shared" si="8"/>
        <v>68.400000000000006</v>
      </c>
      <c r="BY6" s="52">
        <f t="shared" si="8"/>
        <v>70.900000000000006</v>
      </c>
      <c r="BZ6" s="52" t="str">
        <f>IF(BZ8="-","【-】","【"&amp;SUBSTITUTE(TEXT(BZ8,"#,##0.0"),"-","△")&amp;"】")</f>
        <v>【68.7】</v>
      </c>
      <c r="CA6" s="53">
        <f>IF(CA8="-",NA(),CA8)</f>
        <v>73155</v>
      </c>
      <c r="CB6" s="53">
        <f t="shared" ref="CB6:CJ6" si="9">IF(CB8="-",NA(),CB8)</f>
        <v>83415</v>
      </c>
      <c r="CC6" s="53">
        <f t="shared" si="9"/>
        <v>85478</v>
      </c>
      <c r="CD6" s="53">
        <f t="shared" si="9"/>
        <v>94940</v>
      </c>
      <c r="CE6" s="53">
        <f t="shared" si="9"/>
        <v>97359</v>
      </c>
      <c r="CF6" s="53">
        <f t="shared" si="9"/>
        <v>70630</v>
      </c>
      <c r="CG6" s="53">
        <f t="shared" si="9"/>
        <v>75766</v>
      </c>
      <c r="CH6" s="53">
        <f t="shared" si="9"/>
        <v>79610</v>
      </c>
      <c r="CI6" s="53">
        <f t="shared" si="9"/>
        <v>69418</v>
      </c>
      <c r="CJ6" s="53">
        <f t="shared" si="9"/>
        <v>70803</v>
      </c>
      <c r="CK6" s="52" t="str">
        <f>IF(CK8="-","【-】","【"&amp;SUBSTITUTE(TEXT(CK8,"#,##0"),"-","△")&amp;"】")</f>
        <v>【62,428】</v>
      </c>
      <c r="CL6" s="53">
        <f>IF(CL8="-",NA(),CL8)</f>
        <v>26104</v>
      </c>
      <c r="CM6" s="53">
        <f t="shared" ref="CM6:CU6" si="10">IF(CM8="-",NA(),CM8)</f>
        <v>28039</v>
      </c>
      <c r="CN6" s="53">
        <f t="shared" si="10"/>
        <v>29896</v>
      </c>
      <c r="CO6" s="53">
        <f t="shared" si="10"/>
        <v>29630</v>
      </c>
      <c r="CP6" s="53">
        <f t="shared" si="10"/>
        <v>32292</v>
      </c>
      <c r="CQ6" s="53">
        <f t="shared" si="10"/>
        <v>20687</v>
      </c>
      <c r="CR6" s="53">
        <f t="shared" si="10"/>
        <v>22637</v>
      </c>
      <c r="CS6" s="53">
        <f t="shared" si="10"/>
        <v>23244</v>
      </c>
      <c r="CT6" s="53">
        <f t="shared" si="10"/>
        <v>19216</v>
      </c>
      <c r="CU6" s="53">
        <f t="shared" si="10"/>
        <v>20167</v>
      </c>
      <c r="CV6" s="52" t="str">
        <f>IF(CV8="-","【-】","【"&amp;SUBSTITUTE(TEXT(CV8,"#,##0"),"-","△")&amp;"】")</f>
        <v>【18,236】</v>
      </c>
      <c r="CW6" s="52">
        <f>IF(CW8="-",NA(),CW8)</f>
        <v>44.7</v>
      </c>
      <c r="CX6" s="52">
        <f t="shared" ref="CX6:DF6" si="11">IF(CX8="-",NA(),CX8)</f>
        <v>42.9</v>
      </c>
      <c r="CY6" s="52">
        <f t="shared" si="11"/>
        <v>40.4</v>
      </c>
      <c r="CZ6" s="52">
        <f t="shared" si="11"/>
        <v>44.7</v>
      </c>
      <c r="DA6" s="52">
        <f t="shared" si="11"/>
        <v>42.4</v>
      </c>
      <c r="DB6" s="52">
        <f t="shared" si="11"/>
        <v>47.7</v>
      </c>
      <c r="DC6" s="52">
        <f t="shared" si="11"/>
        <v>51.8</v>
      </c>
      <c r="DD6" s="52">
        <f t="shared" si="11"/>
        <v>49.6</v>
      </c>
      <c r="DE6" s="52">
        <f t="shared" si="11"/>
        <v>53.9</v>
      </c>
      <c r="DF6" s="52">
        <f t="shared" si="11"/>
        <v>54.1</v>
      </c>
      <c r="DG6" s="52" t="str">
        <f>IF(DG8="-","【-】","【"&amp;SUBSTITUTE(TEXT(DG8,"#,##0.0"),"-","△")&amp;"】")</f>
        <v>【56.1】</v>
      </c>
      <c r="DH6" s="52">
        <f>IF(DH8="-",NA(),DH8)</f>
        <v>30.4</v>
      </c>
      <c r="DI6" s="52">
        <f t="shared" ref="DI6:DQ6" si="12">IF(DI8="-",NA(),DI8)</f>
        <v>29.2</v>
      </c>
      <c r="DJ6" s="52">
        <f t="shared" si="12"/>
        <v>29.8</v>
      </c>
      <c r="DK6" s="52">
        <f t="shared" si="12"/>
        <v>31.3</v>
      </c>
      <c r="DL6" s="52">
        <f t="shared" si="12"/>
        <v>33.700000000000003</v>
      </c>
      <c r="DM6" s="52">
        <f t="shared" si="12"/>
        <v>29.2</v>
      </c>
      <c r="DN6" s="52">
        <f t="shared" si="12"/>
        <v>29</v>
      </c>
      <c r="DO6" s="52">
        <f t="shared" si="12"/>
        <v>29.2</v>
      </c>
      <c r="DP6" s="52">
        <f t="shared" si="12"/>
        <v>26.3</v>
      </c>
      <c r="DQ6" s="52">
        <f t="shared" si="12"/>
        <v>28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27</v>
      </c>
      <c r="DY6" s="52">
        <f t="shared" si="13"/>
        <v>34.200000000000003</v>
      </c>
      <c r="DZ6" s="52">
        <f t="shared" si="13"/>
        <v>29.2</v>
      </c>
      <c r="EA6" s="52">
        <f t="shared" si="13"/>
        <v>33.799999999999997</v>
      </c>
      <c r="EB6" s="52">
        <f t="shared" si="13"/>
        <v>29.9</v>
      </c>
      <c r="EC6" s="52" t="str">
        <f>IF(EC8="-","【-】","【"&amp;SUBSTITUTE(TEXT(EC8,"#,##0.0"),"-","△")&amp;"】")</f>
        <v>【54.5】</v>
      </c>
      <c r="ED6" s="52">
        <f>IF(ED8="-",NA(),ED8)</f>
        <v>62.7</v>
      </c>
      <c r="EE6" s="52">
        <f t="shared" ref="EE6:EM6" si="14">IF(EE8="-",NA(),EE8)</f>
        <v>68.8</v>
      </c>
      <c r="EF6" s="52">
        <f t="shared" si="14"/>
        <v>26.1</v>
      </c>
      <c r="EG6" s="52">
        <f t="shared" si="14"/>
        <v>14.5</v>
      </c>
      <c r="EH6" s="52">
        <f t="shared" si="14"/>
        <v>20.5</v>
      </c>
      <c r="EI6" s="52">
        <f t="shared" si="14"/>
        <v>52.5</v>
      </c>
      <c r="EJ6" s="52">
        <f t="shared" si="14"/>
        <v>54</v>
      </c>
      <c r="EK6" s="52">
        <f t="shared" si="14"/>
        <v>55.4</v>
      </c>
      <c r="EL6" s="52">
        <f t="shared" si="14"/>
        <v>57.4</v>
      </c>
      <c r="EM6" s="52">
        <f t="shared" si="14"/>
        <v>57.3</v>
      </c>
      <c r="EN6" s="52" t="str">
        <f>IF(EN8="-","【-】","【"&amp;SUBSTITUTE(TEXT(EN8,"#,##0.0"),"-","△")&amp;"】")</f>
        <v>【57.0】</v>
      </c>
      <c r="EO6" s="52">
        <f>IF(EO8="-",NA(),EO8)</f>
        <v>74.400000000000006</v>
      </c>
      <c r="EP6" s="52">
        <f t="shared" ref="EP6:EX6" si="15">IF(EP8="-",NA(),EP8)</f>
        <v>78.599999999999994</v>
      </c>
      <c r="EQ6" s="52">
        <f t="shared" si="15"/>
        <v>67.8</v>
      </c>
      <c r="ER6" s="52">
        <f t="shared" si="15"/>
        <v>39.700000000000003</v>
      </c>
      <c r="ES6" s="52">
        <f t="shared" si="15"/>
        <v>50.5</v>
      </c>
      <c r="ET6" s="52">
        <f t="shared" si="15"/>
        <v>67.900000000000006</v>
      </c>
      <c r="EU6" s="52">
        <f t="shared" si="15"/>
        <v>69.2</v>
      </c>
      <c r="EV6" s="52">
        <f t="shared" si="15"/>
        <v>70.8</v>
      </c>
      <c r="EW6" s="52">
        <f t="shared" si="15"/>
        <v>68.8</v>
      </c>
      <c r="EX6" s="52">
        <f t="shared" si="15"/>
        <v>68.599999999999994</v>
      </c>
      <c r="EY6" s="52" t="str">
        <f>IF(EY8="-","【-】","【"&amp;SUBSTITUTE(TEXT(EY8,"#,##0.0"),"-","△")&amp;"】")</f>
        <v>【70.4】</v>
      </c>
      <c r="EZ6" s="53">
        <f>IF(EZ8="-",NA(),EZ8)</f>
        <v>19352653</v>
      </c>
      <c r="FA6" s="53">
        <f t="shared" ref="FA6:FI6" si="16">IF(FA8="-",NA(),FA8)</f>
        <v>19953694</v>
      </c>
      <c r="FB6" s="53">
        <f t="shared" si="16"/>
        <v>64553926</v>
      </c>
      <c r="FC6" s="53">
        <f t="shared" si="16"/>
        <v>80409507</v>
      </c>
      <c r="FD6" s="53">
        <f t="shared" si="16"/>
        <v>80390373</v>
      </c>
      <c r="FE6" s="53">
        <f t="shared" si="16"/>
        <v>57155394</v>
      </c>
      <c r="FF6" s="53">
        <f t="shared" si="16"/>
        <v>58042153</v>
      </c>
      <c r="FG6" s="53">
        <f t="shared" si="16"/>
        <v>58985932</v>
      </c>
      <c r="FH6" s="53">
        <f t="shared" si="16"/>
        <v>50586262</v>
      </c>
      <c r="FI6" s="53">
        <f t="shared" si="16"/>
        <v>51878916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172</v>
      </c>
      <c r="B7" s="50">
        <f t="shared" ref="B7:AH7" si="17">B8</f>
        <v>2023</v>
      </c>
      <c r="C7" s="50">
        <f t="shared" si="17"/>
        <v>347510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2</v>
      </c>
      <c r="H7" s="50"/>
      <c r="I7" s="50"/>
      <c r="J7" s="50"/>
      <c r="K7" s="50" t="str">
        <f t="shared" si="17"/>
        <v>地方独立行政法人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400床以上～500床未満</v>
      </c>
      <c r="O7" s="50" t="str">
        <f>O8</f>
        <v>非設置</v>
      </c>
      <c r="P7" s="50" t="str">
        <f>P8</f>
        <v>直営</v>
      </c>
      <c r="Q7" s="51">
        <f t="shared" si="17"/>
        <v>33</v>
      </c>
      <c r="R7" s="50" t="str">
        <f t="shared" si="17"/>
        <v>対象</v>
      </c>
      <c r="S7" s="50" t="str">
        <f t="shared" si="17"/>
        <v>ド I 訓 ガ</v>
      </c>
      <c r="T7" s="50" t="str">
        <f t="shared" si="17"/>
        <v>救 臨 が へ 災 地 輪</v>
      </c>
      <c r="U7" s="51" t="str">
        <f>U8</f>
        <v>-</v>
      </c>
      <c r="V7" s="51">
        <f>V8</f>
        <v>52160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414</v>
      </c>
      <c r="AA7" s="51" t="str">
        <f t="shared" si="17"/>
        <v>-</v>
      </c>
      <c r="AB7" s="51" t="str">
        <f t="shared" si="17"/>
        <v>-</v>
      </c>
      <c r="AC7" s="51">
        <f t="shared" si="17"/>
        <v>20</v>
      </c>
      <c r="AD7" s="51" t="str">
        <f t="shared" si="17"/>
        <v>-</v>
      </c>
      <c r="AE7" s="51">
        <f t="shared" si="17"/>
        <v>434</v>
      </c>
      <c r="AF7" s="51">
        <f t="shared" si="17"/>
        <v>381</v>
      </c>
      <c r="AG7" s="51" t="str">
        <f t="shared" si="17"/>
        <v>-</v>
      </c>
      <c r="AH7" s="51">
        <f t="shared" si="17"/>
        <v>381</v>
      </c>
      <c r="AI7" s="52">
        <f>AI8</f>
        <v>100.8</v>
      </c>
      <c r="AJ7" s="52">
        <f t="shared" ref="AJ7:AR7" si="18">AJ8</f>
        <v>105.8</v>
      </c>
      <c r="AK7" s="52">
        <f t="shared" si="18"/>
        <v>103.3</v>
      </c>
      <c r="AL7" s="52">
        <f t="shared" si="18"/>
        <v>90.5</v>
      </c>
      <c r="AM7" s="52">
        <f t="shared" si="18"/>
        <v>93.5</v>
      </c>
      <c r="AN7" s="52">
        <f t="shared" si="18"/>
        <v>99.2</v>
      </c>
      <c r="AO7" s="52">
        <f t="shared" si="18"/>
        <v>102.9</v>
      </c>
      <c r="AP7" s="52">
        <f t="shared" si="18"/>
        <v>106.1</v>
      </c>
      <c r="AQ7" s="52">
        <f t="shared" si="18"/>
        <v>103.5</v>
      </c>
      <c r="AR7" s="52">
        <f t="shared" si="18"/>
        <v>96.8</v>
      </c>
      <c r="AS7" s="52"/>
      <c r="AT7" s="52">
        <f>AT8</f>
        <v>97.6</v>
      </c>
      <c r="AU7" s="52">
        <f t="shared" ref="AU7:BC7" si="19">AU8</f>
        <v>93.4</v>
      </c>
      <c r="AV7" s="52">
        <f t="shared" si="19"/>
        <v>90.8</v>
      </c>
      <c r="AW7" s="52">
        <f t="shared" si="19"/>
        <v>84.5</v>
      </c>
      <c r="AX7" s="52">
        <f t="shared" si="19"/>
        <v>88.6</v>
      </c>
      <c r="AY7" s="52">
        <f t="shared" si="19"/>
        <v>93.7</v>
      </c>
      <c r="AZ7" s="52">
        <f t="shared" si="19"/>
        <v>88.7</v>
      </c>
      <c r="BA7" s="52">
        <f t="shared" si="19"/>
        <v>90.6</v>
      </c>
      <c r="BB7" s="52">
        <f t="shared" si="19"/>
        <v>88.9</v>
      </c>
      <c r="BC7" s="52">
        <f t="shared" si="19"/>
        <v>89.2</v>
      </c>
      <c r="BD7" s="52"/>
      <c r="BE7" s="52">
        <f>BE8</f>
        <v>96.3</v>
      </c>
      <c r="BF7" s="52">
        <f t="shared" ref="BF7:BN7" si="20">BF8</f>
        <v>92.3</v>
      </c>
      <c r="BG7" s="52">
        <f t="shared" si="20"/>
        <v>89.7</v>
      </c>
      <c r="BH7" s="52">
        <f t="shared" si="20"/>
        <v>83.1</v>
      </c>
      <c r="BI7" s="52">
        <f t="shared" si="20"/>
        <v>87.5</v>
      </c>
      <c r="BJ7" s="52">
        <f t="shared" si="20"/>
        <v>91.6</v>
      </c>
      <c r="BK7" s="52">
        <f t="shared" si="20"/>
        <v>86.5</v>
      </c>
      <c r="BL7" s="52">
        <f t="shared" si="20"/>
        <v>88.6</v>
      </c>
      <c r="BM7" s="52">
        <f t="shared" si="20"/>
        <v>86.4</v>
      </c>
      <c r="BN7" s="52">
        <f t="shared" si="20"/>
        <v>86.7</v>
      </c>
      <c r="BO7" s="52"/>
      <c r="BP7" s="52">
        <f>BP8</f>
        <v>87.7</v>
      </c>
      <c r="BQ7" s="52">
        <f t="shared" ref="BQ7:BY7" si="21">BQ8</f>
        <v>72.7</v>
      </c>
      <c r="BR7" s="52">
        <f t="shared" si="21"/>
        <v>73.5</v>
      </c>
      <c r="BS7" s="52">
        <f t="shared" si="21"/>
        <v>81.900000000000006</v>
      </c>
      <c r="BT7" s="52">
        <f t="shared" si="21"/>
        <v>87.2</v>
      </c>
      <c r="BU7" s="52">
        <f t="shared" si="21"/>
        <v>79.8</v>
      </c>
      <c r="BV7" s="52">
        <f t="shared" si="21"/>
        <v>70.599999999999994</v>
      </c>
      <c r="BW7" s="52">
        <f t="shared" si="21"/>
        <v>71.400000000000006</v>
      </c>
      <c r="BX7" s="52">
        <f t="shared" si="21"/>
        <v>68.400000000000006</v>
      </c>
      <c r="BY7" s="52">
        <f t="shared" si="21"/>
        <v>70.900000000000006</v>
      </c>
      <c r="BZ7" s="52"/>
      <c r="CA7" s="53">
        <f>CA8</f>
        <v>73155</v>
      </c>
      <c r="CB7" s="53">
        <f t="shared" ref="CB7:CJ7" si="22">CB8</f>
        <v>83415</v>
      </c>
      <c r="CC7" s="53">
        <f t="shared" si="22"/>
        <v>85478</v>
      </c>
      <c r="CD7" s="53">
        <f t="shared" si="22"/>
        <v>94940</v>
      </c>
      <c r="CE7" s="53">
        <f t="shared" si="22"/>
        <v>97359</v>
      </c>
      <c r="CF7" s="53">
        <f t="shared" si="22"/>
        <v>70630</v>
      </c>
      <c r="CG7" s="53">
        <f t="shared" si="22"/>
        <v>75766</v>
      </c>
      <c r="CH7" s="53">
        <f t="shared" si="22"/>
        <v>79610</v>
      </c>
      <c r="CI7" s="53">
        <f t="shared" si="22"/>
        <v>69418</v>
      </c>
      <c r="CJ7" s="53">
        <f t="shared" si="22"/>
        <v>70803</v>
      </c>
      <c r="CK7" s="52"/>
      <c r="CL7" s="53">
        <f>CL8</f>
        <v>26104</v>
      </c>
      <c r="CM7" s="53">
        <f t="shared" ref="CM7:CU7" si="23">CM8</f>
        <v>28039</v>
      </c>
      <c r="CN7" s="53">
        <f t="shared" si="23"/>
        <v>29896</v>
      </c>
      <c r="CO7" s="53">
        <f t="shared" si="23"/>
        <v>29630</v>
      </c>
      <c r="CP7" s="53">
        <f t="shared" si="23"/>
        <v>32292</v>
      </c>
      <c r="CQ7" s="53">
        <f t="shared" si="23"/>
        <v>20687</v>
      </c>
      <c r="CR7" s="53">
        <f t="shared" si="23"/>
        <v>22637</v>
      </c>
      <c r="CS7" s="53">
        <f t="shared" si="23"/>
        <v>23244</v>
      </c>
      <c r="CT7" s="53">
        <f t="shared" si="23"/>
        <v>19216</v>
      </c>
      <c r="CU7" s="53">
        <f t="shared" si="23"/>
        <v>20167</v>
      </c>
      <c r="CV7" s="52"/>
      <c r="CW7" s="52">
        <f>CW8</f>
        <v>44.7</v>
      </c>
      <c r="CX7" s="52">
        <f t="shared" ref="CX7:DF7" si="24">CX8</f>
        <v>42.9</v>
      </c>
      <c r="CY7" s="52">
        <f t="shared" si="24"/>
        <v>40.4</v>
      </c>
      <c r="CZ7" s="52">
        <f t="shared" si="24"/>
        <v>44.7</v>
      </c>
      <c r="DA7" s="52">
        <f t="shared" si="24"/>
        <v>42.4</v>
      </c>
      <c r="DB7" s="52">
        <f t="shared" si="24"/>
        <v>47.7</v>
      </c>
      <c r="DC7" s="52">
        <f t="shared" si="24"/>
        <v>51.8</v>
      </c>
      <c r="DD7" s="52">
        <f t="shared" si="24"/>
        <v>49.6</v>
      </c>
      <c r="DE7" s="52">
        <f t="shared" si="24"/>
        <v>53.9</v>
      </c>
      <c r="DF7" s="52">
        <f t="shared" si="24"/>
        <v>54.1</v>
      </c>
      <c r="DG7" s="52"/>
      <c r="DH7" s="52">
        <f>DH8</f>
        <v>30.4</v>
      </c>
      <c r="DI7" s="52">
        <f t="shared" ref="DI7:DQ7" si="25">DI8</f>
        <v>29.2</v>
      </c>
      <c r="DJ7" s="52">
        <f t="shared" si="25"/>
        <v>29.8</v>
      </c>
      <c r="DK7" s="52">
        <f t="shared" si="25"/>
        <v>31.3</v>
      </c>
      <c r="DL7" s="52">
        <f t="shared" si="25"/>
        <v>33.700000000000003</v>
      </c>
      <c r="DM7" s="52">
        <f t="shared" si="25"/>
        <v>29.2</v>
      </c>
      <c r="DN7" s="52">
        <f t="shared" si="25"/>
        <v>29</v>
      </c>
      <c r="DO7" s="52">
        <f t="shared" si="25"/>
        <v>29.2</v>
      </c>
      <c r="DP7" s="52">
        <f t="shared" si="25"/>
        <v>26.3</v>
      </c>
      <c r="DQ7" s="52">
        <f t="shared" si="25"/>
        <v>28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27</v>
      </c>
      <c r="DY7" s="52">
        <f t="shared" si="26"/>
        <v>34.200000000000003</v>
      </c>
      <c r="DZ7" s="52">
        <f t="shared" si="26"/>
        <v>29.2</v>
      </c>
      <c r="EA7" s="52">
        <f t="shared" si="26"/>
        <v>33.799999999999997</v>
      </c>
      <c r="EB7" s="52">
        <f t="shared" si="26"/>
        <v>29.9</v>
      </c>
      <c r="EC7" s="52"/>
      <c r="ED7" s="52">
        <f>ED8</f>
        <v>62.7</v>
      </c>
      <c r="EE7" s="52">
        <f t="shared" ref="EE7:EM7" si="27">EE8</f>
        <v>68.8</v>
      </c>
      <c r="EF7" s="52">
        <f t="shared" si="27"/>
        <v>26.1</v>
      </c>
      <c r="EG7" s="52">
        <f t="shared" si="27"/>
        <v>14.5</v>
      </c>
      <c r="EH7" s="52">
        <f t="shared" si="27"/>
        <v>20.5</v>
      </c>
      <c r="EI7" s="52">
        <f t="shared" si="27"/>
        <v>52.5</v>
      </c>
      <c r="EJ7" s="52">
        <f t="shared" si="27"/>
        <v>54</v>
      </c>
      <c r="EK7" s="52">
        <f t="shared" si="27"/>
        <v>55.4</v>
      </c>
      <c r="EL7" s="52">
        <f t="shared" si="27"/>
        <v>57.4</v>
      </c>
      <c r="EM7" s="52">
        <f t="shared" si="27"/>
        <v>57.3</v>
      </c>
      <c r="EN7" s="52"/>
      <c r="EO7" s="52">
        <f>EO8</f>
        <v>74.400000000000006</v>
      </c>
      <c r="EP7" s="52">
        <f t="shared" ref="EP7:EX7" si="28">EP8</f>
        <v>78.599999999999994</v>
      </c>
      <c r="EQ7" s="52">
        <f t="shared" si="28"/>
        <v>67.8</v>
      </c>
      <c r="ER7" s="52">
        <f t="shared" si="28"/>
        <v>39.700000000000003</v>
      </c>
      <c r="ES7" s="52">
        <f t="shared" si="28"/>
        <v>50.5</v>
      </c>
      <c r="ET7" s="52">
        <f t="shared" si="28"/>
        <v>67.900000000000006</v>
      </c>
      <c r="EU7" s="52">
        <f t="shared" si="28"/>
        <v>69.2</v>
      </c>
      <c r="EV7" s="52">
        <f t="shared" si="28"/>
        <v>70.8</v>
      </c>
      <c r="EW7" s="52">
        <f t="shared" si="28"/>
        <v>68.8</v>
      </c>
      <c r="EX7" s="52">
        <f t="shared" si="28"/>
        <v>68.599999999999994</v>
      </c>
      <c r="EY7" s="52"/>
      <c r="EZ7" s="53">
        <f>EZ8</f>
        <v>19352653</v>
      </c>
      <c r="FA7" s="53">
        <f t="shared" ref="FA7:FI7" si="29">FA8</f>
        <v>19953694</v>
      </c>
      <c r="FB7" s="53">
        <f t="shared" si="29"/>
        <v>64553926</v>
      </c>
      <c r="FC7" s="53">
        <f t="shared" si="29"/>
        <v>80409507</v>
      </c>
      <c r="FD7" s="53">
        <f t="shared" si="29"/>
        <v>80390373</v>
      </c>
      <c r="FE7" s="53">
        <f t="shared" si="29"/>
        <v>57155394</v>
      </c>
      <c r="FF7" s="53">
        <f t="shared" si="29"/>
        <v>58042153</v>
      </c>
      <c r="FG7" s="53">
        <f t="shared" si="29"/>
        <v>58985932</v>
      </c>
      <c r="FH7" s="53">
        <f t="shared" si="29"/>
        <v>50586262</v>
      </c>
      <c r="FI7" s="53">
        <f t="shared" si="29"/>
        <v>51878916</v>
      </c>
      <c r="FJ7" s="53"/>
    </row>
    <row r="8" spans="1:166" s="54" customFormat="1" x14ac:dyDescent="0.2">
      <c r="A8" s="35"/>
      <c r="B8" s="55">
        <v>2023</v>
      </c>
      <c r="C8" s="55">
        <v>347510</v>
      </c>
      <c r="D8" s="55">
        <v>46</v>
      </c>
      <c r="E8" s="55">
        <v>6</v>
      </c>
      <c r="F8" s="55">
        <v>0</v>
      </c>
      <c r="G8" s="55">
        <v>2</v>
      </c>
      <c r="H8" s="55" t="s">
        <v>173</v>
      </c>
      <c r="I8" s="55" t="s">
        <v>174</v>
      </c>
      <c r="J8" s="55" t="s">
        <v>175</v>
      </c>
      <c r="K8" s="55" t="s">
        <v>176</v>
      </c>
      <c r="L8" s="55" t="s">
        <v>177</v>
      </c>
      <c r="M8" s="55" t="s">
        <v>178</v>
      </c>
      <c r="N8" s="55" t="s">
        <v>179</v>
      </c>
      <c r="O8" s="55" t="s">
        <v>180</v>
      </c>
      <c r="P8" s="55" t="s">
        <v>181</v>
      </c>
      <c r="Q8" s="56">
        <v>33</v>
      </c>
      <c r="R8" s="55" t="s">
        <v>182</v>
      </c>
      <c r="S8" s="55" t="s">
        <v>183</v>
      </c>
      <c r="T8" s="55" t="s">
        <v>184</v>
      </c>
      <c r="U8" s="56" t="s">
        <v>40</v>
      </c>
      <c r="V8" s="56">
        <v>52160</v>
      </c>
      <c r="W8" s="55" t="s">
        <v>185</v>
      </c>
      <c r="X8" s="55" t="s">
        <v>185</v>
      </c>
      <c r="Y8" s="57" t="s">
        <v>186</v>
      </c>
      <c r="Z8" s="56">
        <v>414</v>
      </c>
      <c r="AA8" s="56" t="s">
        <v>40</v>
      </c>
      <c r="AB8" s="56" t="s">
        <v>40</v>
      </c>
      <c r="AC8" s="56">
        <v>20</v>
      </c>
      <c r="AD8" s="56" t="s">
        <v>40</v>
      </c>
      <c r="AE8" s="56">
        <v>434</v>
      </c>
      <c r="AF8" s="56">
        <v>381</v>
      </c>
      <c r="AG8" s="56" t="s">
        <v>40</v>
      </c>
      <c r="AH8" s="56">
        <v>381</v>
      </c>
      <c r="AI8" s="58">
        <v>100.8</v>
      </c>
      <c r="AJ8" s="58">
        <v>105.8</v>
      </c>
      <c r="AK8" s="58">
        <v>103.3</v>
      </c>
      <c r="AL8" s="58">
        <v>90.5</v>
      </c>
      <c r="AM8" s="58">
        <v>93.5</v>
      </c>
      <c r="AN8" s="58">
        <v>99.2</v>
      </c>
      <c r="AO8" s="58">
        <v>102.9</v>
      </c>
      <c r="AP8" s="58">
        <v>106.1</v>
      </c>
      <c r="AQ8" s="58">
        <v>103.5</v>
      </c>
      <c r="AR8" s="58">
        <v>96.8</v>
      </c>
      <c r="AS8" s="58">
        <v>96.6</v>
      </c>
      <c r="AT8" s="58">
        <v>97.6</v>
      </c>
      <c r="AU8" s="58">
        <v>93.4</v>
      </c>
      <c r="AV8" s="58">
        <v>90.8</v>
      </c>
      <c r="AW8" s="58">
        <v>84.5</v>
      </c>
      <c r="AX8" s="58">
        <v>88.6</v>
      </c>
      <c r="AY8" s="58">
        <v>93.7</v>
      </c>
      <c r="AZ8" s="58">
        <v>88.7</v>
      </c>
      <c r="BA8" s="58">
        <v>90.6</v>
      </c>
      <c r="BB8" s="58">
        <v>88.9</v>
      </c>
      <c r="BC8" s="58">
        <v>89.2</v>
      </c>
      <c r="BD8" s="58">
        <v>86.6</v>
      </c>
      <c r="BE8" s="59">
        <v>96.3</v>
      </c>
      <c r="BF8" s="59">
        <v>92.3</v>
      </c>
      <c r="BG8" s="59">
        <v>89.7</v>
      </c>
      <c r="BH8" s="59">
        <v>83.1</v>
      </c>
      <c r="BI8" s="59">
        <v>87.5</v>
      </c>
      <c r="BJ8" s="59">
        <v>91.6</v>
      </c>
      <c r="BK8" s="59">
        <v>86.5</v>
      </c>
      <c r="BL8" s="59">
        <v>88.6</v>
      </c>
      <c r="BM8" s="59">
        <v>86.4</v>
      </c>
      <c r="BN8" s="59">
        <v>86.7</v>
      </c>
      <c r="BO8" s="59">
        <v>83.9</v>
      </c>
      <c r="BP8" s="58">
        <v>87.7</v>
      </c>
      <c r="BQ8" s="58">
        <v>72.7</v>
      </c>
      <c r="BR8" s="58">
        <v>73.5</v>
      </c>
      <c r="BS8" s="58">
        <v>81.900000000000006</v>
      </c>
      <c r="BT8" s="58">
        <v>87.2</v>
      </c>
      <c r="BU8" s="58">
        <v>79.8</v>
      </c>
      <c r="BV8" s="58">
        <v>70.599999999999994</v>
      </c>
      <c r="BW8" s="58">
        <v>71.400000000000006</v>
      </c>
      <c r="BX8" s="58">
        <v>68.400000000000006</v>
      </c>
      <c r="BY8" s="58">
        <v>70.900000000000006</v>
      </c>
      <c r="BZ8" s="58">
        <v>68.7</v>
      </c>
      <c r="CA8" s="59">
        <v>73155</v>
      </c>
      <c r="CB8" s="59">
        <v>83415</v>
      </c>
      <c r="CC8" s="59">
        <v>85478</v>
      </c>
      <c r="CD8" s="59">
        <v>94940</v>
      </c>
      <c r="CE8" s="59">
        <v>97359</v>
      </c>
      <c r="CF8" s="59">
        <v>70630</v>
      </c>
      <c r="CG8" s="59">
        <v>75766</v>
      </c>
      <c r="CH8" s="59">
        <v>79610</v>
      </c>
      <c r="CI8" s="59">
        <v>69418</v>
      </c>
      <c r="CJ8" s="59">
        <v>70803</v>
      </c>
      <c r="CK8" s="58">
        <v>62428</v>
      </c>
      <c r="CL8" s="59">
        <v>26104</v>
      </c>
      <c r="CM8" s="59">
        <v>28039</v>
      </c>
      <c r="CN8" s="59">
        <v>29896</v>
      </c>
      <c r="CO8" s="59">
        <v>29630</v>
      </c>
      <c r="CP8" s="59">
        <v>32292</v>
      </c>
      <c r="CQ8" s="59">
        <v>20687</v>
      </c>
      <c r="CR8" s="59">
        <v>22637</v>
      </c>
      <c r="CS8" s="59">
        <v>23244</v>
      </c>
      <c r="CT8" s="59">
        <v>19216</v>
      </c>
      <c r="CU8" s="59">
        <v>20167</v>
      </c>
      <c r="CV8" s="58">
        <v>18236</v>
      </c>
      <c r="CW8" s="59">
        <v>44.7</v>
      </c>
      <c r="CX8" s="59">
        <v>42.9</v>
      </c>
      <c r="CY8" s="59">
        <v>40.4</v>
      </c>
      <c r="CZ8" s="59">
        <v>44.7</v>
      </c>
      <c r="DA8" s="59">
        <v>42.4</v>
      </c>
      <c r="DB8" s="59">
        <v>47.7</v>
      </c>
      <c r="DC8" s="59">
        <v>51.8</v>
      </c>
      <c r="DD8" s="59">
        <v>49.6</v>
      </c>
      <c r="DE8" s="59">
        <v>53.9</v>
      </c>
      <c r="DF8" s="59">
        <v>54.1</v>
      </c>
      <c r="DG8" s="59">
        <v>56.1</v>
      </c>
      <c r="DH8" s="59">
        <v>30.4</v>
      </c>
      <c r="DI8" s="59">
        <v>29.2</v>
      </c>
      <c r="DJ8" s="59">
        <v>29.8</v>
      </c>
      <c r="DK8" s="59">
        <v>31.3</v>
      </c>
      <c r="DL8" s="59">
        <v>33.700000000000003</v>
      </c>
      <c r="DM8" s="59">
        <v>29.2</v>
      </c>
      <c r="DN8" s="59">
        <v>29</v>
      </c>
      <c r="DO8" s="59">
        <v>29.2</v>
      </c>
      <c r="DP8" s="59">
        <v>26.3</v>
      </c>
      <c r="DQ8" s="59">
        <v>28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27</v>
      </c>
      <c r="DY8" s="59">
        <v>34.200000000000003</v>
      </c>
      <c r="DZ8" s="59">
        <v>29.2</v>
      </c>
      <c r="EA8" s="59">
        <v>33.799999999999997</v>
      </c>
      <c r="EB8" s="59">
        <v>29.9</v>
      </c>
      <c r="EC8" s="59">
        <v>54.5</v>
      </c>
      <c r="ED8" s="58">
        <v>62.7</v>
      </c>
      <c r="EE8" s="58">
        <v>68.8</v>
      </c>
      <c r="EF8" s="58">
        <v>26.1</v>
      </c>
      <c r="EG8" s="58">
        <v>14.5</v>
      </c>
      <c r="EH8" s="58">
        <v>20.5</v>
      </c>
      <c r="EI8" s="58">
        <v>52.5</v>
      </c>
      <c r="EJ8" s="58">
        <v>54</v>
      </c>
      <c r="EK8" s="58">
        <v>55.4</v>
      </c>
      <c r="EL8" s="58">
        <v>57.4</v>
      </c>
      <c r="EM8" s="58">
        <v>57.3</v>
      </c>
      <c r="EN8" s="58">
        <v>57</v>
      </c>
      <c r="EO8" s="58">
        <v>74.400000000000006</v>
      </c>
      <c r="EP8" s="58">
        <v>78.599999999999994</v>
      </c>
      <c r="EQ8" s="58">
        <v>67.8</v>
      </c>
      <c r="ER8" s="58">
        <v>39.700000000000003</v>
      </c>
      <c r="ES8" s="58">
        <v>50.5</v>
      </c>
      <c r="ET8" s="58">
        <v>67.900000000000006</v>
      </c>
      <c r="EU8" s="58">
        <v>69.2</v>
      </c>
      <c r="EV8" s="58">
        <v>70.8</v>
      </c>
      <c r="EW8" s="58">
        <v>68.8</v>
      </c>
      <c r="EX8" s="58">
        <v>68.599999999999994</v>
      </c>
      <c r="EY8" s="58">
        <v>70.400000000000006</v>
      </c>
      <c r="EZ8" s="59">
        <v>19352653</v>
      </c>
      <c r="FA8" s="59">
        <v>19953694</v>
      </c>
      <c r="FB8" s="59">
        <v>64553926</v>
      </c>
      <c r="FC8" s="59">
        <v>80409507</v>
      </c>
      <c r="FD8" s="59">
        <v>80390373</v>
      </c>
      <c r="FE8" s="59">
        <v>57155394</v>
      </c>
      <c r="FF8" s="59">
        <v>58042153</v>
      </c>
      <c r="FG8" s="59">
        <v>58985932</v>
      </c>
      <c r="FH8" s="59">
        <v>50586262</v>
      </c>
      <c r="FI8" s="59">
        <v>51878916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187</v>
      </c>
      <c r="C10" s="62" t="s">
        <v>188</v>
      </c>
      <c r="D10" s="62" t="s">
        <v>189</v>
      </c>
      <c r="E10" s="62" t="s">
        <v>190</v>
      </c>
      <c r="F10" s="62" t="s">
        <v>191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F80DE86C-510C-4683-A052-B89F7EEFA84E}"/>
</file>

<file path=customXml/itemProps2.xml><?xml version="1.0" encoding="utf-8"?>
<ds:datastoreItem xmlns:ds="http://schemas.openxmlformats.org/officeDocument/2006/customXml" ds:itemID="{C66A6FBC-4275-4CB7-A82B-12DA2B71FA85}"/>
</file>

<file path=customXml/itemProps3.xml><?xml version="1.0" encoding="utf-8"?>
<ds:datastoreItem xmlns:ds="http://schemas.openxmlformats.org/officeDocument/2006/customXml" ds:itemID="{506D0DAF-FF32-4FE4-90DF-8EA187BF3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2025-02-13T09:49:01Z</dcterms:created>
  <dcterms:modified xsi:type="dcterms:W3CDTF">2025-02-13T09:49:09Z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