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5303324C-1310-4758-8640-8C459F6729A8}" xr6:coauthVersionLast="47" xr6:coauthVersionMax="47" xr10:uidLastSave="{A9B71BF4-E5E5-4AAA-A524-8B749C42143B}"/>
  <workbookProtection workbookAlgorithmName="SHA-512" workbookHashValue="FeDaRxQlV6nlJjlanEZ3+WK4fC8wcoLXKnUvV4MIIeDsz4JHhWQ2yxz+sqWyJ2N7bU2zUpaP2kLYxGeVDuFylw==" workbookSaltValue="IA2nYq3cj7Od8Fz1N1u5i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<sst xmlns="http://schemas.openxmlformats.org/spreadsheetml/2006/main" count="236" uniqueCount="117">
  <si>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</si>
  <si>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</si>
  <si>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</si>
  <si>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</si>
  <si>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</si>
  <si>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</si>
  <si>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</si>
  <si>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</si>
  <si>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</si>
  <si>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</si>
  <si>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</si>
  <si>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</si>
  <si>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</si>
  <si>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</si>
  <si>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</si>
  <si>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</si>
  <si>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</si>
  <si>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</si>
  <si>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</si>
  <si>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</si>
  <si>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</si>
  <si>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</si>
  <si>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</si>
  <si>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</si>
  <si>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</si>
  <si>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</si>
  <si>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</si>
  <si>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・経営は使用料収入で賄うことができず、一般会計からの繰入金に依存している。
・単年度収支は常に赤字である。
・汚水処理に係るコストは、他団体に比較して高くなっているが、これは離島であることが要因である。
・起債残高は、ほぼ一定の割合で減らしているものの、Ｒ５は使用料の収入減により企業債残高の割合が高くなった。
・施設利用率は高くないが、他団体と同程度である。人口減少は続いているが、処理量に変動があるためダウンサイジングが難しい。</t>
    <rPh sb="1" eb="3">
      <t>ケイエイ</t>
    </rPh>
    <rPh sb="4" eb="7">
      <t>シヨウリョウ</t>
    </rPh>
    <rPh sb="7" eb="9">
      <t>シュウニュウ</t>
    </rPh>
    <rPh sb="10" eb="11">
      <t>マカナ</t>
    </rPh>
    <rPh sb="19" eb="21">
      <t>イッパン</t>
    </rPh>
    <rPh sb="21" eb="23">
      <t>カイケイ</t>
    </rPh>
    <rPh sb="26" eb="28">
      <t>クリイレ</t>
    </rPh>
    <rPh sb="28" eb="29">
      <t>キン</t>
    </rPh>
    <rPh sb="30" eb="32">
      <t>イゾン</t>
    </rPh>
    <rPh sb="39" eb="42">
      <t>タンネンド</t>
    </rPh>
    <rPh sb="42" eb="44">
      <t>シュウシ</t>
    </rPh>
    <rPh sb="45" eb="46">
      <t>ツネ</t>
    </rPh>
    <rPh sb="47" eb="49">
      <t>アカジ</t>
    </rPh>
    <rPh sb="55" eb="59">
      <t>オスイショリ</t>
    </rPh>
    <rPh sb="60" eb="61">
      <t>カカ</t>
    </rPh>
    <rPh sb="67" eb="70">
      <t>タダンタイ</t>
    </rPh>
    <rPh sb="71" eb="73">
      <t>ヒカク</t>
    </rPh>
    <rPh sb="75" eb="76">
      <t>タカ</t>
    </rPh>
    <rPh sb="87" eb="89">
      <t>リトウ</t>
    </rPh>
    <rPh sb="95" eb="97">
      <t>ヨウイン</t>
    </rPh>
    <rPh sb="103" eb="105">
      <t>キサイ</t>
    </rPh>
    <rPh sb="105" eb="107">
      <t>ザンダカ</t>
    </rPh>
    <rPh sb="111" eb="113">
      <t>イッテイ</t>
    </rPh>
    <rPh sb="114" eb="116">
      <t>ワリアイ</t>
    </rPh>
    <rPh sb="117" eb="118">
      <t>ヘ</t>
    </rPh>
    <rPh sb="130" eb="133">
      <t>シヨウリョウ</t>
    </rPh>
    <rPh sb="140" eb="145">
      <t>キギョウサイザンダカ</t>
    </rPh>
    <rPh sb="146" eb="148">
      <t>ワリアイ</t>
    </rPh>
    <rPh sb="149" eb="150">
      <t>タカ</t>
    </rPh>
    <rPh sb="157" eb="159">
      <t>シセツ</t>
    </rPh>
    <rPh sb="159" eb="162">
      <t>リヨウリツ</t>
    </rPh>
    <rPh sb="163" eb="164">
      <t>タカ</t>
    </rPh>
    <rPh sb="169" eb="172">
      <t>タダンタイ</t>
    </rPh>
    <rPh sb="173" eb="176">
      <t>ドウテイド</t>
    </rPh>
    <rPh sb="180" eb="184">
      <t>ジンコウゲンショウ</t>
    </rPh>
    <rPh sb="185" eb="186">
      <t>ツヅ</t>
    </rPh>
    <rPh sb="192" eb="195">
      <t>ショリリョウ</t>
    </rPh>
    <rPh sb="196" eb="198">
      <t>ヘンドウ</t>
    </rPh>
    <rPh sb="212" eb="213">
      <t>ムズカ</t>
    </rPh>
    <phoneticPr fontId="4"/>
  </si>
  <si>
    <t>2. 老朽化の状況について</t>
    <phoneticPr fontId="4"/>
  </si>
  <si>
    <t>・整備後２０年経過しており、施設全般の老朽化が進んでいる。
・施設の長寿命化を図るため、平成２６年度から平成２８年度にかけて劣化している排水管路や終末処理施設の更新工事を行ったが、処理施設及び電気系統も計画的な更新が必要である。</t>
    <rPh sb="1" eb="4">
      <t>セイビゴ</t>
    </rPh>
    <rPh sb="6" eb="7">
      <t>ネン</t>
    </rPh>
    <rPh sb="7" eb="9">
      <t>ケイカ</t>
    </rPh>
    <rPh sb="14" eb="16">
      <t>シセツ</t>
    </rPh>
    <rPh sb="16" eb="18">
      <t>ゼンパン</t>
    </rPh>
    <rPh sb="19" eb="22">
      <t>ロウキュウカ</t>
    </rPh>
    <rPh sb="23" eb="24">
      <t>スス</t>
    </rPh>
    <rPh sb="31" eb="33">
      <t>シセツ</t>
    </rPh>
    <rPh sb="34" eb="38">
      <t>チョウジュミョウカ</t>
    </rPh>
    <rPh sb="39" eb="40">
      <t>ハカ</t>
    </rPh>
    <rPh sb="44" eb="46">
      <t>ヘイセイ</t>
    </rPh>
    <rPh sb="48" eb="50">
      <t>ネンド</t>
    </rPh>
    <rPh sb="52" eb="54">
      <t>ヘイセイ</t>
    </rPh>
    <rPh sb="56" eb="58">
      <t>ネンド</t>
    </rPh>
    <rPh sb="62" eb="64">
      <t>レッカ</t>
    </rPh>
    <rPh sb="68" eb="72">
      <t>ハイスイカンロ</t>
    </rPh>
    <rPh sb="73" eb="75">
      <t>シュウマツ</t>
    </rPh>
    <rPh sb="75" eb="79">
      <t>ショリシセツ</t>
    </rPh>
    <rPh sb="80" eb="84">
      <t>コウシンコウジ</t>
    </rPh>
    <rPh sb="85" eb="86">
      <t>オコナ</t>
    </rPh>
    <rPh sb="90" eb="94">
      <t>ショリシセツ</t>
    </rPh>
    <rPh sb="94" eb="95">
      <t>オヨ</t>
    </rPh>
    <rPh sb="96" eb="100">
      <t>デンキケイトウ</t>
    </rPh>
    <rPh sb="101" eb="104">
      <t>ケイカクテキ</t>
    </rPh>
    <rPh sb="105" eb="107">
      <t>コウシン</t>
    </rPh>
    <rPh sb="108" eb="110">
      <t>ヒツヨウ</t>
    </rPh>
    <phoneticPr fontId="4"/>
  </si>
  <si>
    <t>2. 老朽化の状況</t>
    <phoneticPr fontId="4"/>
  </si>
  <si>
    <t>全体総括</t>
    <rPh sb="0" eb="2">
      <t>ゼンタイ</t>
    </rPh>
    <rPh sb="2" eb="4">
      <t>ソウカツ</t>
    </rPh>
    <phoneticPr fontId="4"/>
  </si>
  <si>
    <t>・健全な経営状態ではないが、収入増の見込みがなく、経費削減もできず経営改善が困難である。しかし、島民の生活のため必要な事業であり継続しなければならない。
【使用料収入について】
・地域間格差のない行政サービスを行うために、離島は経費が割高になるが、経費に応じた料金徴収をすることができない。
・離島の人口減少に伴い、料金収入も減っている。
【経費削減が困難な理由】
・離島による上乗せ経費（渡船、運搬、人件費）
・老朽化した施設の維持管理に予定外の経費がかかる。
・離島であるため問題発生に即座に対応できない。そのときのための予備機能の維持管理が必要。
・ダウンサイジング可能なほどには、排水量が減少しない。</t>
    <rPh sb="1" eb="3">
      <t>ケンゼン</t>
    </rPh>
    <rPh sb="4" eb="8">
      <t>ケイエイジョウタイ</t>
    </rPh>
    <rPh sb="14" eb="17">
      <t>シュウニュウゾウ</t>
    </rPh>
    <rPh sb="18" eb="20">
      <t>ミコ</t>
    </rPh>
    <rPh sb="25" eb="27">
      <t>ケイヒ</t>
    </rPh>
    <rPh sb="27" eb="29">
      <t>サクゲン</t>
    </rPh>
    <rPh sb="33" eb="35">
      <t>ケイエイ</t>
    </rPh>
    <rPh sb="35" eb="37">
      <t>カイゼン</t>
    </rPh>
    <rPh sb="38" eb="40">
      <t>コンナン</t>
    </rPh>
    <rPh sb="48" eb="50">
      <t>トウミン</t>
    </rPh>
    <rPh sb="51" eb="53">
      <t>セイカツ</t>
    </rPh>
    <rPh sb="56" eb="58">
      <t>ヒツヨウ</t>
    </rPh>
    <rPh sb="59" eb="61">
      <t>ジギョウ</t>
    </rPh>
    <rPh sb="64" eb="66">
      <t>ケイゾク</t>
    </rPh>
    <rPh sb="78" eb="83">
      <t>シヨウリョウシュウニュウ</t>
    </rPh>
    <rPh sb="90" eb="95">
      <t>チイキカンカクサ</t>
    </rPh>
    <rPh sb="98" eb="100">
      <t>ギョウセイ</t>
    </rPh>
    <rPh sb="105" eb="106">
      <t>オコナ</t>
    </rPh>
    <rPh sb="111" eb="113">
      <t>リトウ</t>
    </rPh>
    <rPh sb="114" eb="116">
      <t>ケイヒ</t>
    </rPh>
    <rPh sb="117" eb="119">
      <t>ワリダカ</t>
    </rPh>
    <rPh sb="124" eb="126">
      <t>ケイヒ</t>
    </rPh>
    <rPh sb="127" eb="128">
      <t>オウ</t>
    </rPh>
    <rPh sb="130" eb="132">
      <t>リョウキン</t>
    </rPh>
    <rPh sb="132" eb="134">
      <t>チョウシュウ</t>
    </rPh>
    <rPh sb="147" eb="149">
      <t>リトウ</t>
    </rPh>
    <rPh sb="155" eb="156">
      <t>トモナ</t>
    </rPh>
    <rPh sb="163" eb="164">
      <t>ヘ</t>
    </rPh>
    <rPh sb="176" eb="178">
      <t>コンナン</t>
    </rPh>
    <rPh sb="179" eb="181">
      <t>リユウ</t>
    </rPh>
    <rPh sb="184" eb="186">
      <t>リトウ</t>
    </rPh>
    <rPh sb="189" eb="191">
      <t>ウワノ</t>
    </rPh>
    <rPh sb="192" eb="194">
      <t>ケイヒ</t>
    </rPh>
    <rPh sb="195" eb="197">
      <t>トセン</t>
    </rPh>
    <rPh sb="198" eb="200">
      <t>ウンパン</t>
    </rPh>
    <rPh sb="201" eb="204">
      <t>ジンケンヒ</t>
    </rPh>
    <rPh sb="207" eb="210">
      <t>ロウキュウカ</t>
    </rPh>
    <rPh sb="212" eb="214">
      <t>シセツ</t>
    </rPh>
    <rPh sb="215" eb="219">
      <t>イジカンリ</t>
    </rPh>
    <rPh sb="220" eb="223">
      <t>ヨテイガイ</t>
    </rPh>
    <rPh sb="224" eb="226">
      <t>ケイヒ</t>
    </rPh>
    <rPh sb="233" eb="235">
      <t>リトウ</t>
    </rPh>
    <rPh sb="240" eb="242">
      <t>モンダイ</t>
    </rPh>
    <rPh sb="242" eb="244">
      <t>ハッセイ</t>
    </rPh>
    <rPh sb="245" eb="247">
      <t>ソクザ</t>
    </rPh>
    <rPh sb="248" eb="250">
      <t>タイオウ</t>
    </rPh>
    <rPh sb="263" eb="265">
      <t>ヨビ</t>
    </rPh>
    <rPh sb="265" eb="267">
      <t>キノウ</t>
    </rPh>
    <rPh sb="268" eb="272">
      <t>イジカンリ</t>
    </rPh>
    <rPh sb="273" eb="275">
      <t>ヒツヨウ</t>
    </rPh>
    <rPh sb="286" eb="288">
      <t>カノウ</t>
    </rPh>
    <rPh sb="294" eb="297">
      <t>ハイスイリョウ</t>
    </rPh>
    <rPh sb="298" eb="300">
      <t>ゲンショウ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</si>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</sst>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4E-4008-8257-42B1653184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4E4E-4008-8257-42B1653184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62.35</c:v>
                </c:pt>
                <c:pt idx="1">
                  <c:v>62.07</c:v>
                </c:pt>
                <c:pt idx="2">
                  <c:v>61.81</c:v>
                </c:pt>
                <c:pt idx="3">
                  <c:v>68.010000000000005</c:v>
                </c:pt>
                <c:pt idx="4">
                  <c:v>55.74</c:v>
                </c:pt>
              </c:numCache>
            </c:numRef>
          </c:val>
          <c:extLst>
            <c:ext xmlns:c16="http://schemas.microsoft.com/office/drawing/2014/chart" uri="{C3380CC4-5D6E-409C-BE32-E72D297353CC}">
              <c16:uniqueId val="{00000000-CF04-45B7-8055-5C3F2553DA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04-45B7-8055-5C3F2553DA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26-43B7-81F8-D4ECB6D419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26-43B7-81F8-D4ECB6D419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B1-442D-A533-6598E81395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B1-442D-A533-6598E81395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84-44BD-8877-A8EF4D379A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84-44BD-8877-A8EF4D379A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2-4833-8599-C461778B0E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2-4833-8599-C461778B0E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6989.27</c:v>
                </c:pt>
                <c:pt idx="1">
                  <c:v>6436.03</c:v>
                </c:pt>
                <c:pt idx="2">
                  <c:v>6234.99</c:v>
                </c:pt>
                <c:pt idx="3">
                  <c:v>5961.77</c:v>
                </c:pt>
                <c:pt idx="4">
                  <c:v>6305.87</c:v>
                </c:pt>
              </c:numCache>
            </c:numRef>
          </c:val>
          <c:extLst>
            <c:ext xmlns:c16="http://schemas.microsoft.com/office/drawing/2014/chart" uri="{C3380CC4-5D6E-409C-BE32-E72D297353CC}">
              <c16:uniqueId val="{00000000-9F2C-492E-BFE9-12A07B6428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9F2C-492E-BFE9-12A07B6428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14.06</c:v>
                </c:pt>
                <c:pt idx="1">
                  <c:v>14.09</c:v>
                </c:pt>
                <c:pt idx="2">
                  <c:v>15.07</c:v>
                </c:pt>
                <c:pt idx="3">
                  <c:v>8.9700000000000006</c:v>
                </c:pt>
                <c:pt idx="4">
                  <c:v>14.22</c:v>
                </c:pt>
              </c:numCache>
            </c:numRef>
          </c:val>
          <c:extLst>
            <c:ext xmlns:c16="http://schemas.microsoft.com/office/drawing/2014/chart" uri="{C3380CC4-5D6E-409C-BE32-E72D297353CC}">
              <c16:uniqueId val="{00000000-6D29-4A4E-AC65-5E45EB8E26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6D29-4A4E-AC65-5E45EB8E26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1004.57</c:v>
                </c:pt>
                <c:pt idx="1">
                  <c:v>1024.3900000000001</c:v>
                </c:pt>
                <c:pt idx="2">
                  <c:v>966.04</c:v>
                </c:pt>
                <c:pt idx="3">
                  <c:v>1403.55</c:v>
                </c:pt>
                <c:pt idx="4">
                  <c:v>836.79</c:v>
                </c:pt>
              </c:numCache>
            </c:numRef>
          </c:val>
          <c:extLst>
            <c:ext xmlns:c16="http://schemas.microsoft.com/office/drawing/2014/chart" uri="{C3380CC4-5D6E-409C-BE32-E72D297353CC}">
              <c16:uniqueId val="{00000000-40BC-47E2-9684-A87302D631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40BC-47E2-9684-A87302D631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27.48</c:v>
                </c:pt>
                <c:pt idx="1">
                  <c:v>29.73</c:v>
                </c:pt>
                <c:pt idx="2">
                  <c:v>27.48</c:v>
                </c:pt>
                <c:pt idx="3">
                  <c:v>25.23</c:v>
                </c:pt>
                <c:pt idx="4">
                  <c:v>26.13</c:v>
                </c:pt>
              </c:numCache>
            </c:numRef>
          </c:val>
          <c:extLst>
            <c:ext xmlns:c16="http://schemas.microsoft.com/office/drawing/2014/chart" uri="{C3380CC4-5D6E-409C-BE32-E72D297353CC}">
              <c16:uniqueId val="{00000000-E206-4601-B836-79E6DBCC99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E206-4601-B836-79E6DBCC99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5D9-4FB1-A823-A33E555B316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B5D9-4FB1-A823-A33E555B316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I10" sqref="I10:O10"/>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福岡県　北九州市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921241</v>
      </c>
      <c r="AM8" s="41"/>
      <c r="AN8" s="41"/>
      <c r="AO8" s="41"/>
      <c r="AP8" s="41"/>
      <c r="AQ8" s="41"/>
      <c r="AR8" s="41"/>
      <c r="AS8" s="41"/>
      <c r="AT8" s="34">
        <f>データ!T6</f>
        <v>492.5</v>
      </c>
      <c r="AU8" s="34"/>
      <c r="AV8" s="34"/>
      <c r="AW8" s="34"/>
      <c r="AX8" s="34"/>
      <c r="AY8" s="34"/>
      <c r="AZ8" s="34"/>
      <c r="BA8" s="34"/>
      <c r="BB8" s="34">
        <f>データ!U6</f>
        <v>1870.54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0.02</v>
      </c>
      <c r="Q10" s="34"/>
      <c r="R10" s="34"/>
      <c r="S10" s="34"/>
      <c r="T10" s="34"/>
      <c r="U10" s="34"/>
      <c r="V10" s="34"/>
      <c r="W10" s="34">
        <f>データ!Q6</f>
        <v>80.83</v>
      </c>
      <c r="X10" s="34"/>
      <c r="Y10" s="34"/>
      <c r="Z10" s="34"/>
      <c r="AA10" s="34"/>
      <c r="AB10" s="34"/>
      <c r="AC10" s="34"/>
      <c r="AD10" s="41">
        <f>データ!R6</f>
        <v>2248</v>
      </c>
      <c r="AE10" s="41"/>
      <c r="AF10" s="41"/>
      <c r="AG10" s="41"/>
      <c r="AH10" s="41"/>
      <c r="AI10" s="41"/>
      <c r="AJ10" s="41"/>
      <c r="AK10" s="2"/>
      <c r="AL10" s="41">
        <f>データ!V6</f>
        <v>215</v>
      </c>
      <c r="AM10" s="41"/>
      <c r="AN10" s="41"/>
      <c r="AO10" s="41"/>
      <c r="AP10" s="41"/>
      <c r="AQ10" s="41"/>
      <c r="AR10" s="41"/>
      <c r="AS10" s="41"/>
      <c r="AT10" s="34">
        <f>データ!W6</f>
        <v>0.02</v>
      </c>
      <c r="AU10" s="34"/>
      <c r="AV10" s="34"/>
      <c r="AW10" s="34"/>
      <c r="AX10" s="34"/>
      <c r="AY10" s="34"/>
      <c r="AZ10" s="34"/>
      <c r="BA10" s="34"/>
      <c r="BB10" s="34">
        <f>データ!X6</f>
        <v>10750</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34</v>
      </c>
      <c r="C85" s="12"/>
      <c r="D85" s="12"/>
      <c r="E85" s="12" t="s">
        <v>35</v>
      </c>
      <c r="F85" s="12" t="s">
        <v>36</v>
      </c>
      <c r="G85" s="12" t="s">
        <v>37</v>
      </c>
      <c r="H85" s="12" t="s">
        <v>38</v>
      </c>
      <c r="I85" s="12" t="s">
        <v>39</v>
      </c>
      <c r="J85" s="12" t="s">
        <v>40</v>
      </c>
      <c r="K85" s="12" t="s">
        <v>41</v>
      </c>
      <c r="L85" s="12" t="s">
        <v>42</v>
      </c>
      <c r="M85" s="12" t="s">
        <v>43</v>
      </c>
      <c r="N85" s="12" t="s">
        <v>44</v>
      </c>
      <c r="O85" s="12" t="s">
        <v>45</v>
      </c>
    </row>
    <row r="86" spans="1:78" hidden="1" x14ac:dyDescent="0.15">
      <c r="B86" s="12"/>
      <c r="C86" s="12"/>
      <c r="D86" s="12"/>
      <c r="E86" s="12" t="str">
        <f>データ!AI6</f>
        <v/>
      </c>
      <c r="F86" s="12" t="s">
        <v>46</v>
      </c>
      <c r="G86" s="12" t="s">
        <v>46</v>
      </c>
      <c r="H86" s="12" t="str">
        <f>データ!BP6</f>
        <v>【1,069.89】</v>
      </c>
      <c r="I86" s="12" t="str">
        <f>データ!CA6</f>
        <v>【39.89】</v>
      </c>
      <c r="J86" s="12" t="str">
        <f>データ!CL6</f>
        <v>【426.52】</v>
      </c>
      <c r="K86" s="12" t="str">
        <f>データ!CW6</f>
        <v>【28.16】</v>
      </c>
      <c r="L86" s="12" t="str">
        <f>データ!DH6</f>
        <v>【80.73】</v>
      </c>
      <c r="M86" s="12" t="s">
        <v>46</v>
      </c>
      <c r="N86" s="12" t="s">
        <v>46</v>
      </c>
      <c r="O86" s="12" t="str">
        <f>データ!EO6</f>
        <v>【0.00】</v>
      </c>
    </row>
  </sheetData>
  <sheetProtection algorithmName="SHA-512" hashValue="z/mET8xhGweQobDh4JSLHYmgaEpS5/JSea3ANWZRWh9ZebA1OGbyTTiEZAbDhILvd7BuU9M0OsVPJ6tuWd4dIw==" saltValue="/b17JPT/r987McPEqpvi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2" t="s">
        <v>56</v>
      </c>
      <c r="I3" s="73"/>
      <c r="J3" s="73"/>
      <c r="K3" s="73"/>
      <c r="L3" s="73"/>
      <c r="M3" s="73"/>
      <c r="N3" s="73"/>
      <c r="O3" s="73"/>
      <c r="P3" s="73"/>
      <c r="Q3" s="73"/>
      <c r="R3" s="73"/>
      <c r="S3" s="73"/>
      <c r="T3" s="73"/>
      <c r="U3" s="73"/>
      <c r="V3" s="73"/>
      <c r="W3" s="73"/>
      <c r="X3" s="74"/>
      <c r="Y3" s="78" t="s">
        <v>57</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34</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401005</v>
      </c>
      <c r="D6" s="19">
        <f t="shared" si="3"/>
        <v>47</v>
      </c>
      <c r="E6" s="19">
        <f t="shared" si="3"/>
        <v>17</v>
      </c>
      <c r="F6" s="19">
        <f t="shared" si="3"/>
        <v>6</v>
      </c>
      <c r="G6" s="19">
        <f t="shared" si="3"/>
        <v>0</v>
      </c>
      <c r="H6" s="19" t="str">
        <f t="shared" si="3"/>
        <v>福岡県　北九州市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0.02</v>
      </c>
      <c r="Q6" s="20">
        <f t="shared" si="3"/>
        <v>80.83</v>
      </c>
      <c r="R6" s="20">
        <f t="shared" si="3"/>
        <v>2248</v>
      </c>
      <c r="S6" s="20">
        <f t="shared" si="3"/>
        <v>921241</v>
      </c>
      <c r="T6" s="20">
        <f t="shared" si="3"/>
        <v>492.5</v>
      </c>
      <c r="U6" s="20">
        <f t="shared" si="3"/>
        <v>1870.54</v>
      </c>
      <c r="V6" s="20">
        <f t="shared" si="3"/>
        <v>215</v>
      </c>
      <c r="W6" s="20">
        <f t="shared" si="3"/>
        <v>0.02</v>
      </c>
      <c r="X6" s="20">
        <f t="shared" si="3"/>
        <v>10750</v>
      </c>
      <c r="Y6" s="21">
        <f>IF(Y7="",NA(),Y7)</f>
        <v>62.35</v>
      </c>
      <c r="Z6" s="21">
        <f t="shared" ref="Z6:AH6" si="4">IF(Z7="",NA(),Z7)</f>
        <v>62.07</v>
      </c>
      <c r="AA6" s="21">
        <f t="shared" si="4"/>
        <v>61.81</v>
      </c>
      <c r="AB6" s="21">
        <f t="shared" si="4"/>
        <v>68.010000000000005</v>
      </c>
      <c r="AC6" s="21">
        <f t="shared" si="4"/>
        <v>55.74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6989.27</v>
      </c>
      <c r="BG6" s="21">
        <f t="shared" ref="BG6:BO6" si="7">IF(BG7="",NA(),BG7)</f>
        <v>6436.03</v>
      </c>
      <c r="BH6" s="21">
        <f t="shared" si="7"/>
        <v>6234.99</v>
      </c>
      <c r="BI6" s="21">
        <f t="shared" si="7"/>
        <v>5961.77</v>
      </c>
      <c r="BJ6" s="21">
        <f t="shared" si="7"/>
        <v>6305.87</v>
      </c>
      <c r="BK6" s="21">
        <f t="shared" si="7"/>
        <v>998.42</v>
      </c>
      <c r="BL6" s="21">
        <f t="shared" si="7"/>
        <v>1095.52</v>
      </c>
      <c r="BM6" s="21">
        <f t="shared" si="7"/>
        <v>1056.55</v>
      </c>
      <c r="BN6" s="21">
        <f t="shared" si="7"/>
        <v>1278.54</v>
      </c>
      <c r="BO6" s="21">
        <f t="shared" si="7"/>
        <v>1149.7</v>
      </c>
      <c r="BP6" s="20" t="str">
        <f>IF(BP7="","",IF(BP7="-","【-】","【"&amp;SUBSTITUTE(TEXT(BP7,"#,##0.00"),"-","△")&amp;"】"))</f>
        <v>【1,069.89】</v>
      </c>
      <c r="BQ6" s="21">
        <f>IF(BQ7="",NA(),BQ7)</f>
        <v>14.06</v>
      </c>
      <c r="BR6" s="21">
        <f t="shared" ref="BR6:BZ6" si="8">IF(BR7="",NA(),BR7)</f>
        <v>14.09</v>
      </c>
      <c r="BS6" s="21">
        <f t="shared" si="8"/>
        <v>15.07</v>
      </c>
      <c r="BT6" s="21">
        <f t="shared" si="8"/>
        <v>8.9700000000000006</v>
      </c>
      <c r="BU6" s="21">
        <f t="shared" si="8"/>
        <v>14.22</v>
      </c>
      <c r="BV6" s="21">
        <f t="shared" si="8"/>
        <v>41.41</v>
      </c>
      <c r="BW6" s="21">
        <f t="shared" si="8"/>
        <v>39.64</v>
      </c>
      <c r="BX6" s="21">
        <f t="shared" si="8"/>
        <v>40</v>
      </c>
      <c r="BY6" s="21">
        <f t="shared" si="8"/>
        <v>38.74</v>
      </c>
      <c r="BZ6" s="21">
        <f t="shared" si="8"/>
        <v>35.96</v>
      </c>
      <c r="CA6" s="20" t="str">
        <f>IF(CA7="","",IF(CA7="-","【-】","【"&amp;SUBSTITUTE(TEXT(CA7,"#,##0.00"),"-","△")&amp;"】"))</f>
        <v>【39.89】</v>
      </c>
      <c r="CB6" s="21">
        <f>IF(CB7="",NA(),CB7)</f>
        <v>1004.57</v>
      </c>
      <c r="CC6" s="21">
        <f t="shared" ref="CC6:CK6" si="9">IF(CC7="",NA(),CC7)</f>
        <v>1024.3900000000001</v>
      </c>
      <c r="CD6" s="21">
        <f t="shared" si="9"/>
        <v>966.04</v>
      </c>
      <c r="CE6" s="21">
        <f t="shared" si="9"/>
        <v>1403.55</v>
      </c>
      <c r="CF6" s="21">
        <f t="shared" si="9"/>
        <v>836.79</v>
      </c>
      <c r="CG6" s="21">
        <f t="shared" si="9"/>
        <v>417.56</v>
      </c>
      <c r="CH6" s="21">
        <f t="shared" si="9"/>
        <v>449.72</v>
      </c>
      <c r="CI6" s="21">
        <f t="shared" si="9"/>
        <v>437.27</v>
      </c>
      <c r="CJ6" s="21">
        <f t="shared" si="9"/>
        <v>456.72</v>
      </c>
      <c r="CK6" s="21">
        <f t="shared" si="9"/>
        <v>481.96</v>
      </c>
      <c r="CL6" s="20" t="str">
        <f>IF(CL7="","",IF(CL7="-","【-】","【"&amp;SUBSTITUTE(TEXT(CL7,"#,##0.00"),"-","△")&amp;"】"))</f>
        <v>【426.52】</v>
      </c>
      <c r="CM6" s="21">
        <f>IF(CM7="",NA(),CM7)</f>
        <v>27.48</v>
      </c>
      <c r="CN6" s="21">
        <f t="shared" ref="CN6:CV6" si="10">IF(CN7="",NA(),CN7)</f>
        <v>29.73</v>
      </c>
      <c r="CO6" s="21">
        <f t="shared" si="10"/>
        <v>27.48</v>
      </c>
      <c r="CP6" s="21">
        <f t="shared" si="10"/>
        <v>25.23</v>
      </c>
      <c r="CQ6" s="21">
        <f t="shared" si="10"/>
        <v>26.13</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100</v>
      </c>
      <c r="CY6" s="21">
        <f t="shared" ref="CY6:DG6" si="11">IF(CY7="",NA(),CY7)</f>
        <v>100</v>
      </c>
      <c r="CZ6" s="21">
        <f t="shared" si="11"/>
        <v>100</v>
      </c>
      <c r="DA6" s="21">
        <f t="shared" si="11"/>
        <v>100</v>
      </c>
      <c r="DB6" s="21">
        <f t="shared" si="11"/>
        <v>100</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401005</v>
      </c>
      <c r="D7" s="23">
        <v>47</v>
      </c>
      <c r="E7" s="23">
        <v>17</v>
      </c>
      <c r="F7" s="23">
        <v>6</v>
      </c>
      <c r="G7" s="23">
        <v>0</v>
      </c>
      <c r="H7" s="23" t="s">
        <v>99</v>
      </c>
      <c r="I7" s="23" t="s">
        <v>100</v>
      </c>
      <c r="J7" s="23" t="s">
        <v>101</v>
      </c>
      <c r="K7" s="23" t="s">
        <v>102</v>
      </c>
      <c r="L7" s="23" t="s">
        <v>103</v>
      </c>
      <c r="M7" s="23" t="s">
        <v>104</v>
      </c>
      <c r="N7" s="24" t="s">
        <v>105</v>
      </c>
      <c r="O7" s="24" t="s">
        <v>106</v>
      </c>
      <c r="P7" s="24">
        <v>0.02</v>
      </c>
      <c r="Q7" s="24">
        <v>80.83</v>
      </c>
      <c r="R7" s="24">
        <v>2248</v>
      </c>
      <c r="S7" s="24">
        <v>921241</v>
      </c>
      <c r="T7" s="24">
        <v>492.5</v>
      </c>
      <c r="U7" s="24">
        <v>1870.54</v>
      </c>
      <c r="V7" s="24">
        <v>215</v>
      </c>
      <c r="W7" s="24">
        <v>0.02</v>
      </c>
      <c r="X7" s="24">
        <v>10750</v>
      </c>
      <c r="Y7" s="24">
        <v>62.35</v>
      </c>
      <c r="Z7" s="24">
        <v>62.07</v>
      </c>
      <c r="AA7" s="24">
        <v>61.81</v>
      </c>
      <c r="AB7" s="24">
        <v>68.010000000000005</v>
      </c>
      <c r="AC7" s="24">
        <v>55.74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6989.27</v>
      </c>
      <c r="BG7" s="24">
        <v>6436.03</v>
      </c>
      <c r="BH7" s="24">
        <v>6234.99</v>
      </c>
      <c r="BI7" s="24">
        <v>5961.77</v>
      </c>
      <c r="BJ7" s="24">
        <v>6305.87</v>
      </c>
      <c r="BK7" s="24">
        <v>998.42</v>
      </c>
      <c r="BL7" s="24">
        <v>1095.52</v>
      </c>
      <c r="BM7" s="24">
        <v>1056.55</v>
      </c>
      <c r="BN7" s="24">
        <v>1278.54</v>
      </c>
      <c r="BO7" s="24">
        <v>1149.7</v>
      </c>
      <c r="BP7" s="24">
        <v>1069.8900000000001</v>
      </c>
      <c r="BQ7" s="24">
        <v>14.06</v>
      </c>
      <c r="BR7" s="24">
        <v>14.09</v>
      </c>
      <c r="BS7" s="24">
        <v>15.07</v>
      </c>
      <c r="BT7" s="24">
        <v>8.9700000000000006</v>
      </c>
      <c r="BU7" s="24">
        <v>14.22</v>
      </c>
      <c r="BV7" s="24">
        <v>41.41</v>
      </c>
      <c r="BW7" s="24">
        <v>39.64</v>
      </c>
      <c r="BX7" s="24">
        <v>40</v>
      </c>
      <c r="BY7" s="24">
        <v>38.74</v>
      </c>
      <c r="BZ7" s="24">
        <v>35.96</v>
      </c>
      <c r="CA7" s="24">
        <v>39.89</v>
      </c>
      <c r="CB7" s="24">
        <v>1004.57</v>
      </c>
      <c r="CC7" s="24">
        <v>1024.3900000000001</v>
      </c>
      <c r="CD7" s="24">
        <v>966.04</v>
      </c>
      <c r="CE7" s="24">
        <v>1403.55</v>
      </c>
      <c r="CF7" s="24">
        <v>836.79</v>
      </c>
      <c r="CG7" s="24">
        <v>417.56</v>
      </c>
      <c r="CH7" s="24">
        <v>449.72</v>
      </c>
      <c r="CI7" s="24">
        <v>437.27</v>
      </c>
      <c r="CJ7" s="24">
        <v>456.72</v>
      </c>
      <c r="CK7" s="24">
        <v>481.96</v>
      </c>
      <c r="CL7" s="24">
        <v>426.52</v>
      </c>
      <c r="CM7" s="24">
        <v>27.48</v>
      </c>
      <c r="CN7" s="24">
        <v>29.73</v>
      </c>
      <c r="CO7" s="24">
        <v>27.48</v>
      </c>
      <c r="CP7" s="24">
        <v>25.23</v>
      </c>
      <c r="CQ7" s="24">
        <v>26.13</v>
      </c>
      <c r="CR7" s="24">
        <v>32.479999999999997</v>
      </c>
      <c r="CS7" s="24">
        <v>30.19</v>
      </c>
      <c r="CT7" s="24">
        <v>28.77</v>
      </c>
      <c r="CU7" s="24">
        <v>26.22</v>
      </c>
      <c r="CV7" s="24">
        <v>26.12</v>
      </c>
      <c r="CW7" s="24">
        <v>28.16</v>
      </c>
      <c r="CX7" s="24">
        <v>100</v>
      </c>
      <c r="CY7" s="24">
        <v>100</v>
      </c>
      <c r="CZ7" s="24">
        <v>100</v>
      </c>
      <c r="DA7" s="24">
        <v>100</v>
      </c>
      <c r="DB7" s="24">
        <v>100</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BD208EFC-6EF4-48E3-A973-64F0C6F82D17}"/>
</file>

<file path=customXml/itemProps2.xml><?xml version="1.0" encoding="utf-8"?>
<ds:datastoreItem xmlns:ds="http://schemas.openxmlformats.org/officeDocument/2006/customXml" ds:itemID="{6876DA9C-F5D7-4BD2-B280-C33867199F32}"/>
</file>

<file path=customXml/itemProps3.xml><?xml version="1.0" encoding="utf-8"?>
<ds:datastoreItem xmlns:ds="http://schemas.openxmlformats.org/officeDocument/2006/customXml" ds:itemID="{3562775E-5E97-4561-B91D-DD0DAC8563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2025-02-15T05:00:11Z</dcterms:created>
  <dcterms:modified xsi:type="dcterms:W3CDTF">2025-02-15T05:00:21Z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