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8_{6F19575D-0B53-449E-BFE5-E235661DB618}" xr6:coauthVersionLast="47" xr6:coauthVersionMax="47" xr10:uidLastSave="{D311F368-1899-4D60-BCDE-A3C263E341EE}"/>
  <workbookProtection workbookAlgorithmName="SHA-512" workbookHashValue="JjOk0FsPEfE1/ejA0fTd11MMcQZmYxNMCZmi/C09wlX0tCqv1p80xrJQiFwoyAd1zvYEoNt8PJ68Z4FVG8j0/w==" workbookSaltValue="exl6l/r6XxbAnBg3dGzWlg==" workbookSpinCount="100000" lockStructure="1"/>
  <bookViews>
    <workbookView xWindow="-110" yWindow="-110" windowWidth="19420" windowHeight="115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DG7" i="5"/>
  <c r="DF7" i="5"/>
  <c r="KP78" i="4" s="1"/>
  <c r="DE7" i="5"/>
  <c r="KA78" i="4" s="1"/>
  <c r="DD7" i="5"/>
  <c r="MI77" i="4" s="1"/>
  <c r="DC7" i="5"/>
  <c r="DB7" i="5"/>
  <c r="DA7" i="5"/>
  <c r="CZ7" i="5"/>
  <c r="KA77" i="4" s="1"/>
  <c r="CN7" i="5"/>
  <c r="CM7" i="5"/>
  <c r="BZ7" i="5"/>
  <c r="MA53" i="4" s="1"/>
  <c r="BY7" i="5"/>
  <c r="LH53" i="4" s="1"/>
  <c r="BX7" i="5"/>
  <c r="BW7" i="5"/>
  <c r="BV7" i="5"/>
  <c r="JC53" i="4" s="1"/>
  <c r="BU7" i="5"/>
  <c r="BT7" i="5"/>
  <c r="BS7" i="5"/>
  <c r="BR7" i="5"/>
  <c r="JV52" i="4" s="1"/>
  <c r="BQ7" i="5"/>
  <c r="JC52" i="4" s="1"/>
  <c r="BO7" i="5"/>
  <c r="BN7" i="5"/>
  <c r="BM7" i="5"/>
  <c r="BL7" i="5"/>
  <c r="FE53" i="4" s="1"/>
  <c r="BK7" i="5"/>
  <c r="BJ7" i="5"/>
  <c r="HJ52" i="4" s="1"/>
  <c r="BI7" i="5"/>
  <c r="GQ52" i="4" s="1"/>
  <c r="BH7" i="5"/>
  <c r="FX52" i="4" s="1"/>
  <c r="BG7" i="5"/>
  <c r="BF7" i="5"/>
  <c r="BD7" i="5"/>
  <c r="BC7" i="5"/>
  <c r="BB7" i="5"/>
  <c r="BA7" i="5"/>
  <c r="AN53" i="4" s="1"/>
  <c r="AZ7" i="5"/>
  <c r="U53" i="4" s="1"/>
  <c r="AY7" i="5"/>
  <c r="CS52" i="4" s="1"/>
  <c r="AX7" i="5"/>
  <c r="AW7" i="5"/>
  <c r="AV7" i="5"/>
  <c r="AN52" i="4" s="1"/>
  <c r="AU7" i="5"/>
  <c r="U52" i="4" s="1"/>
  <c r="AS7" i="5"/>
  <c r="AR7" i="5"/>
  <c r="AQ7" i="5"/>
  <c r="FX32" i="4" s="1"/>
  <c r="AP7" i="5"/>
  <c r="FE32" i="4" s="1"/>
  <c r="AO7" i="5"/>
  <c r="AN7" i="5"/>
  <c r="AM7" i="5"/>
  <c r="AL7" i="5"/>
  <c r="AK7" i="5"/>
  <c r="AJ7" i="5"/>
  <c r="AH7" i="5"/>
  <c r="CS32" i="4" s="1"/>
  <c r="AG7" i="5"/>
  <c r="BZ32" i="4" s="1"/>
  <c r="AF7" i="5"/>
  <c r="AE7" i="5"/>
  <c r="AD7" i="5"/>
  <c r="AC7" i="5"/>
  <c r="AB7" i="5"/>
  <c r="AA7" i="5"/>
  <c r="BG31" i="4" s="1"/>
  <c r="Z7" i="5"/>
  <c r="AN31" i="4" s="1"/>
  <c r="Y7" i="5"/>
  <c r="U31" i="4" s="1"/>
  <c r="X7" i="5"/>
  <c r="W7" i="5"/>
  <c r="V7" i="5"/>
  <c r="HX10" i="4" s="1"/>
  <c r="U7" i="5"/>
  <c r="LJ8" i="4" s="1"/>
  <c r="T7" i="5"/>
  <c r="S7" i="5"/>
  <c r="R7" i="5"/>
  <c r="Q7" i="5"/>
  <c r="P7" i="5"/>
  <c r="O7" i="5"/>
  <c r="N7" i="5"/>
  <c r="FJ8" i="4" s="1"/>
  <c r="M7" i="5"/>
  <c r="DU8" i="4" s="1"/>
  <c r="L7" i="5"/>
  <c r="K7" i="5"/>
  <c r="AQ8" i="4" s="1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MI78" i="4"/>
  <c r="LT78" i="4"/>
  <c r="LE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HJ53" i="4"/>
  <c r="GQ53" i="4"/>
  <c r="FX53" i="4"/>
  <c r="EL53" i="4"/>
  <c r="CS53" i="4"/>
  <c r="BZ53" i="4"/>
  <c r="BG53" i="4"/>
  <c r="MA52" i="4"/>
  <c r="LH52" i="4"/>
  <c r="KO52" i="4"/>
  <c r="FE52" i="4"/>
  <c r="EL52" i="4"/>
  <c r="BZ52" i="4"/>
  <c r="BG52" i="4"/>
  <c r="MA32" i="4"/>
  <c r="LH32" i="4"/>
  <c r="KO32" i="4"/>
  <c r="JC32" i="4"/>
  <c r="HJ32" i="4"/>
  <c r="GQ32" i="4"/>
  <c r="EL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LJ10" i="4"/>
  <c r="JQ10" i="4"/>
  <c r="DU10" i="4"/>
  <c r="CF10" i="4"/>
  <c r="B10" i="4"/>
  <c r="JQ8" i="4"/>
  <c r="HX8" i="4"/>
  <c r="CF8" i="4"/>
  <c r="IT76" i="4" l="1"/>
  <c r="CS51" i="4"/>
  <c r="HJ30" i="4"/>
  <c r="CS30" i="4"/>
  <c r="BZ76" i="4"/>
  <c r="MA51" i="4"/>
  <c r="MI76" i="4"/>
  <c r="HJ51" i="4"/>
  <c r="MA30" i="4"/>
  <c r="C11" i="5"/>
  <c r="D11" i="5"/>
  <c r="E11" i="5"/>
  <c r="B11" i="5"/>
  <c r="AV76" i="4" l="1"/>
  <c r="KO51" i="4"/>
  <c r="LE76" i="4"/>
  <c r="FX51" i="4"/>
  <c r="KO30" i="4"/>
  <c r="HP76" i="4"/>
  <c r="BG51" i="4"/>
  <c r="FX30" i="4"/>
  <c r="BG30" i="4"/>
  <c r="AN30" i="4"/>
  <c r="AG76" i="4"/>
  <c r="JV51" i="4"/>
  <c r="KP76" i="4"/>
  <c r="FE51" i="4"/>
  <c r="JV30" i="4"/>
  <c r="HA76" i="4"/>
  <c r="AN51" i="4"/>
  <c r="FE30" i="4"/>
  <c r="JC30" i="4"/>
  <c r="GL76" i="4"/>
  <c r="U51" i="4"/>
  <c r="EL30" i="4"/>
  <c r="U30" i="4"/>
  <c r="R76" i="4"/>
  <c r="JC51" i="4"/>
  <c r="KA76" i="4"/>
  <c r="EL51" i="4"/>
  <c r="LT76" i="4"/>
  <c r="GQ51" i="4"/>
  <c r="LH30" i="4"/>
  <c r="IE76" i="4"/>
  <c r="BZ51" i="4"/>
  <c r="GQ30" i="4"/>
  <c r="BZ30" i="4"/>
  <c r="BK76" i="4"/>
  <c r="LH51" i="4"/>
</calcChain>
</file>

<file path=xl/sharedStrings.xml><?xml version="1.0" encoding="utf-8"?>
<sst xmlns="http://schemas.openxmlformats.org/spreadsheetml/2006/main" count="278" uniqueCount="135">
  <si>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</si>
  <si>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</si>
  <si>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</si>
  <si>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</si>
  <si>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</si>
  <si>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</si>
  <si>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</si>
  <si>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</si>
  <si>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</si>
  <si>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</si>
  <si>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</si>
  <si>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</si>
  <si>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</si>
  <si>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</si>
  <si>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</si>
  <si>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</si>
  <si>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</si>
  <si>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</si>
  <si>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</si>
  <si>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</si>
  <si>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</si>
  <si>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</si>
  <si>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</si>
  <si>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</si>
  <si>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</si>
  <si>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</si>
  <si>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</si>
  <si>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</si>
  <si>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</si>
  <si>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</si>
  <si>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</si>
  <si>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</si>
  <si>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</si>
  <si>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</si>
  <si>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</si>
  <si>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</si>
  <si>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</si>
  <si>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</si>
  <si>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</si>
  <si>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</si>
  <si>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</si>
  <si>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</si>
  <si>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</si>
  <si>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</si>
  <si>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</si>
  <si>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</si>
  <si>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</si>
  <si>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</si>
  <si>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</si>
  <si>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</si>
  <si>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</si>
  <si>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</si>
  <si>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</si>
  <si>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</si>
  <si>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</si>
  <si>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</si>
  <si>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</si>
  <si>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</si>
  <si>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</si>
  <si>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</si>
  <si>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</si>
  <si>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</si>
  <si>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</si>
  <si>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</si>
  <si>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</si>
  <si>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</si>
  <si>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</si>
  <si>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</si>
  <si>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</si>
  <si>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</si>
  <si>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</si>
  <si>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</si>
  <si>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</si>
  <si>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</si>
  <si>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</si>
  <si>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</si>
  <si>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</si>
  <si>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</si>
  <si>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</si>
  <si>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</si>
  <si>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</si>
  <si>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</si>
  <si>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</si>
  <si>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</si>
  <si>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</si>
  <si>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</si>
  <si>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</si>
  <si>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</si>
  <si>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</si>
  <si>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</si>
  <si>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</si>
  <si>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</si>
  <si>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</si>
  <si>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</si>
  <si>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</si>
  <si>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</si>
  <si>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</si>
  <si>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</si>
  <si>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</si>
  <si>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</si>
  <si>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</si>
  <si>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</si>
  <si>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</si>
  <si>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</si>
  <si>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当該値(N-2)</t>
    <phoneticPr fontId="5"/>
  </si>
  <si>
    <t>当該値(N-3)</t>
    <phoneticPr fontId="5"/>
  </si>
  <si>
    <t>当該値(N)</t>
    <phoneticPr fontId="5"/>
  </si>
  <si>
    <t>当該値(N-4)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</si>
  <si>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</si>
  <si>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</si>
  <si>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</si>
  <si>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</si>
  <si>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</si>
  <si>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福岡県　北九州市</t>
  </si>
  <si>
    <t>勝山公園地下駐車場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</si>
  <si>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</si>
  <si>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</si>
  <si>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</si>
  <si>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</si>
  <si>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</si>
  <si>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</si>
  <si>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</t>
  </si>
  <si>
    <t>地下式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</si>
  <si>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</si>
  <si>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</si>
  <si>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</si>
  <si>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</si>
  <si>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</si>
  <si>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</si>
  <si>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</si>
  <si>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</si>
  <si>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収益的収支比率が１００％を超えており、単年度収支が黒字であることが示されている。
他会計からの繰入もないため、独立で採算が取れている。
売上高ＧＯＰ比率が類似施設平均値と比較しても高く、収益性は高いといえる。
一方で施設の修繕等に伴う支出の増加により、収益的収支比率は類似施設平均値と同程度となっている。</t>
    <rPh sb="105" eb="107">
      <t>イッポウ</t>
    </rPh>
    <rPh sb="108" eb="110">
      <t>シセツ</t>
    </rPh>
    <rPh sb="111" eb="113">
      <t>シュウゼン</t>
    </rPh>
    <rPh sb="113" eb="114">
      <t>ナド</t>
    </rPh>
    <rPh sb="115" eb="116">
      <t>トモナ</t>
    </rPh>
    <rPh sb="117" eb="119">
      <t>シシュツ</t>
    </rPh>
    <rPh sb="120" eb="122">
      <t>ゾウカ</t>
    </rPh>
    <rPh sb="126" eb="133">
      <t>シュウエキテキシュウシヒリツ</t>
    </rPh>
    <rPh sb="134" eb="136">
      <t>ルイジ</t>
    </rPh>
    <rPh sb="142" eb="145">
      <t>ドウテイド</t>
    </rPh>
    <phoneticPr fontId="5"/>
  </si>
  <si>
    <t>施設の老朽化に伴う大規模な修繕が必要な状況となっている。</t>
    <phoneticPr fontId="5"/>
  </si>
  <si>
    <t>当該駐車場は市役所本庁舎の地下に位置していることから、今後も公共施設の付帯駐車場として存続させる必要がある。
今後大規模な修繕が必要となることから、長寿命化計画に基づき、管理・運営を行っていく。</t>
    <rPh sb="81" eb="82">
      <t>モト</t>
    </rPh>
    <phoneticPr fontId="5"/>
  </si>
  <si>
    <t>稼働率は１００％を超えているとともに、類似施設の平均値と同程度であった。</t>
    <rPh sb="28" eb="29">
      <t>ドウ</t>
    </rPh>
    <rPh sb="29" eb="31">
      <t>テイド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</si>
</sst>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231.6</c:v>
                </c:pt>
                <c:pt idx="1">
                  <c:v>213</c:v>
                </c:pt>
                <c:pt idx="2">
                  <c:v>190.8</c:v>
                </c:pt>
                <c:pt idx="3">
                  <c:v>141.30000000000001</c:v>
                </c:pt>
                <c:pt idx="4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E-4422-9974-1D3BD3411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136.1</c:v>
                </c:pt>
                <c:pt idx="1">
                  <c:v>127.8</c:v>
                </c:pt>
                <c:pt idx="2">
                  <c:v>146.5</c:v>
                </c:pt>
                <c:pt idx="3">
                  <c:v>142.69999999999999</c:v>
                </c:pt>
                <c:pt idx="4">
                  <c:v>156.80000000000001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EE-4422-9974-1D3BD3411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8-4044-A4B0-F67A869DF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117.1</c:v>
                </c:pt>
                <c:pt idx="1">
                  <c:v>145.19999999999999</c:v>
                </c:pt>
                <c:pt idx="2">
                  <c:v>219.9</c:v>
                </c:pt>
                <c:pt idx="3">
                  <c:v>107.1</c:v>
                </c:pt>
                <c:pt idx="4">
                  <c:v>143.6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58-4044-A4B0-F67A869DF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763-4A77-942D-666B412DF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63-4A77-942D-666B412DF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F20-45E7-8AF9-C83A86C2B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20-45E7-8AF9-C83A86C2B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81-4E5B-9EA6-23BD7F959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4.0999999999999996</c:v>
                </c:pt>
                <c:pt idx="1">
                  <c:v>6.6</c:v>
                </c:pt>
                <c:pt idx="2">
                  <c:v>5.5</c:v>
                </c:pt>
                <c:pt idx="3">
                  <c:v>4.0999999999999996</c:v>
                </c:pt>
                <c:pt idx="4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81-4E5B-9EA6-23BD7F959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D-408C-B0F0-D1CC39E20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45</c:v>
                </c:pt>
                <c:pt idx="1">
                  <c:v>67</c:v>
                </c:pt>
                <c:pt idx="2">
                  <c:v>56</c:v>
                </c:pt>
                <c:pt idx="3">
                  <c:v>65</c:v>
                </c:pt>
                <c:pt idx="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3D-408C-B0F0-D1CC39E20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150.6</c:v>
                </c:pt>
                <c:pt idx="1">
                  <c:v>125.4</c:v>
                </c:pt>
                <c:pt idx="2">
                  <c:v>136</c:v>
                </c:pt>
                <c:pt idx="3">
                  <c:v>142.4</c:v>
                </c:pt>
                <c:pt idx="4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B-4B64-A93D-99C9A1603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156.5</c:v>
                </c:pt>
                <c:pt idx="1">
                  <c:v>131</c:v>
                </c:pt>
                <c:pt idx="2">
                  <c:v>136.80000000000001</c:v>
                </c:pt>
                <c:pt idx="3">
                  <c:v>145.1</c:v>
                </c:pt>
                <c:pt idx="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9B-4B64-A93D-99C9A1603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58.6</c:v>
                </c:pt>
                <c:pt idx="1">
                  <c:v>56.6</c:v>
                </c:pt>
                <c:pt idx="2">
                  <c:v>57.5</c:v>
                </c:pt>
                <c:pt idx="3">
                  <c:v>59.4</c:v>
                </c:pt>
                <c:pt idx="4">
                  <c:v>62.3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7-409E-8E1D-35D756683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-9.8000000000000007</c:v>
                </c:pt>
                <c:pt idx="1">
                  <c:v>-25.9</c:v>
                </c:pt>
                <c:pt idx="2">
                  <c:v>-24.6</c:v>
                </c:pt>
                <c:pt idx="3">
                  <c:v>-29.2</c:v>
                </c:pt>
                <c:pt idx="4">
                  <c:v>-810.7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47-409E-8E1D-35D756683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78691</c:v>
                </c:pt>
                <c:pt idx="1">
                  <c:v>60681</c:v>
                </c:pt>
                <c:pt idx="2">
                  <c:v>69928</c:v>
                </c:pt>
                <c:pt idx="3">
                  <c:v>74938</c:v>
                </c:pt>
                <c:pt idx="4">
                  <c:v>86235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3-43D6-B726-725BED35B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5206</c:v>
                </c:pt>
                <c:pt idx="1">
                  <c:v>2220</c:v>
                </c:pt>
                <c:pt idx="2">
                  <c:v>3097</c:v>
                </c:pt>
                <c:pt idx="3">
                  <c:v>6051</c:v>
                </c:pt>
                <c:pt idx="4">
                  <c:v>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33-43D6-B726-725BED35B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JE1" zoomScaleNormal="100" zoomScaleSheetLayoutView="70" workbookViewId="0">
      <selection activeCell="ND49" sqref="ND49:NR64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5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  <c r="IP2" s="135"/>
      <c r="IQ2" s="135"/>
      <c r="IR2" s="135"/>
      <c r="IS2" s="135"/>
      <c r="IT2" s="135"/>
      <c r="IU2" s="135"/>
      <c r="IV2" s="135"/>
      <c r="IW2" s="135"/>
      <c r="IX2" s="135"/>
      <c r="IY2" s="135"/>
      <c r="IZ2" s="135"/>
      <c r="JA2" s="135"/>
      <c r="JB2" s="135"/>
      <c r="JC2" s="135"/>
      <c r="JD2" s="135"/>
      <c r="JE2" s="135"/>
      <c r="JF2" s="135"/>
      <c r="JG2" s="135"/>
      <c r="JH2" s="135"/>
      <c r="JI2" s="135"/>
      <c r="JJ2" s="135"/>
      <c r="JK2" s="135"/>
      <c r="JL2" s="135"/>
      <c r="JM2" s="135"/>
      <c r="JN2" s="135"/>
      <c r="JO2" s="135"/>
      <c r="JP2" s="135"/>
      <c r="JQ2" s="135"/>
      <c r="JR2" s="135"/>
      <c r="JS2" s="135"/>
      <c r="JT2" s="135"/>
      <c r="JU2" s="135"/>
      <c r="JV2" s="135"/>
      <c r="JW2" s="135"/>
      <c r="JX2" s="135"/>
      <c r="JY2" s="135"/>
      <c r="JZ2" s="135"/>
      <c r="KA2" s="135"/>
      <c r="KB2" s="135"/>
      <c r="KC2" s="135"/>
      <c r="KD2" s="135"/>
      <c r="KE2" s="135"/>
      <c r="KF2" s="135"/>
      <c r="KG2" s="135"/>
      <c r="KH2" s="135"/>
      <c r="KI2" s="135"/>
      <c r="KJ2" s="135"/>
      <c r="KK2" s="135"/>
      <c r="KL2" s="135"/>
      <c r="KM2" s="135"/>
      <c r="KN2" s="135"/>
      <c r="KO2" s="135"/>
      <c r="KP2" s="135"/>
      <c r="KQ2" s="135"/>
      <c r="KR2" s="135"/>
      <c r="KS2" s="135"/>
      <c r="KT2" s="135"/>
      <c r="KU2" s="135"/>
      <c r="KV2" s="135"/>
      <c r="KW2" s="135"/>
      <c r="KX2" s="135"/>
      <c r="KY2" s="135"/>
      <c r="KZ2" s="135"/>
      <c r="LA2" s="135"/>
      <c r="LB2" s="135"/>
      <c r="LC2" s="135"/>
      <c r="LD2" s="135"/>
      <c r="LE2" s="135"/>
      <c r="LF2" s="135"/>
      <c r="LG2" s="135"/>
      <c r="LH2" s="135"/>
      <c r="LI2" s="135"/>
      <c r="LJ2" s="135"/>
      <c r="LK2" s="135"/>
      <c r="LL2" s="135"/>
      <c r="LM2" s="135"/>
      <c r="LN2" s="135"/>
      <c r="LO2" s="135"/>
      <c r="LP2" s="135"/>
      <c r="LQ2" s="135"/>
      <c r="LR2" s="135"/>
      <c r="LS2" s="135"/>
      <c r="LT2" s="135"/>
      <c r="LU2" s="135"/>
      <c r="LV2" s="135"/>
      <c r="LW2" s="135"/>
      <c r="LX2" s="135"/>
      <c r="LY2" s="135"/>
      <c r="LZ2" s="135"/>
      <c r="MA2" s="135"/>
      <c r="MB2" s="135"/>
      <c r="MC2" s="135"/>
      <c r="MD2" s="135"/>
      <c r="ME2" s="135"/>
      <c r="MF2" s="135"/>
      <c r="MG2" s="135"/>
      <c r="MH2" s="135"/>
      <c r="MI2" s="135"/>
      <c r="MJ2" s="135"/>
      <c r="MK2" s="135"/>
      <c r="ML2" s="135"/>
      <c r="MM2" s="135"/>
      <c r="MN2" s="135"/>
      <c r="MO2" s="135"/>
      <c r="MP2" s="135"/>
      <c r="MQ2" s="135"/>
      <c r="MR2" s="135"/>
      <c r="MS2" s="135"/>
      <c r="MT2" s="135"/>
      <c r="MU2" s="135"/>
      <c r="MV2" s="135"/>
      <c r="MW2" s="135"/>
      <c r="MX2" s="135"/>
      <c r="MY2" s="135"/>
      <c r="MZ2" s="135"/>
      <c r="NA2" s="135"/>
      <c r="NB2" s="135"/>
      <c r="NC2" s="135"/>
      <c r="ND2" s="135"/>
      <c r="NE2" s="135"/>
      <c r="NF2" s="135"/>
      <c r="NG2" s="135"/>
      <c r="NH2" s="135"/>
      <c r="NI2" s="135"/>
      <c r="NJ2" s="135"/>
      <c r="NK2" s="135"/>
      <c r="NL2" s="135"/>
      <c r="NM2" s="135"/>
      <c r="NN2" s="135"/>
      <c r="NO2" s="135"/>
      <c r="NP2" s="135"/>
      <c r="NQ2" s="135"/>
      <c r="NR2" s="135"/>
    </row>
    <row r="3" spans="1:382" ht="9.75" customHeight="1" x14ac:dyDescent="0.2">
      <c r="A3" s="2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/>
      <c r="IU3" s="135"/>
      <c r="IV3" s="135"/>
      <c r="IW3" s="135"/>
      <c r="IX3" s="135"/>
      <c r="IY3" s="135"/>
      <c r="IZ3" s="135"/>
      <c r="JA3" s="135"/>
      <c r="JB3" s="135"/>
      <c r="JC3" s="135"/>
      <c r="JD3" s="135"/>
      <c r="JE3" s="135"/>
      <c r="JF3" s="135"/>
      <c r="JG3" s="135"/>
      <c r="JH3" s="135"/>
      <c r="JI3" s="135"/>
      <c r="JJ3" s="135"/>
      <c r="JK3" s="135"/>
      <c r="JL3" s="135"/>
      <c r="JM3" s="135"/>
      <c r="JN3" s="135"/>
      <c r="JO3" s="135"/>
      <c r="JP3" s="135"/>
      <c r="JQ3" s="135"/>
      <c r="JR3" s="135"/>
      <c r="JS3" s="135"/>
      <c r="JT3" s="135"/>
      <c r="JU3" s="135"/>
      <c r="JV3" s="135"/>
      <c r="JW3" s="135"/>
      <c r="JX3" s="135"/>
      <c r="JY3" s="135"/>
      <c r="JZ3" s="135"/>
      <c r="KA3" s="135"/>
      <c r="KB3" s="135"/>
      <c r="KC3" s="135"/>
      <c r="KD3" s="135"/>
      <c r="KE3" s="135"/>
      <c r="KF3" s="135"/>
      <c r="KG3" s="135"/>
      <c r="KH3" s="135"/>
      <c r="KI3" s="135"/>
      <c r="KJ3" s="135"/>
      <c r="KK3" s="135"/>
      <c r="KL3" s="135"/>
      <c r="KM3" s="135"/>
      <c r="KN3" s="135"/>
      <c r="KO3" s="135"/>
      <c r="KP3" s="135"/>
      <c r="KQ3" s="135"/>
      <c r="KR3" s="135"/>
      <c r="KS3" s="135"/>
      <c r="KT3" s="135"/>
      <c r="KU3" s="135"/>
      <c r="KV3" s="135"/>
      <c r="KW3" s="135"/>
      <c r="KX3" s="135"/>
      <c r="KY3" s="135"/>
      <c r="KZ3" s="135"/>
      <c r="LA3" s="135"/>
      <c r="LB3" s="135"/>
      <c r="LC3" s="135"/>
      <c r="LD3" s="135"/>
      <c r="LE3" s="135"/>
      <c r="LF3" s="135"/>
      <c r="LG3" s="135"/>
      <c r="LH3" s="135"/>
      <c r="LI3" s="135"/>
      <c r="LJ3" s="135"/>
      <c r="LK3" s="135"/>
      <c r="LL3" s="135"/>
      <c r="LM3" s="135"/>
      <c r="LN3" s="135"/>
      <c r="LO3" s="135"/>
      <c r="LP3" s="135"/>
      <c r="LQ3" s="135"/>
      <c r="LR3" s="135"/>
      <c r="LS3" s="135"/>
      <c r="LT3" s="135"/>
      <c r="LU3" s="135"/>
      <c r="LV3" s="135"/>
      <c r="LW3" s="135"/>
      <c r="LX3" s="135"/>
      <c r="LY3" s="135"/>
      <c r="LZ3" s="135"/>
      <c r="MA3" s="135"/>
      <c r="MB3" s="135"/>
      <c r="MC3" s="135"/>
      <c r="MD3" s="135"/>
      <c r="ME3" s="135"/>
      <c r="MF3" s="135"/>
      <c r="MG3" s="135"/>
      <c r="MH3" s="135"/>
      <c r="MI3" s="135"/>
      <c r="MJ3" s="135"/>
      <c r="MK3" s="135"/>
      <c r="ML3" s="135"/>
      <c r="MM3" s="135"/>
      <c r="MN3" s="135"/>
      <c r="MO3" s="135"/>
      <c r="MP3" s="135"/>
      <c r="MQ3" s="135"/>
      <c r="MR3" s="135"/>
      <c r="MS3" s="135"/>
      <c r="MT3" s="135"/>
      <c r="MU3" s="135"/>
      <c r="MV3" s="135"/>
      <c r="MW3" s="135"/>
      <c r="MX3" s="135"/>
      <c r="MY3" s="135"/>
      <c r="MZ3" s="135"/>
      <c r="NA3" s="135"/>
      <c r="NB3" s="135"/>
      <c r="NC3" s="135"/>
      <c r="ND3" s="135"/>
      <c r="NE3" s="135"/>
      <c r="NF3" s="135"/>
      <c r="NG3" s="135"/>
      <c r="NH3" s="135"/>
      <c r="NI3" s="135"/>
      <c r="NJ3" s="135"/>
      <c r="NK3" s="135"/>
      <c r="NL3" s="135"/>
      <c r="NM3" s="135"/>
      <c r="NN3" s="135"/>
      <c r="NO3" s="135"/>
      <c r="NP3" s="135"/>
      <c r="NQ3" s="135"/>
      <c r="NR3" s="135"/>
    </row>
    <row r="4" spans="1:382" ht="9.75" customHeight="1" x14ac:dyDescent="0.2">
      <c r="A4" s="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35"/>
      <c r="IW4" s="135"/>
      <c r="IX4" s="135"/>
      <c r="IY4" s="135"/>
      <c r="IZ4" s="135"/>
      <c r="JA4" s="135"/>
      <c r="JB4" s="135"/>
      <c r="JC4" s="135"/>
      <c r="JD4" s="135"/>
      <c r="JE4" s="135"/>
      <c r="JF4" s="135"/>
      <c r="JG4" s="135"/>
      <c r="JH4" s="135"/>
      <c r="JI4" s="135"/>
      <c r="JJ4" s="135"/>
      <c r="JK4" s="135"/>
      <c r="JL4" s="135"/>
      <c r="JM4" s="135"/>
      <c r="JN4" s="135"/>
      <c r="JO4" s="135"/>
      <c r="JP4" s="135"/>
      <c r="JQ4" s="135"/>
      <c r="JR4" s="135"/>
      <c r="JS4" s="135"/>
      <c r="JT4" s="135"/>
      <c r="JU4" s="135"/>
      <c r="JV4" s="135"/>
      <c r="JW4" s="135"/>
      <c r="JX4" s="135"/>
      <c r="JY4" s="135"/>
      <c r="JZ4" s="135"/>
      <c r="KA4" s="135"/>
      <c r="KB4" s="135"/>
      <c r="KC4" s="135"/>
      <c r="KD4" s="135"/>
      <c r="KE4" s="135"/>
      <c r="KF4" s="135"/>
      <c r="KG4" s="135"/>
      <c r="KH4" s="135"/>
      <c r="KI4" s="135"/>
      <c r="KJ4" s="135"/>
      <c r="KK4" s="135"/>
      <c r="KL4" s="135"/>
      <c r="KM4" s="135"/>
      <c r="KN4" s="135"/>
      <c r="KO4" s="135"/>
      <c r="KP4" s="135"/>
      <c r="KQ4" s="135"/>
      <c r="KR4" s="135"/>
      <c r="KS4" s="135"/>
      <c r="KT4" s="135"/>
      <c r="KU4" s="135"/>
      <c r="KV4" s="135"/>
      <c r="KW4" s="135"/>
      <c r="KX4" s="135"/>
      <c r="KY4" s="135"/>
      <c r="KZ4" s="135"/>
      <c r="LA4" s="135"/>
      <c r="LB4" s="135"/>
      <c r="LC4" s="135"/>
      <c r="LD4" s="135"/>
      <c r="LE4" s="135"/>
      <c r="LF4" s="135"/>
      <c r="LG4" s="135"/>
      <c r="LH4" s="135"/>
      <c r="LI4" s="135"/>
      <c r="LJ4" s="135"/>
      <c r="LK4" s="135"/>
      <c r="LL4" s="135"/>
      <c r="LM4" s="135"/>
      <c r="LN4" s="135"/>
      <c r="LO4" s="135"/>
      <c r="LP4" s="135"/>
      <c r="LQ4" s="135"/>
      <c r="LR4" s="135"/>
      <c r="LS4" s="135"/>
      <c r="LT4" s="135"/>
      <c r="LU4" s="135"/>
      <c r="LV4" s="135"/>
      <c r="LW4" s="135"/>
      <c r="LX4" s="135"/>
      <c r="LY4" s="135"/>
      <c r="LZ4" s="135"/>
      <c r="MA4" s="135"/>
      <c r="MB4" s="135"/>
      <c r="MC4" s="135"/>
      <c r="MD4" s="135"/>
      <c r="ME4" s="135"/>
      <c r="MF4" s="135"/>
      <c r="MG4" s="135"/>
      <c r="MH4" s="135"/>
      <c r="MI4" s="135"/>
      <c r="MJ4" s="135"/>
      <c r="MK4" s="135"/>
      <c r="ML4" s="135"/>
      <c r="MM4" s="135"/>
      <c r="MN4" s="135"/>
      <c r="MO4" s="135"/>
      <c r="MP4" s="135"/>
      <c r="MQ4" s="135"/>
      <c r="MR4" s="135"/>
      <c r="MS4" s="135"/>
      <c r="MT4" s="135"/>
      <c r="MU4" s="135"/>
      <c r="MV4" s="135"/>
      <c r="MW4" s="135"/>
      <c r="MX4" s="135"/>
      <c r="MY4" s="135"/>
      <c r="MZ4" s="135"/>
      <c r="NA4" s="135"/>
      <c r="NB4" s="135"/>
      <c r="NC4" s="135"/>
      <c r="ND4" s="135"/>
      <c r="NE4" s="135"/>
      <c r="NF4" s="135"/>
      <c r="NG4" s="135"/>
      <c r="NH4" s="135"/>
      <c r="NI4" s="135"/>
      <c r="NJ4" s="135"/>
      <c r="NK4" s="135"/>
      <c r="NL4" s="135"/>
      <c r="NM4" s="135"/>
      <c r="NN4" s="135"/>
      <c r="NO4" s="135"/>
      <c r="NP4" s="135"/>
      <c r="NQ4" s="135"/>
      <c r="NR4" s="135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6" t="str">
        <f>データ!H6&amp;"　"&amp;データ!I6</f>
        <v>福岡県北九州市　勝山公園地下駐車場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6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25" t="s">
        <v>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7"/>
      <c r="AQ7" s="125" t="s">
        <v>2</v>
      </c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7"/>
      <c r="CF7" s="125" t="s">
        <v>3</v>
      </c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7"/>
      <c r="DU7" s="137" t="s">
        <v>4</v>
      </c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28" t="s">
        <v>5</v>
      </c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8" t="s">
        <v>6</v>
      </c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 t="s">
        <v>7</v>
      </c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 t="s">
        <v>8</v>
      </c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3"/>
      <c r="ND7" s="138" t="s">
        <v>9</v>
      </c>
      <c r="NE7" s="139"/>
      <c r="NF7" s="139"/>
      <c r="NG7" s="139"/>
      <c r="NH7" s="139"/>
      <c r="NI7" s="139"/>
      <c r="NJ7" s="139"/>
      <c r="NK7" s="139"/>
      <c r="NL7" s="139"/>
      <c r="NM7" s="139"/>
      <c r="NN7" s="139"/>
      <c r="NO7" s="139"/>
      <c r="NP7" s="139"/>
      <c r="NQ7" s="140"/>
    </row>
    <row r="8" spans="1:382" ht="18.75" customHeight="1" x14ac:dyDescent="0.2">
      <c r="A8" s="2"/>
      <c r="B8" s="119" t="str">
        <f>データ!J7</f>
        <v>法非適用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1"/>
      <c r="AQ8" s="119" t="str">
        <f>データ!K7</f>
        <v>駐車場整備事業</v>
      </c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1"/>
      <c r="CF8" s="119" t="str">
        <f>データ!L7</f>
        <v>-</v>
      </c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1"/>
      <c r="DU8" s="106" t="str">
        <f>データ!M7</f>
        <v>Ａ２Ｂ２</v>
      </c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 t="str">
        <f>データ!N7</f>
        <v>非設置</v>
      </c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6" t="str">
        <f>データ!S7</f>
        <v>公共施設</v>
      </c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  <c r="IS8" s="106"/>
      <c r="IT8" s="106"/>
      <c r="IU8" s="106"/>
      <c r="IV8" s="106"/>
      <c r="IW8" s="106"/>
      <c r="IX8" s="106"/>
      <c r="IY8" s="106"/>
      <c r="IZ8" s="106"/>
      <c r="JA8" s="106"/>
      <c r="JB8" s="106"/>
      <c r="JC8" s="106"/>
      <c r="JD8" s="106"/>
      <c r="JE8" s="106"/>
      <c r="JF8" s="106"/>
      <c r="JG8" s="106"/>
      <c r="JH8" s="106"/>
      <c r="JI8" s="106"/>
      <c r="JJ8" s="106"/>
      <c r="JK8" s="106"/>
      <c r="JL8" s="106"/>
      <c r="JM8" s="106"/>
      <c r="JN8" s="106"/>
      <c r="JO8" s="106"/>
      <c r="JP8" s="106"/>
      <c r="JQ8" s="106" t="str">
        <f>データ!T7</f>
        <v>無</v>
      </c>
      <c r="JR8" s="106"/>
      <c r="JS8" s="106"/>
      <c r="JT8" s="106"/>
      <c r="JU8" s="106"/>
      <c r="JV8" s="106"/>
      <c r="JW8" s="106"/>
      <c r="JX8" s="106"/>
      <c r="JY8" s="106"/>
      <c r="JZ8" s="106"/>
      <c r="KA8" s="106"/>
      <c r="KB8" s="106"/>
      <c r="KC8" s="106"/>
      <c r="KD8" s="106"/>
      <c r="KE8" s="106"/>
      <c r="KF8" s="106"/>
      <c r="KG8" s="106"/>
      <c r="KH8" s="106"/>
      <c r="KI8" s="106"/>
      <c r="KJ8" s="106"/>
      <c r="KK8" s="106"/>
      <c r="KL8" s="106"/>
      <c r="KM8" s="106"/>
      <c r="KN8" s="106"/>
      <c r="KO8" s="106"/>
      <c r="KP8" s="106"/>
      <c r="KQ8" s="106"/>
      <c r="KR8" s="106"/>
      <c r="KS8" s="106"/>
      <c r="KT8" s="106"/>
      <c r="KU8" s="106"/>
      <c r="KV8" s="106"/>
      <c r="KW8" s="106"/>
      <c r="KX8" s="106"/>
      <c r="KY8" s="106"/>
      <c r="KZ8" s="106"/>
      <c r="LA8" s="106"/>
      <c r="LB8" s="106"/>
      <c r="LC8" s="106"/>
      <c r="LD8" s="106"/>
      <c r="LE8" s="106"/>
      <c r="LF8" s="106"/>
      <c r="LG8" s="106"/>
      <c r="LH8" s="106"/>
      <c r="LI8" s="106"/>
      <c r="LJ8" s="122">
        <f>データ!U7</f>
        <v>15834</v>
      </c>
      <c r="LK8" s="122"/>
      <c r="LL8" s="122"/>
      <c r="LM8" s="122"/>
      <c r="LN8" s="122"/>
      <c r="LO8" s="122"/>
      <c r="LP8" s="122"/>
      <c r="LQ8" s="122"/>
      <c r="LR8" s="122"/>
      <c r="LS8" s="122"/>
      <c r="LT8" s="122"/>
      <c r="LU8" s="122"/>
      <c r="LV8" s="122"/>
      <c r="LW8" s="122"/>
      <c r="LX8" s="122"/>
      <c r="LY8" s="122"/>
      <c r="LZ8" s="122"/>
      <c r="MA8" s="122"/>
      <c r="MB8" s="122"/>
      <c r="MC8" s="122"/>
      <c r="MD8" s="122"/>
      <c r="ME8" s="122"/>
      <c r="MF8" s="122"/>
      <c r="MG8" s="122"/>
      <c r="MH8" s="122"/>
      <c r="MI8" s="122"/>
      <c r="MJ8" s="122"/>
      <c r="MK8" s="122"/>
      <c r="ML8" s="122"/>
      <c r="MM8" s="122"/>
      <c r="MN8" s="122"/>
      <c r="MO8" s="122"/>
      <c r="MP8" s="122"/>
      <c r="MQ8" s="122"/>
      <c r="MR8" s="122"/>
      <c r="MS8" s="122"/>
      <c r="MT8" s="122"/>
      <c r="MU8" s="122"/>
      <c r="MV8" s="122"/>
      <c r="MW8" s="122"/>
      <c r="MX8" s="122"/>
      <c r="MY8" s="122"/>
      <c r="MZ8" s="122"/>
      <c r="NA8" s="122"/>
      <c r="NB8" s="122"/>
      <c r="NC8" s="3"/>
      <c r="ND8" s="133" t="s">
        <v>10</v>
      </c>
      <c r="NE8" s="134"/>
      <c r="NF8" s="123" t="s">
        <v>11</v>
      </c>
      <c r="NG8" s="123"/>
      <c r="NH8" s="123"/>
      <c r="NI8" s="123"/>
      <c r="NJ8" s="123"/>
      <c r="NK8" s="123"/>
      <c r="NL8" s="123"/>
      <c r="NM8" s="123"/>
      <c r="NN8" s="123"/>
      <c r="NO8" s="123"/>
      <c r="NP8" s="123"/>
      <c r="NQ8" s="124"/>
    </row>
    <row r="9" spans="1:382" ht="18.75" customHeight="1" x14ac:dyDescent="0.2">
      <c r="A9" s="2"/>
      <c r="B9" s="125" t="s">
        <v>12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7"/>
      <c r="AQ9" s="125" t="s">
        <v>13</v>
      </c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7"/>
      <c r="CF9" s="125" t="s">
        <v>14</v>
      </c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7"/>
      <c r="DU9" s="128" t="s">
        <v>15</v>
      </c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8" t="s">
        <v>16</v>
      </c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 t="s">
        <v>17</v>
      </c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 t="s">
        <v>18</v>
      </c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3"/>
      <c r="ND9" s="129" t="s">
        <v>19</v>
      </c>
      <c r="NE9" s="130"/>
      <c r="NF9" s="131" t="s">
        <v>20</v>
      </c>
      <c r="NG9" s="131"/>
      <c r="NH9" s="131"/>
      <c r="NI9" s="131"/>
      <c r="NJ9" s="131"/>
      <c r="NK9" s="131"/>
      <c r="NL9" s="131"/>
      <c r="NM9" s="131"/>
      <c r="NN9" s="131"/>
      <c r="NO9" s="131"/>
      <c r="NP9" s="131"/>
      <c r="NQ9" s="132"/>
    </row>
    <row r="10" spans="1:382" ht="18.75" customHeight="1" x14ac:dyDescent="0.2">
      <c r="A10" s="2"/>
      <c r="B10" s="113" t="str">
        <f>データ!O7</f>
        <v>該当数値なし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5"/>
      <c r="AQ10" s="116" t="s">
        <v>121</v>
      </c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8"/>
      <c r="CF10" s="119" t="str">
        <f>データ!Q7</f>
        <v>地下式</v>
      </c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1"/>
      <c r="DU10" s="122">
        <f>データ!R7</f>
        <v>30</v>
      </c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22">
        <f>データ!V7</f>
        <v>500</v>
      </c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K10" s="122"/>
      <c r="IL10" s="122"/>
      <c r="IM10" s="122"/>
      <c r="IN10" s="122"/>
      <c r="IO10" s="122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>
        <f>データ!W7</f>
        <v>300</v>
      </c>
      <c r="JR10" s="122"/>
      <c r="JS10" s="122"/>
      <c r="JT10" s="122"/>
      <c r="JU10" s="122"/>
      <c r="JV10" s="122"/>
      <c r="JW10" s="122"/>
      <c r="JX10" s="122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C10" s="122"/>
      <c r="LD10" s="122"/>
      <c r="LE10" s="122"/>
      <c r="LF10" s="122"/>
      <c r="LG10" s="122"/>
      <c r="LH10" s="122"/>
      <c r="LI10" s="122"/>
      <c r="LJ10" s="106" t="str">
        <f>データ!X7</f>
        <v>代行制</v>
      </c>
      <c r="LK10" s="106"/>
      <c r="LL10" s="106"/>
      <c r="LM10" s="106"/>
      <c r="LN10" s="106"/>
      <c r="LO10" s="106"/>
      <c r="LP10" s="106"/>
      <c r="LQ10" s="106"/>
      <c r="LR10" s="106"/>
      <c r="LS10" s="106"/>
      <c r="LT10" s="106"/>
      <c r="LU10" s="106"/>
      <c r="LV10" s="106"/>
      <c r="LW10" s="106"/>
      <c r="LX10" s="106"/>
      <c r="LY10" s="106"/>
      <c r="LZ10" s="106"/>
      <c r="MA10" s="106"/>
      <c r="MB10" s="106"/>
      <c r="MC10" s="106"/>
      <c r="MD10" s="106"/>
      <c r="ME10" s="106"/>
      <c r="MF10" s="106"/>
      <c r="MG10" s="106"/>
      <c r="MH10" s="106"/>
      <c r="MI10" s="106"/>
      <c r="MJ10" s="106"/>
      <c r="MK10" s="106"/>
      <c r="ML10" s="106"/>
      <c r="MM10" s="106"/>
      <c r="MN10" s="106"/>
      <c r="MO10" s="106"/>
      <c r="MP10" s="106"/>
      <c r="MQ10" s="106"/>
      <c r="MR10" s="106"/>
      <c r="MS10" s="106"/>
      <c r="MT10" s="106"/>
      <c r="MU10" s="106"/>
      <c r="MV10" s="106"/>
      <c r="MW10" s="106"/>
      <c r="MX10" s="106"/>
      <c r="MY10" s="106"/>
      <c r="MZ10" s="106"/>
      <c r="NA10" s="106"/>
      <c r="NB10" s="106"/>
      <c r="NC10" s="2"/>
      <c r="ND10" s="107" t="s">
        <v>21</v>
      </c>
      <c r="NE10" s="108"/>
      <c r="NF10" s="109" t="s">
        <v>22</v>
      </c>
      <c r="NG10" s="109"/>
      <c r="NH10" s="109"/>
      <c r="NI10" s="109"/>
      <c r="NJ10" s="109"/>
      <c r="NK10" s="109"/>
      <c r="NL10" s="109"/>
      <c r="NM10" s="109"/>
      <c r="NN10" s="109"/>
      <c r="NO10" s="109"/>
      <c r="NP10" s="109"/>
      <c r="NQ10" s="110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11" t="s">
        <v>23</v>
      </c>
      <c r="NE11" s="111"/>
      <c r="NF11" s="111"/>
      <c r="NG11" s="111"/>
      <c r="NH11" s="111"/>
      <c r="NI11" s="111"/>
      <c r="NJ11" s="111"/>
      <c r="NK11" s="111"/>
      <c r="NL11" s="111"/>
      <c r="NM11" s="111"/>
      <c r="NN11" s="111"/>
      <c r="NO11" s="111"/>
      <c r="NP11" s="111"/>
      <c r="NQ11" s="111"/>
      <c r="NR11" s="111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11"/>
      <c r="NE12" s="111"/>
      <c r="NF12" s="111"/>
      <c r="NG12" s="111"/>
      <c r="NH12" s="111"/>
      <c r="NI12" s="111"/>
      <c r="NJ12" s="111"/>
      <c r="NK12" s="111"/>
      <c r="NL12" s="111"/>
      <c r="NM12" s="111"/>
      <c r="NN12" s="111"/>
      <c r="NO12" s="111"/>
      <c r="NP12" s="111"/>
      <c r="NQ12" s="111"/>
      <c r="NR12" s="111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2"/>
      <c r="NE13" s="112"/>
      <c r="NF13" s="112"/>
      <c r="NG13" s="112"/>
      <c r="NH13" s="112"/>
      <c r="NI13" s="112"/>
      <c r="NJ13" s="112"/>
      <c r="NK13" s="112"/>
      <c r="NL13" s="112"/>
      <c r="NM13" s="112"/>
      <c r="NN13" s="112"/>
      <c r="NO13" s="112"/>
      <c r="NP13" s="112"/>
      <c r="NQ13" s="112"/>
      <c r="NR13" s="112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131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231.6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213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190.8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141.30000000000001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171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150.6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125.4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136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142.4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147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136.1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127.8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146.5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142.69999999999999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156.80000000000001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4.0999999999999996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6.6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5.5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4.0999999999999996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3.7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156.5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131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136.80000000000001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145.1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149.80000000000001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132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9"/>
      <c r="NE47" s="80"/>
      <c r="NF47" s="80"/>
      <c r="NG47" s="80"/>
      <c r="NH47" s="80"/>
      <c r="NI47" s="80"/>
      <c r="NJ47" s="80"/>
      <c r="NK47" s="80"/>
      <c r="NL47" s="80"/>
      <c r="NM47" s="80"/>
      <c r="NN47" s="80"/>
      <c r="NO47" s="80"/>
      <c r="NP47" s="80"/>
      <c r="NQ47" s="80"/>
      <c r="NR47" s="81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58.6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56.6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57.5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59.4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62.3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78691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60681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69928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74938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86235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45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67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56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65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81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-9.8000000000000007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-25.9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-24.6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-29.2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-810.7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5206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2220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3097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6051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9971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133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5714271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467492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117.1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145.19999999999999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219.9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107.1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143.6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MpVIW5Dpfh786Sr1zJqfZV/aoK2Bizug0QQkVtBGdIwTlXMt38pd+0sTu3Z0vCo9IzQjv3JyMd0vaLW3TqS7tQ==" saltValue="FrLos9UjRbzF+VKMxbcrH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44" t="s">
        <v>59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63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64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65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66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67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68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69</v>
      </c>
      <c r="CN4" s="150" t="s">
        <v>70</v>
      </c>
      <c r="CO4" s="141" t="s">
        <v>71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72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73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102</v>
      </c>
      <c r="AM5" s="47" t="s">
        <v>92</v>
      </c>
      <c r="AN5" s="47" t="s">
        <v>103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104</v>
      </c>
      <c r="AX5" s="47" t="s">
        <v>92</v>
      </c>
      <c r="AY5" s="47" t="s">
        <v>103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100</v>
      </c>
      <c r="BG5" s="47" t="s">
        <v>105</v>
      </c>
      <c r="BH5" s="47" t="s">
        <v>102</v>
      </c>
      <c r="BI5" s="47" t="s">
        <v>92</v>
      </c>
      <c r="BJ5" s="47" t="s">
        <v>106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107</v>
      </c>
      <c r="BR5" s="47" t="s">
        <v>90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100</v>
      </c>
      <c r="CC5" s="47" t="s">
        <v>90</v>
      </c>
      <c r="CD5" s="47" t="s">
        <v>104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51"/>
      <c r="CN5" s="151"/>
      <c r="CO5" s="47" t="s">
        <v>89</v>
      </c>
      <c r="CP5" s="47" t="s">
        <v>90</v>
      </c>
      <c r="CQ5" s="47" t="s">
        <v>91</v>
      </c>
      <c r="CR5" s="47" t="s">
        <v>108</v>
      </c>
      <c r="CS5" s="47" t="s">
        <v>103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104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104</v>
      </c>
      <c r="DN5" s="47" t="s">
        <v>108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109</v>
      </c>
      <c r="B6" s="48">
        <f>B8</f>
        <v>2023</v>
      </c>
      <c r="C6" s="48">
        <f t="shared" ref="C6:X6" si="1">C8</f>
        <v>401005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4</v>
      </c>
      <c r="H6" s="48" t="str">
        <f>SUBSTITUTE(H8,"　","")</f>
        <v>福岡県北九州市</v>
      </c>
      <c r="I6" s="48" t="str">
        <f t="shared" si="1"/>
        <v>勝山公園地下駐車場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30</v>
      </c>
      <c r="S6" s="50" t="str">
        <f t="shared" si="1"/>
        <v>公共施設</v>
      </c>
      <c r="T6" s="50" t="str">
        <f t="shared" si="1"/>
        <v>無</v>
      </c>
      <c r="U6" s="51">
        <f t="shared" si="1"/>
        <v>15834</v>
      </c>
      <c r="V6" s="51">
        <f t="shared" si="1"/>
        <v>500</v>
      </c>
      <c r="W6" s="51">
        <f t="shared" si="1"/>
        <v>300</v>
      </c>
      <c r="X6" s="50" t="str">
        <f t="shared" si="1"/>
        <v>代行制</v>
      </c>
      <c r="Y6" s="52">
        <f>IF(Y8="-",NA(),Y8)</f>
        <v>231.6</v>
      </c>
      <c r="Z6" s="52">
        <f t="shared" ref="Z6:AH6" si="2">IF(Z8="-",NA(),Z8)</f>
        <v>213</v>
      </c>
      <c r="AA6" s="52">
        <f t="shared" si="2"/>
        <v>190.8</v>
      </c>
      <c r="AB6" s="52">
        <f t="shared" si="2"/>
        <v>141.30000000000001</v>
      </c>
      <c r="AC6" s="52">
        <f t="shared" si="2"/>
        <v>171</v>
      </c>
      <c r="AD6" s="52">
        <f t="shared" si="2"/>
        <v>136.1</v>
      </c>
      <c r="AE6" s="52">
        <f t="shared" si="2"/>
        <v>127.8</v>
      </c>
      <c r="AF6" s="52">
        <f t="shared" si="2"/>
        <v>146.5</v>
      </c>
      <c r="AG6" s="52">
        <f t="shared" si="2"/>
        <v>142.69999999999999</v>
      </c>
      <c r="AH6" s="52">
        <f t="shared" si="2"/>
        <v>156.80000000000001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4.0999999999999996</v>
      </c>
      <c r="AP6" s="52">
        <f t="shared" si="3"/>
        <v>6.6</v>
      </c>
      <c r="AQ6" s="52">
        <f t="shared" si="3"/>
        <v>5.5</v>
      </c>
      <c r="AR6" s="52">
        <f t="shared" si="3"/>
        <v>4.0999999999999996</v>
      </c>
      <c r="AS6" s="52">
        <f t="shared" si="3"/>
        <v>3.7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45</v>
      </c>
      <c r="BA6" s="53">
        <f t="shared" si="4"/>
        <v>67</v>
      </c>
      <c r="BB6" s="53">
        <f t="shared" si="4"/>
        <v>56</v>
      </c>
      <c r="BC6" s="53">
        <f t="shared" si="4"/>
        <v>65</v>
      </c>
      <c r="BD6" s="53">
        <f t="shared" si="4"/>
        <v>81</v>
      </c>
      <c r="BE6" s="51" t="str">
        <f>IF(BE8="-","",IF(BE8="-","【-】","【"&amp;SUBSTITUTE(TEXT(BE8,"#,##0"),"-","△")&amp;"】"))</f>
        <v>【127】</v>
      </c>
      <c r="BF6" s="52">
        <f>IF(BF8="-",NA(),BF8)</f>
        <v>58.6</v>
      </c>
      <c r="BG6" s="52">
        <f t="shared" ref="BG6:BO6" si="5">IF(BG8="-",NA(),BG8)</f>
        <v>56.6</v>
      </c>
      <c r="BH6" s="52">
        <f t="shared" si="5"/>
        <v>57.5</v>
      </c>
      <c r="BI6" s="52">
        <f t="shared" si="5"/>
        <v>59.4</v>
      </c>
      <c r="BJ6" s="52">
        <f t="shared" si="5"/>
        <v>62.3</v>
      </c>
      <c r="BK6" s="52">
        <f t="shared" si="5"/>
        <v>-9.8000000000000007</v>
      </c>
      <c r="BL6" s="52">
        <f t="shared" si="5"/>
        <v>-25.9</v>
      </c>
      <c r="BM6" s="52">
        <f t="shared" si="5"/>
        <v>-24.6</v>
      </c>
      <c r="BN6" s="52">
        <f t="shared" si="5"/>
        <v>-29.2</v>
      </c>
      <c r="BO6" s="52">
        <f t="shared" si="5"/>
        <v>-810.7</v>
      </c>
      <c r="BP6" s="49" t="str">
        <f>IF(BP8="-","",IF(BP8="-","【-】","【"&amp;SUBSTITUTE(TEXT(BP8,"#,##0.0"),"-","△")&amp;"】"))</f>
        <v>【△55.6】</v>
      </c>
      <c r="BQ6" s="53">
        <f>IF(BQ8="-",NA(),BQ8)</f>
        <v>78691</v>
      </c>
      <c r="BR6" s="53">
        <f t="shared" ref="BR6:BZ6" si="6">IF(BR8="-",NA(),BR8)</f>
        <v>60681</v>
      </c>
      <c r="BS6" s="53">
        <f t="shared" si="6"/>
        <v>69928</v>
      </c>
      <c r="BT6" s="53">
        <f t="shared" si="6"/>
        <v>74938</v>
      </c>
      <c r="BU6" s="53">
        <f t="shared" si="6"/>
        <v>86235</v>
      </c>
      <c r="BV6" s="53">
        <f t="shared" si="6"/>
        <v>5206</v>
      </c>
      <c r="BW6" s="53">
        <f t="shared" si="6"/>
        <v>2220</v>
      </c>
      <c r="BX6" s="53">
        <f t="shared" si="6"/>
        <v>3097</v>
      </c>
      <c r="BY6" s="53">
        <f t="shared" si="6"/>
        <v>6051</v>
      </c>
      <c r="BZ6" s="53">
        <f t="shared" si="6"/>
        <v>9971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110</v>
      </c>
      <c r="CM6" s="51">
        <f t="shared" ref="CM6:CN6" si="7">CM8</f>
        <v>5714271</v>
      </c>
      <c r="CN6" s="51">
        <f t="shared" si="7"/>
        <v>467492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110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117.1</v>
      </c>
      <c r="DF6" s="52">
        <f t="shared" si="8"/>
        <v>145.19999999999999</v>
      </c>
      <c r="DG6" s="52">
        <f t="shared" si="8"/>
        <v>219.9</v>
      </c>
      <c r="DH6" s="52">
        <f t="shared" si="8"/>
        <v>107.1</v>
      </c>
      <c r="DI6" s="52">
        <f t="shared" si="8"/>
        <v>143.6</v>
      </c>
      <c r="DJ6" s="49" t="str">
        <f>IF(DJ8="-","",IF(DJ8="-","【-】","【"&amp;SUBSTITUTE(TEXT(DJ8,"#,##0.0"),"-","△")&amp;"】"))</f>
        <v>【79.0】</v>
      </c>
      <c r="DK6" s="52">
        <f>IF(DK8="-",NA(),DK8)</f>
        <v>150.6</v>
      </c>
      <c r="DL6" s="52">
        <f t="shared" ref="DL6:DT6" si="9">IF(DL8="-",NA(),DL8)</f>
        <v>125.4</v>
      </c>
      <c r="DM6" s="52">
        <f t="shared" si="9"/>
        <v>136</v>
      </c>
      <c r="DN6" s="52">
        <f t="shared" si="9"/>
        <v>142.4</v>
      </c>
      <c r="DO6" s="52">
        <f t="shared" si="9"/>
        <v>147</v>
      </c>
      <c r="DP6" s="52">
        <f t="shared" si="9"/>
        <v>156.5</v>
      </c>
      <c r="DQ6" s="52">
        <f t="shared" si="9"/>
        <v>131</v>
      </c>
      <c r="DR6" s="52">
        <f t="shared" si="9"/>
        <v>136.80000000000001</v>
      </c>
      <c r="DS6" s="52">
        <f t="shared" si="9"/>
        <v>145.1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111</v>
      </c>
      <c r="B7" s="48">
        <f t="shared" ref="B7:X7" si="10">B8</f>
        <v>2023</v>
      </c>
      <c r="C7" s="48">
        <f t="shared" si="10"/>
        <v>401005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4</v>
      </c>
      <c r="H7" s="48" t="str">
        <f t="shared" si="10"/>
        <v>福岡県　北九州市</v>
      </c>
      <c r="I7" s="48" t="str">
        <f t="shared" si="10"/>
        <v>勝山公園地下駐車場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30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15834</v>
      </c>
      <c r="V7" s="51">
        <f t="shared" si="10"/>
        <v>500</v>
      </c>
      <c r="W7" s="51">
        <f t="shared" si="10"/>
        <v>300</v>
      </c>
      <c r="X7" s="50" t="str">
        <f t="shared" si="10"/>
        <v>代行制</v>
      </c>
      <c r="Y7" s="52">
        <f>Y8</f>
        <v>231.6</v>
      </c>
      <c r="Z7" s="52">
        <f t="shared" ref="Z7:AH7" si="11">Z8</f>
        <v>213</v>
      </c>
      <c r="AA7" s="52">
        <f t="shared" si="11"/>
        <v>190.8</v>
      </c>
      <c r="AB7" s="52">
        <f t="shared" si="11"/>
        <v>141.30000000000001</v>
      </c>
      <c r="AC7" s="52">
        <f t="shared" si="11"/>
        <v>171</v>
      </c>
      <c r="AD7" s="52">
        <f t="shared" si="11"/>
        <v>136.1</v>
      </c>
      <c r="AE7" s="52">
        <f t="shared" si="11"/>
        <v>127.8</v>
      </c>
      <c r="AF7" s="52">
        <f t="shared" si="11"/>
        <v>146.5</v>
      </c>
      <c r="AG7" s="52">
        <f t="shared" si="11"/>
        <v>142.69999999999999</v>
      </c>
      <c r="AH7" s="52">
        <f t="shared" si="11"/>
        <v>156.80000000000001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4.0999999999999996</v>
      </c>
      <c r="AP7" s="52">
        <f t="shared" si="12"/>
        <v>6.6</v>
      </c>
      <c r="AQ7" s="52">
        <f t="shared" si="12"/>
        <v>5.5</v>
      </c>
      <c r="AR7" s="52">
        <f t="shared" si="12"/>
        <v>4.0999999999999996</v>
      </c>
      <c r="AS7" s="52">
        <f t="shared" si="12"/>
        <v>3.7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45</v>
      </c>
      <c r="BA7" s="53">
        <f t="shared" si="13"/>
        <v>67</v>
      </c>
      <c r="BB7" s="53">
        <f t="shared" si="13"/>
        <v>56</v>
      </c>
      <c r="BC7" s="53">
        <f t="shared" si="13"/>
        <v>65</v>
      </c>
      <c r="BD7" s="53">
        <f t="shared" si="13"/>
        <v>81</v>
      </c>
      <c r="BE7" s="51"/>
      <c r="BF7" s="52">
        <f>BF8</f>
        <v>58.6</v>
      </c>
      <c r="BG7" s="52">
        <f t="shared" ref="BG7:BO7" si="14">BG8</f>
        <v>56.6</v>
      </c>
      <c r="BH7" s="52">
        <f t="shared" si="14"/>
        <v>57.5</v>
      </c>
      <c r="BI7" s="52">
        <f t="shared" si="14"/>
        <v>59.4</v>
      </c>
      <c r="BJ7" s="52">
        <f t="shared" si="14"/>
        <v>62.3</v>
      </c>
      <c r="BK7" s="52">
        <f t="shared" si="14"/>
        <v>-9.8000000000000007</v>
      </c>
      <c r="BL7" s="52">
        <f t="shared" si="14"/>
        <v>-25.9</v>
      </c>
      <c r="BM7" s="52">
        <f t="shared" si="14"/>
        <v>-24.6</v>
      </c>
      <c r="BN7" s="52">
        <f t="shared" si="14"/>
        <v>-29.2</v>
      </c>
      <c r="BO7" s="52">
        <f t="shared" si="14"/>
        <v>-810.7</v>
      </c>
      <c r="BP7" s="49"/>
      <c r="BQ7" s="53">
        <f>BQ8</f>
        <v>78691</v>
      </c>
      <c r="BR7" s="53">
        <f t="shared" ref="BR7:BZ7" si="15">BR8</f>
        <v>60681</v>
      </c>
      <c r="BS7" s="53">
        <f t="shared" si="15"/>
        <v>69928</v>
      </c>
      <c r="BT7" s="53">
        <f t="shared" si="15"/>
        <v>74938</v>
      </c>
      <c r="BU7" s="53">
        <f t="shared" si="15"/>
        <v>86235</v>
      </c>
      <c r="BV7" s="53">
        <f t="shared" si="15"/>
        <v>5206</v>
      </c>
      <c r="BW7" s="53">
        <f t="shared" si="15"/>
        <v>2220</v>
      </c>
      <c r="BX7" s="53">
        <f t="shared" si="15"/>
        <v>3097</v>
      </c>
      <c r="BY7" s="53">
        <f t="shared" si="15"/>
        <v>6051</v>
      </c>
      <c r="BZ7" s="53">
        <f t="shared" si="15"/>
        <v>9971</v>
      </c>
      <c r="CA7" s="51"/>
      <c r="CB7" s="52" t="s">
        <v>112</v>
      </c>
      <c r="CC7" s="52" t="s">
        <v>112</v>
      </c>
      <c r="CD7" s="52" t="s">
        <v>112</v>
      </c>
      <c r="CE7" s="52" t="s">
        <v>112</v>
      </c>
      <c r="CF7" s="52" t="s">
        <v>112</v>
      </c>
      <c r="CG7" s="52" t="s">
        <v>112</v>
      </c>
      <c r="CH7" s="52" t="s">
        <v>112</v>
      </c>
      <c r="CI7" s="52" t="s">
        <v>112</v>
      </c>
      <c r="CJ7" s="52" t="s">
        <v>112</v>
      </c>
      <c r="CK7" s="52" t="s">
        <v>110</v>
      </c>
      <c r="CL7" s="49"/>
      <c r="CM7" s="51">
        <f>CM8</f>
        <v>5714271</v>
      </c>
      <c r="CN7" s="51">
        <f>CN8</f>
        <v>467492</v>
      </c>
      <c r="CO7" s="52" t="s">
        <v>112</v>
      </c>
      <c r="CP7" s="52" t="s">
        <v>112</v>
      </c>
      <c r="CQ7" s="52" t="s">
        <v>112</v>
      </c>
      <c r="CR7" s="52" t="s">
        <v>112</v>
      </c>
      <c r="CS7" s="52" t="s">
        <v>112</v>
      </c>
      <c r="CT7" s="52" t="s">
        <v>112</v>
      </c>
      <c r="CU7" s="52" t="s">
        <v>112</v>
      </c>
      <c r="CV7" s="52" t="s">
        <v>112</v>
      </c>
      <c r="CW7" s="52" t="s">
        <v>112</v>
      </c>
      <c r="CX7" s="52" t="s">
        <v>110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117.1</v>
      </c>
      <c r="DF7" s="52">
        <f t="shared" si="16"/>
        <v>145.19999999999999</v>
      </c>
      <c r="DG7" s="52">
        <f t="shared" si="16"/>
        <v>219.9</v>
      </c>
      <c r="DH7" s="52">
        <f t="shared" si="16"/>
        <v>107.1</v>
      </c>
      <c r="DI7" s="52">
        <f t="shared" si="16"/>
        <v>143.6</v>
      </c>
      <c r="DJ7" s="49"/>
      <c r="DK7" s="52">
        <f>DK8</f>
        <v>150.6</v>
      </c>
      <c r="DL7" s="52">
        <f t="shared" ref="DL7:DT7" si="17">DL8</f>
        <v>125.4</v>
      </c>
      <c r="DM7" s="52">
        <f t="shared" si="17"/>
        <v>136</v>
      </c>
      <c r="DN7" s="52">
        <f t="shared" si="17"/>
        <v>142.4</v>
      </c>
      <c r="DO7" s="52">
        <f t="shared" si="17"/>
        <v>147</v>
      </c>
      <c r="DP7" s="52">
        <f t="shared" si="17"/>
        <v>156.5</v>
      </c>
      <c r="DQ7" s="52">
        <f t="shared" si="17"/>
        <v>131</v>
      </c>
      <c r="DR7" s="52">
        <f t="shared" si="17"/>
        <v>136.80000000000001</v>
      </c>
      <c r="DS7" s="52">
        <f t="shared" si="17"/>
        <v>145.1</v>
      </c>
      <c r="DT7" s="52">
        <f t="shared" si="17"/>
        <v>149.80000000000001</v>
      </c>
      <c r="DU7" s="49"/>
    </row>
    <row r="8" spans="1:125" s="54" customFormat="1" x14ac:dyDescent="0.2">
      <c r="A8" s="37"/>
      <c r="B8" s="55">
        <v>2023</v>
      </c>
      <c r="C8" s="55">
        <v>401005</v>
      </c>
      <c r="D8" s="55">
        <v>47</v>
      </c>
      <c r="E8" s="55">
        <v>14</v>
      </c>
      <c r="F8" s="55">
        <v>0</v>
      </c>
      <c r="G8" s="55">
        <v>4</v>
      </c>
      <c r="H8" s="55" t="s">
        <v>113</v>
      </c>
      <c r="I8" s="55" t="s">
        <v>114</v>
      </c>
      <c r="J8" s="55" t="s">
        <v>115</v>
      </c>
      <c r="K8" s="55" t="s">
        <v>116</v>
      </c>
      <c r="L8" s="55" t="s">
        <v>117</v>
      </c>
      <c r="M8" s="55" t="s">
        <v>118</v>
      </c>
      <c r="N8" s="55" t="s">
        <v>119</v>
      </c>
      <c r="O8" s="56" t="s">
        <v>120</v>
      </c>
      <c r="P8" s="57" t="s">
        <v>121</v>
      </c>
      <c r="Q8" s="57" t="s">
        <v>122</v>
      </c>
      <c r="R8" s="58">
        <v>30</v>
      </c>
      <c r="S8" s="57" t="s">
        <v>123</v>
      </c>
      <c r="T8" s="57" t="s">
        <v>124</v>
      </c>
      <c r="U8" s="58">
        <v>15834</v>
      </c>
      <c r="V8" s="58">
        <v>500</v>
      </c>
      <c r="W8" s="58">
        <v>300</v>
      </c>
      <c r="X8" s="57" t="s">
        <v>125</v>
      </c>
      <c r="Y8" s="59">
        <v>231.6</v>
      </c>
      <c r="Z8" s="59">
        <v>213</v>
      </c>
      <c r="AA8" s="59">
        <v>190.8</v>
      </c>
      <c r="AB8" s="59">
        <v>141.30000000000001</v>
      </c>
      <c r="AC8" s="59">
        <v>171</v>
      </c>
      <c r="AD8" s="59">
        <v>136.1</v>
      </c>
      <c r="AE8" s="59">
        <v>127.8</v>
      </c>
      <c r="AF8" s="59">
        <v>146.5</v>
      </c>
      <c r="AG8" s="59">
        <v>142.69999999999999</v>
      </c>
      <c r="AH8" s="59">
        <v>156.80000000000001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4.0999999999999996</v>
      </c>
      <c r="AP8" s="59">
        <v>6.6</v>
      </c>
      <c r="AQ8" s="59">
        <v>5.5</v>
      </c>
      <c r="AR8" s="59">
        <v>4.0999999999999996</v>
      </c>
      <c r="AS8" s="59">
        <v>3.7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45</v>
      </c>
      <c r="BA8" s="60">
        <v>67</v>
      </c>
      <c r="BB8" s="60">
        <v>56</v>
      </c>
      <c r="BC8" s="60">
        <v>65</v>
      </c>
      <c r="BD8" s="60">
        <v>81</v>
      </c>
      <c r="BE8" s="60">
        <v>127</v>
      </c>
      <c r="BF8" s="59">
        <v>58.6</v>
      </c>
      <c r="BG8" s="59">
        <v>56.6</v>
      </c>
      <c r="BH8" s="59">
        <v>57.5</v>
      </c>
      <c r="BI8" s="59">
        <v>59.4</v>
      </c>
      <c r="BJ8" s="59">
        <v>62.3</v>
      </c>
      <c r="BK8" s="59">
        <v>-9.8000000000000007</v>
      </c>
      <c r="BL8" s="59">
        <v>-25.9</v>
      </c>
      <c r="BM8" s="59">
        <v>-24.6</v>
      </c>
      <c r="BN8" s="59">
        <v>-29.2</v>
      </c>
      <c r="BO8" s="59">
        <v>-810.7</v>
      </c>
      <c r="BP8" s="56">
        <v>-55.6</v>
      </c>
      <c r="BQ8" s="60">
        <v>78691</v>
      </c>
      <c r="BR8" s="60">
        <v>60681</v>
      </c>
      <c r="BS8" s="60">
        <v>69928</v>
      </c>
      <c r="BT8" s="61">
        <v>74938</v>
      </c>
      <c r="BU8" s="61">
        <v>86235</v>
      </c>
      <c r="BV8" s="60">
        <v>5206</v>
      </c>
      <c r="BW8" s="60">
        <v>2220</v>
      </c>
      <c r="BX8" s="60">
        <v>3097</v>
      </c>
      <c r="BY8" s="60">
        <v>6051</v>
      </c>
      <c r="BZ8" s="60">
        <v>9971</v>
      </c>
      <c r="CA8" s="58">
        <v>12639</v>
      </c>
      <c r="CB8" s="59" t="s">
        <v>117</v>
      </c>
      <c r="CC8" s="59" t="s">
        <v>117</v>
      </c>
      <c r="CD8" s="59" t="s">
        <v>117</v>
      </c>
      <c r="CE8" s="59" t="s">
        <v>117</v>
      </c>
      <c r="CF8" s="59" t="s">
        <v>117</v>
      </c>
      <c r="CG8" s="59" t="s">
        <v>117</v>
      </c>
      <c r="CH8" s="59" t="s">
        <v>117</v>
      </c>
      <c r="CI8" s="59" t="s">
        <v>117</v>
      </c>
      <c r="CJ8" s="59" t="s">
        <v>117</v>
      </c>
      <c r="CK8" s="59" t="s">
        <v>117</v>
      </c>
      <c r="CL8" s="56" t="s">
        <v>117</v>
      </c>
      <c r="CM8" s="58">
        <v>5714271</v>
      </c>
      <c r="CN8" s="58">
        <v>467492</v>
      </c>
      <c r="CO8" s="59" t="s">
        <v>117</v>
      </c>
      <c r="CP8" s="59" t="s">
        <v>117</v>
      </c>
      <c r="CQ8" s="59" t="s">
        <v>117</v>
      </c>
      <c r="CR8" s="59" t="s">
        <v>117</v>
      </c>
      <c r="CS8" s="59" t="s">
        <v>117</v>
      </c>
      <c r="CT8" s="59" t="s">
        <v>117</v>
      </c>
      <c r="CU8" s="59" t="s">
        <v>117</v>
      </c>
      <c r="CV8" s="59" t="s">
        <v>117</v>
      </c>
      <c r="CW8" s="59" t="s">
        <v>117</v>
      </c>
      <c r="CX8" s="59" t="s">
        <v>117</v>
      </c>
      <c r="CY8" s="56" t="s">
        <v>117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117.1</v>
      </c>
      <c r="DF8" s="59">
        <v>145.19999999999999</v>
      </c>
      <c r="DG8" s="59">
        <v>219.9</v>
      </c>
      <c r="DH8" s="59">
        <v>107.1</v>
      </c>
      <c r="DI8" s="59">
        <v>143.6</v>
      </c>
      <c r="DJ8" s="56">
        <v>79</v>
      </c>
      <c r="DK8" s="59">
        <v>150.6</v>
      </c>
      <c r="DL8" s="59">
        <v>125.4</v>
      </c>
      <c r="DM8" s="59">
        <v>136</v>
      </c>
      <c r="DN8" s="59">
        <v>142.4</v>
      </c>
      <c r="DO8" s="59">
        <v>147</v>
      </c>
      <c r="DP8" s="59">
        <v>156.5</v>
      </c>
      <c r="DQ8" s="59">
        <v>131</v>
      </c>
      <c r="DR8" s="59">
        <v>136.80000000000001</v>
      </c>
      <c r="DS8" s="59">
        <v>145.1</v>
      </c>
      <c r="DT8" s="59">
        <v>149.80000000000001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126</v>
      </c>
      <c r="C10" s="64" t="s">
        <v>127</v>
      </c>
      <c r="D10" s="64" t="s">
        <v>128</v>
      </c>
      <c r="E10" s="64" t="s">
        <v>129</v>
      </c>
      <c r="F10" s="64" t="s">
        <v>130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4CA9FB5C-6BF1-4818-9F86-0D92CB674D94}"/>
</file>

<file path=customXml/itemProps2.xml><?xml version="1.0" encoding="utf-8"?>
<ds:datastoreItem xmlns:ds="http://schemas.openxmlformats.org/officeDocument/2006/customXml" ds:itemID="{B46DB14E-1012-4EE8-BB28-92491DBF06E7}"/>
</file>

<file path=customXml/itemProps3.xml><?xml version="1.0" encoding="utf-8"?>
<ds:datastoreItem xmlns:ds="http://schemas.openxmlformats.org/officeDocument/2006/customXml" ds:itemID="{3FE4ADA8-913D-4379-9866-5573EE9D14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2025-02-14T07:32:19Z</dcterms:created>
  <dcterms:modified xsi:type="dcterms:W3CDTF">2025-02-14T07:32:34Z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</Properties>
</file>