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2" documentId="13_ncr:1_{E7059916-EE2F-4C89-B0F3-5814B7862261}" xr6:coauthVersionLast="47" xr6:coauthVersionMax="47" xr10:uidLastSave="{CAA3BC70-5FD0-485D-AD9B-01C60351E648}"/>
  <workbookProtection workbookAlgorithmName="SHA-512" workbookHashValue="l8ghDtW824VqxB6fdHU2WZsbNA2jToY33Q4GW/Q5Zv7h4nmwxyvtGHe7pbbch6pHj6v6AVijMRt03KBckjYMog==" workbookSaltValue="YuuDt14z6EdYmAhB6o2MTw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MA31" i="4" s="1"/>
  <c r="DN7" i="5"/>
  <c r="LH31" i="4" s="1"/>
  <c r="DM7" i="5"/>
  <c r="KO31" i="4" s="1"/>
  <c r="DL7" i="5"/>
  <c r="DK7" i="5"/>
  <c r="DI7" i="5"/>
  <c r="DH7" i="5"/>
  <c r="DG7" i="5"/>
  <c r="DF7" i="5"/>
  <c r="KP78" i="4" s="1"/>
  <c r="DE7" i="5"/>
  <c r="KA78" i="4" s="1"/>
  <c r="DD7" i="5"/>
  <c r="MI77" i="4" s="1"/>
  <c r="DC7" i="5"/>
  <c r="DB7" i="5"/>
  <c r="DA7" i="5"/>
  <c r="CZ7" i="5"/>
  <c r="CN7" i="5"/>
  <c r="CV76" i="4" s="1"/>
  <c r="CM7" i="5"/>
  <c r="CV67" i="4" s="1"/>
  <c r="BZ7" i="5"/>
  <c r="MA53" i="4" s="1"/>
  <c r="BY7" i="5"/>
  <c r="LH53" i="4" s="1"/>
  <c r="BX7" i="5"/>
  <c r="BW7" i="5"/>
  <c r="BV7" i="5"/>
  <c r="BU7" i="5"/>
  <c r="BT7" i="5"/>
  <c r="BS7" i="5"/>
  <c r="BR7" i="5"/>
  <c r="BQ7" i="5"/>
  <c r="JC52" i="4" s="1"/>
  <c r="BO7" i="5"/>
  <c r="BN7" i="5"/>
  <c r="BM7" i="5"/>
  <c r="BL7" i="5"/>
  <c r="BK7" i="5"/>
  <c r="BJ7" i="5"/>
  <c r="HJ52" i="4" s="1"/>
  <c r="BI7" i="5"/>
  <c r="GQ52" i="4" s="1"/>
  <c r="BH7" i="5"/>
  <c r="FX52" i="4" s="1"/>
  <c r="BG7" i="5"/>
  <c r="BF7" i="5"/>
  <c r="BD7" i="5"/>
  <c r="BC7" i="5"/>
  <c r="BB7" i="5"/>
  <c r="BG53" i="4" s="1"/>
  <c r="BA7" i="5"/>
  <c r="AN53" i="4" s="1"/>
  <c r="AZ7" i="5"/>
  <c r="U53" i="4" s="1"/>
  <c r="AY7" i="5"/>
  <c r="CS52" i="4" s="1"/>
  <c r="AX7" i="5"/>
  <c r="AW7" i="5"/>
  <c r="AV7" i="5"/>
  <c r="AU7" i="5"/>
  <c r="AS7" i="5"/>
  <c r="HJ32" i="4" s="1"/>
  <c r="AR7" i="5"/>
  <c r="GQ32" i="4" s="1"/>
  <c r="AQ7" i="5"/>
  <c r="FX32" i="4" s="1"/>
  <c r="AP7" i="5"/>
  <c r="FE32" i="4" s="1"/>
  <c r="AO7" i="5"/>
  <c r="AN7" i="5"/>
  <c r="AM7" i="5"/>
  <c r="AL7" i="5"/>
  <c r="AK7" i="5"/>
  <c r="FE31" i="4" s="1"/>
  <c r="AJ7" i="5"/>
  <c r="EL31" i="4" s="1"/>
  <c r="AH7" i="5"/>
  <c r="CS32" i="4" s="1"/>
  <c r="AG7" i="5"/>
  <c r="BZ32" i="4" s="1"/>
  <c r="AF7" i="5"/>
  <c r="AE7" i="5"/>
  <c r="AD7" i="5"/>
  <c r="AC7" i="5"/>
  <c r="AB7" i="5"/>
  <c r="AA7" i="5"/>
  <c r="Z7" i="5"/>
  <c r="Y7" i="5"/>
  <c r="U31" i="4" s="1"/>
  <c r="X7" i="5"/>
  <c r="W7" i="5"/>
  <c r="V7" i="5"/>
  <c r="U7" i="5"/>
  <c r="T7" i="5"/>
  <c r="JQ8" i="4" s="1"/>
  <c r="S7" i="5"/>
  <c r="HX8" i="4" s="1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C88" i="4"/>
  <c r="MI78" i="4"/>
  <c r="LT78" i="4"/>
  <c r="LE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KO53" i="4"/>
  <c r="JV53" i="4"/>
  <c r="JC53" i="4"/>
  <c r="HJ53" i="4"/>
  <c r="GQ53" i="4"/>
  <c r="FX53" i="4"/>
  <c r="FE53" i="4"/>
  <c r="EL53" i="4"/>
  <c r="CS53" i="4"/>
  <c r="BZ53" i="4"/>
  <c r="MA52" i="4"/>
  <c r="LH52" i="4"/>
  <c r="KO52" i="4"/>
  <c r="JV52" i="4"/>
  <c r="FE52" i="4"/>
  <c r="EL52" i="4"/>
  <c r="BZ52" i="4"/>
  <c r="BG52" i="4"/>
  <c r="AN52" i="4"/>
  <c r="U52" i="4"/>
  <c r="MA32" i="4"/>
  <c r="LH32" i="4"/>
  <c r="KO32" i="4"/>
  <c r="JV32" i="4"/>
  <c r="JC32" i="4"/>
  <c r="EL32" i="4"/>
  <c r="BG32" i="4"/>
  <c r="AN32" i="4"/>
  <c r="U32" i="4"/>
  <c r="JV31" i="4"/>
  <c r="JC31" i="4"/>
  <c r="HJ31" i="4"/>
  <c r="GQ31" i="4"/>
  <c r="FX31" i="4"/>
  <c r="CS31" i="4"/>
  <c r="BZ31" i="4"/>
  <c r="BG31" i="4"/>
  <c r="AN31" i="4"/>
  <c r="LJ10" i="4"/>
  <c r="JQ10" i="4"/>
  <c r="HX10" i="4"/>
  <c r="B10" i="4"/>
  <c r="LJ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AV76" i="4"/>
  <c r="KO51" i="4"/>
  <c r="LE76" i="4"/>
  <c r="FX51" i="4"/>
  <c r="KO30" i="4"/>
  <c r="HP76" i="4"/>
  <c r="BG51" i="4"/>
  <c r="FX30" i="4"/>
  <c r="HA76" i="4"/>
  <c r="AN51" i="4"/>
  <c r="FE30" i="4"/>
  <c r="AN30" i="4"/>
  <c r="AG76" i="4"/>
  <c r="JV51" i="4"/>
  <c r="KP76" i="4"/>
  <c r="FE51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<sst xmlns="http://schemas.openxmlformats.org/spreadsheetml/2006/main" count="278" uniqueCount="141">
  <si>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</si>
  <si>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</si>
  <si>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</si>
  <si>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</si>
  <si>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</si>
  <si>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</si>
  <si>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</si>
  <si>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</si>
  <si>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</si>
  <si>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</si>
  <si>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</si>
  <si>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</si>
  <si>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</si>
  <si>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</si>
  <si>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</si>
  <si>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</si>
  <si>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</si>
  <si>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</si>
  <si>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</si>
  <si>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</si>
  <si>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</si>
  <si>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</si>
  <si>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</si>
  <si>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</si>
  <si>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</si>
  <si>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</si>
  <si>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</si>
  <si>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</si>
  <si>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</si>
  <si>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</si>
  <si>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</si>
  <si>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</si>
  <si>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</si>
  <si>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</si>
  <si>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</si>
  <si>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</si>
  <si>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</si>
  <si>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</si>
  <si>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</si>
  <si>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</si>
  <si>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</si>
  <si>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</si>
  <si>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</si>
  <si>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</si>
  <si>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</si>
  <si>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</si>
  <si>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</si>
  <si>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</si>
  <si>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</si>
  <si>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</si>
  <si>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</si>
  <si>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</si>
  <si>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</si>
  <si>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</si>
  <si>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</si>
  <si>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</si>
  <si>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</si>
  <si>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</si>
  <si>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</si>
  <si>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</si>
  <si>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</si>
  <si>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</si>
  <si>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</si>
  <si>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</si>
  <si>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</si>
  <si>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</si>
  <si>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</si>
  <si>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</si>
  <si>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</si>
  <si>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</si>
  <si>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</si>
  <si>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</si>
  <si>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</si>
  <si>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</si>
  <si>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</si>
  <si>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</si>
  <si>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</si>
  <si>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</si>
  <si>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</si>
  <si>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</si>
  <si>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</si>
  <si>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</si>
  <si>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</si>
  <si>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</si>
  <si>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</si>
  <si>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</si>
  <si>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</si>
  <si>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</si>
  <si>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</si>
  <si>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</si>
  <si>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</si>
  <si>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</si>
  <si>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</si>
  <si>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</si>
  <si>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</si>
  <si>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</si>
  <si>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</si>
  <si>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</si>
  <si>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</si>
  <si>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</si>
  <si>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</si>
  <si>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</si>
  <si>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</si>
  <si>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</si>
  <si>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</si>
  <si>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</si>
  <si>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</si>
  <si>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</si>
  <si>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</si>
  <si>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</si>
  <si>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</si>
  <si>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</si>
  <si>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</si>
  <si>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</si>
  <si>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</si>
  <si>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</si>
  <si>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</si>
  <si>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</si>
  <si>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</si>
  <si>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福岡県　北九州市</t>
  </si>
  <si>
    <t>黒崎駅西駐車場</t>
  </si>
  <si>
    <t>法非適用</t>
  </si>
  <si>
    <t>駐車場整備事業</t>
  </si>
  <si>
    <t>-</t>
  </si>
  <si>
    <t>Ａ１Ｂ２</t>
  </si>
  <si>
    <t>非設置</t>
  </si>
  <si>
    <t>該当数値なし</t>
  </si>
  <si>
    <t>届出駐車場 附置義務駐車施設</t>
  </si>
  <si>
    <t>立体式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</si>
  <si>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</si>
  <si>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</si>
  <si>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</si>
  <si>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</si>
  <si>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</si>
  <si>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</si>
  <si>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</si>
  <si>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</si>
  <si>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稼働率は類似施設平均値と比較しても高く、駐車場としての需要は大きい。</t>
    <phoneticPr fontId="5"/>
  </si>
  <si>
    <t>当該駐車場は区役所や公的施設に隣接していることから、今後も公共施設の付帯駐車場として存続させる必要がある。
今後大規模な修繕が必要となることが予想されることから、長寿命化計画に基づき、管理・運営を行っていく。</t>
    <rPh sb="88" eb="89">
      <t>モト</t>
    </rPh>
    <phoneticPr fontId="5"/>
  </si>
  <si>
    <t xml:space="preserve">建設に係る費用の償還が残っていたため、収益的収支比率は低い状況となっている。
　※　R5年度で償還完了
しかしながら、売上高GOP比率及びEBITDAは、類似施設平均値と比較しても高く、施設の営業に関する収益性は高い。
</t>
    <rPh sb="11" eb="12">
      <t>ノコ</t>
    </rPh>
    <rPh sb="44" eb="46">
      <t>ネンド</t>
    </rPh>
    <rPh sb="47" eb="49">
      <t>ショウカン</t>
    </rPh>
    <rPh sb="49" eb="51">
      <t>カンリョウ</t>
    </rPh>
    <rPh sb="59" eb="61">
      <t>ウリアゲ</t>
    </rPh>
    <rPh sb="61" eb="62">
      <t>ダカ</t>
    </rPh>
    <rPh sb="65" eb="67">
      <t>ヒリツ</t>
    </rPh>
    <rPh sb="67" eb="68">
      <t>オヨ</t>
    </rPh>
    <rPh sb="77" eb="79">
      <t>ルイジ</t>
    </rPh>
    <rPh sb="79" eb="81">
      <t>シセツ</t>
    </rPh>
    <rPh sb="81" eb="83">
      <t>ヘイキン</t>
    </rPh>
    <rPh sb="83" eb="84">
      <t>チ</t>
    </rPh>
    <rPh sb="85" eb="87">
      <t>ヒカク</t>
    </rPh>
    <rPh sb="90" eb="91">
      <t>タカ</t>
    </rPh>
    <rPh sb="93" eb="95">
      <t>シセツ</t>
    </rPh>
    <rPh sb="96" eb="98">
      <t>エイギョウ</t>
    </rPh>
    <rPh sb="99" eb="100">
      <t>カン</t>
    </rPh>
    <rPh sb="102" eb="105">
      <t>シュウエキセイ</t>
    </rPh>
    <rPh sb="106" eb="107">
      <t>タカ</t>
    </rPh>
    <phoneticPr fontId="5"/>
  </si>
  <si>
    <t>建設に係る費用の償還については、令和5年度に完了した。
駐車場の規模が大きいため、今後、多額の設備投資が必要になってくると予想される。</t>
    <rPh sb="0" eb="2">
      <t>ケンセツ</t>
    </rPh>
    <rPh sb="3" eb="4">
      <t>カカワ</t>
    </rPh>
    <rPh sb="5" eb="7">
      <t>ヒヨウ</t>
    </rPh>
    <rPh sb="8" eb="10">
      <t>ショウカン</t>
    </rPh>
    <rPh sb="16" eb="18">
      <t>レイワ</t>
    </rPh>
    <rPh sb="19" eb="21">
      <t>ネンド</t>
    </rPh>
    <rPh sb="22" eb="24">
      <t>カンリョウ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</si>
</sst>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56.3</c:v>
                </c:pt>
                <c:pt idx="1">
                  <c:v>65.8</c:v>
                </c:pt>
                <c:pt idx="2">
                  <c:v>86.4</c:v>
                </c:pt>
                <c:pt idx="3">
                  <c:v>115.2</c:v>
                </c:pt>
                <c:pt idx="4">
                  <c:v>118.7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7-4371-A4D0-90A8AE755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230.7</c:v>
                </c:pt>
                <c:pt idx="1">
                  <c:v>166.4</c:v>
                </c:pt>
                <c:pt idx="2">
                  <c:v>177.9</c:v>
                </c:pt>
                <c:pt idx="3">
                  <c:v>183.3</c:v>
                </c:pt>
                <c:pt idx="4">
                  <c:v>186.3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87-4371-A4D0-90A8AE755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137.30000000000001</c:v>
                </c:pt>
                <c:pt idx="1">
                  <c:v>77.7</c:v>
                </c:pt>
                <c:pt idx="2">
                  <c:v>28.3</c:v>
                </c:pt>
                <c:pt idx="3">
                  <c:v>5.9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C-44D3-9774-1B4711C6B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1555</c:v>
                </c:pt>
                <c:pt idx="1">
                  <c:v>69.3</c:v>
                </c:pt>
                <c:pt idx="2">
                  <c:v>93</c:v>
                </c:pt>
                <c:pt idx="3">
                  <c:v>141.1</c:v>
                </c:pt>
                <c:pt idx="4">
                  <c:v>333.3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C-44D3-9774-1B4711C6B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88F-439A-882C-C2D8A4429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8F-439A-882C-C2D8A4429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88E-4D96-B68E-ED706E8FC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E-4D96-B68E-ED706E8FC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2-47BB-A0AC-F71C166D7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9.9</c:v>
                </c:pt>
                <c:pt idx="2">
                  <c:v>5.0999999999999996</c:v>
                </c:pt>
                <c:pt idx="3">
                  <c:v>5.6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D2-47BB-A0AC-F71C166D7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F-4A7B-AD3B-31135C384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7</c:v>
                </c:pt>
                <c:pt idx="1">
                  <c:v>260</c:v>
                </c:pt>
                <c:pt idx="2">
                  <c:v>15564</c:v>
                </c:pt>
                <c:pt idx="3">
                  <c:v>28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F-4A7B-AD3B-31135C384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218.1</c:v>
                </c:pt>
                <c:pt idx="1">
                  <c:v>195.6</c:v>
                </c:pt>
                <c:pt idx="2">
                  <c:v>210.7</c:v>
                </c:pt>
                <c:pt idx="3">
                  <c:v>240</c:v>
                </c:pt>
                <c:pt idx="4">
                  <c:v>218.2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9-4C13-B9BB-B2CB9050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164.6</c:v>
                </c:pt>
                <c:pt idx="1">
                  <c:v>140.30000000000001</c:v>
                </c:pt>
                <c:pt idx="2">
                  <c:v>147.30000000000001</c:v>
                </c:pt>
                <c:pt idx="3">
                  <c:v>162.9</c:v>
                </c:pt>
                <c:pt idx="4">
                  <c:v>161.69999999999999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29-4C13-B9BB-B2CB9050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32.799999999999997</c:v>
                </c:pt>
                <c:pt idx="2">
                  <c:v>38.5</c:v>
                </c:pt>
                <c:pt idx="3">
                  <c:v>41.5</c:v>
                </c:pt>
                <c:pt idx="4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3-45A5-9FE0-F8B7818DE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36.200000000000003</c:v>
                </c:pt>
                <c:pt idx="1">
                  <c:v>-15.8</c:v>
                </c:pt>
                <c:pt idx="2">
                  <c:v>5</c:v>
                </c:pt>
                <c:pt idx="3">
                  <c:v>18.399999999999999</c:v>
                </c:pt>
                <c:pt idx="4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C3-45A5-9FE0-F8B7818DE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42895</c:v>
                </c:pt>
                <c:pt idx="1">
                  <c:v>27354</c:v>
                </c:pt>
                <c:pt idx="2">
                  <c:v>40001</c:v>
                </c:pt>
                <c:pt idx="3">
                  <c:v>46296</c:v>
                </c:pt>
                <c:pt idx="4">
                  <c:v>42969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B-491B-9494-B1736C66E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24482</c:v>
                </c:pt>
                <c:pt idx="1">
                  <c:v>13494</c:v>
                </c:pt>
                <c:pt idx="2">
                  <c:v>17746</c:v>
                </c:pt>
                <c:pt idx="3">
                  <c:v>17293</c:v>
                </c:pt>
                <c:pt idx="4">
                  <c:v>18662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B-491B-9494-B1736C66E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BU1" zoomScaleNormal="100" zoomScaleSheetLayoutView="70" workbookViewId="0">
      <selection activeCell="ND32" sqref="ND32:NR47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</row>
    <row r="3" spans="1:382" ht="9.75" customHeight="1" x14ac:dyDescent="0.2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</row>
    <row r="4" spans="1:382" ht="9.75" customHeight="1" x14ac:dyDescent="0.2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3" t="str">
        <f>データ!H6&amp;"　"&amp;データ!I6</f>
        <v>福岡県北九州市　黒崎駅西駐車場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22" t="s">
        <v>1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4"/>
      <c r="AQ7" s="122" t="s">
        <v>2</v>
      </c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4"/>
      <c r="CF7" s="122" t="s">
        <v>3</v>
      </c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4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25" t="s">
        <v>5</v>
      </c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5" t="s">
        <v>6</v>
      </c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 t="s">
        <v>7</v>
      </c>
      <c r="JR7" s="125"/>
      <c r="JS7" s="125"/>
      <c r="JT7" s="125"/>
      <c r="JU7" s="125"/>
      <c r="JV7" s="125"/>
      <c r="JW7" s="125"/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 t="s">
        <v>8</v>
      </c>
      <c r="LK7" s="125"/>
      <c r="LL7" s="125"/>
      <c r="LM7" s="125"/>
      <c r="LN7" s="125"/>
      <c r="LO7" s="125"/>
      <c r="LP7" s="125"/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3"/>
      <c r="ND7" s="135" t="s">
        <v>9</v>
      </c>
      <c r="NE7" s="136"/>
      <c r="NF7" s="136"/>
      <c r="NG7" s="136"/>
      <c r="NH7" s="136"/>
      <c r="NI7" s="136"/>
      <c r="NJ7" s="136"/>
      <c r="NK7" s="136"/>
      <c r="NL7" s="136"/>
      <c r="NM7" s="136"/>
      <c r="NN7" s="136"/>
      <c r="NO7" s="136"/>
      <c r="NP7" s="136"/>
      <c r="NQ7" s="137"/>
    </row>
    <row r="8" spans="1:382" ht="18.75" customHeight="1" x14ac:dyDescent="0.2">
      <c r="A8" s="2"/>
      <c r="B8" s="116" t="str">
        <f>データ!J7</f>
        <v>法非適用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8"/>
      <c r="AQ8" s="116" t="str">
        <f>データ!K7</f>
        <v>駐車場整備事業</v>
      </c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8"/>
      <c r="CF8" s="116" t="str">
        <f>データ!L7</f>
        <v>-</v>
      </c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8"/>
      <c r="DU8" s="103" t="str">
        <f>データ!M7</f>
        <v>Ａ１Ｂ２</v>
      </c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 t="str">
        <f>データ!N7</f>
        <v>非設置</v>
      </c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3" t="str">
        <f>データ!S7</f>
        <v>公共施設</v>
      </c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  <c r="IU8" s="103"/>
      <c r="IV8" s="103"/>
      <c r="IW8" s="103"/>
      <c r="IX8" s="103"/>
      <c r="IY8" s="103"/>
      <c r="IZ8" s="103"/>
      <c r="JA8" s="103"/>
      <c r="JB8" s="103"/>
      <c r="JC8" s="103"/>
      <c r="JD8" s="103"/>
      <c r="JE8" s="103"/>
      <c r="JF8" s="103"/>
      <c r="JG8" s="103"/>
      <c r="JH8" s="103"/>
      <c r="JI8" s="103"/>
      <c r="JJ8" s="103"/>
      <c r="JK8" s="103"/>
      <c r="JL8" s="103"/>
      <c r="JM8" s="103"/>
      <c r="JN8" s="103"/>
      <c r="JO8" s="103"/>
      <c r="JP8" s="103"/>
      <c r="JQ8" s="103" t="str">
        <f>データ!T7</f>
        <v>無</v>
      </c>
      <c r="JR8" s="103"/>
      <c r="JS8" s="103"/>
      <c r="JT8" s="103"/>
      <c r="JU8" s="103"/>
      <c r="JV8" s="103"/>
      <c r="JW8" s="103"/>
      <c r="JX8" s="103"/>
      <c r="JY8" s="103"/>
      <c r="JZ8" s="103"/>
      <c r="KA8" s="103"/>
      <c r="KB8" s="103"/>
      <c r="KC8" s="103"/>
      <c r="KD8" s="103"/>
      <c r="KE8" s="103"/>
      <c r="KF8" s="103"/>
      <c r="KG8" s="103"/>
      <c r="KH8" s="103"/>
      <c r="KI8" s="103"/>
      <c r="KJ8" s="103"/>
      <c r="KK8" s="103"/>
      <c r="KL8" s="103"/>
      <c r="KM8" s="103"/>
      <c r="KN8" s="103"/>
      <c r="KO8" s="103"/>
      <c r="KP8" s="103"/>
      <c r="KQ8" s="103"/>
      <c r="KR8" s="103"/>
      <c r="KS8" s="103"/>
      <c r="KT8" s="103"/>
      <c r="KU8" s="103"/>
      <c r="KV8" s="103"/>
      <c r="KW8" s="103"/>
      <c r="KX8" s="103"/>
      <c r="KY8" s="103"/>
      <c r="KZ8" s="103"/>
      <c r="LA8" s="103"/>
      <c r="LB8" s="103"/>
      <c r="LC8" s="103"/>
      <c r="LD8" s="103"/>
      <c r="LE8" s="103"/>
      <c r="LF8" s="103"/>
      <c r="LG8" s="103"/>
      <c r="LH8" s="103"/>
      <c r="LI8" s="103"/>
      <c r="LJ8" s="119">
        <f>データ!U7</f>
        <v>25570</v>
      </c>
      <c r="LK8" s="119"/>
      <c r="LL8" s="119"/>
      <c r="LM8" s="119"/>
      <c r="LN8" s="119"/>
      <c r="LO8" s="119"/>
      <c r="LP8" s="119"/>
      <c r="LQ8" s="119"/>
      <c r="LR8" s="119"/>
      <c r="LS8" s="119"/>
      <c r="LT8" s="119"/>
      <c r="LU8" s="119"/>
      <c r="LV8" s="119"/>
      <c r="LW8" s="119"/>
      <c r="LX8" s="119"/>
      <c r="LY8" s="119"/>
      <c r="LZ8" s="119"/>
      <c r="MA8" s="119"/>
      <c r="MB8" s="119"/>
      <c r="MC8" s="119"/>
      <c r="MD8" s="119"/>
      <c r="ME8" s="119"/>
      <c r="MF8" s="119"/>
      <c r="MG8" s="119"/>
      <c r="MH8" s="119"/>
      <c r="MI8" s="119"/>
      <c r="MJ8" s="119"/>
      <c r="MK8" s="119"/>
      <c r="ML8" s="119"/>
      <c r="MM8" s="119"/>
      <c r="MN8" s="119"/>
      <c r="MO8" s="119"/>
      <c r="MP8" s="119"/>
      <c r="MQ8" s="119"/>
      <c r="MR8" s="119"/>
      <c r="MS8" s="119"/>
      <c r="MT8" s="119"/>
      <c r="MU8" s="119"/>
      <c r="MV8" s="119"/>
      <c r="MW8" s="119"/>
      <c r="MX8" s="119"/>
      <c r="MY8" s="119"/>
      <c r="MZ8" s="119"/>
      <c r="NA8" s="119"/>
      <c r="NB8" s="119"/>
      <c r="NC8" s="3"/>
      <c r="ND8" s="130" t="s">
        <v>10</v>
      </c>
      <c r="NE8" s="131"/>
      <c r="NF8" s="120" t="s">
        <v>11</v>
      </c>
      <c r="NG8" s="120"/>
      <c r="NH8" s="120"/>
      <c r="NI8" s="120"/>
      <c r="NJ8" s="120"/>
      <c r="NK8" s="120"/>
      <c r="NL8" s="120"/>
      <c r="NM8" s="120"/>
      <c r="NN8" s="120"/>
      <c r="NO8" s="120"/>
      <c r="NP8" s="120"/>
      <c r="NQ8" s="121"/>
    </row>
    <row r="9" spans="1:382" ht="18.75" customHeight="1" x14ac:dyDescent="0.2">
      <c r="A9" s="2"/>
      <c r="B9" s="122" t="s">
        <v>12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4"/>
      <c r="AQ9" s="122" t="s">
        <v>13</v>
      </c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4"/>
      <c r="CF9" s="122" t="s">
        <v>14</v>
      </c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4"/>
      <c r="DU9" s="125" t="s">
        <v>15</v>
      </c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5" t="s">
        <v>16</v>
      </c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 t="s">
        <v>17</v>
      </c>
      <c r="JR9" s="125"/>
      <c r="JS9" s="125"/>
      <c r="JT9" s="125"/>
      <c r="JU9" s="125"/>
      <c r="JV9" s="125"/>
      <c r="JW9" s="125"/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 t="s">
        <v>18</v>
      </c>
      <c r="LK9" s="125"/>
      <c r="LL9" s="125"/>
      <c r="LM9" s="125"/>
      <c r="LN9" s="125"/>
      <c r="LO9" s="125"/>
      <c r="LP9" s="125"/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3"/>
      <c r="ND9" s="126" t="s">
        <v>19</v>
      </c>
      <c r="NE9" s="127"/>
      <c r="NF9" s="128" t="s">
        <v>20</v>
      </c>
      <c r="NG9" s="128"/>
      <c r="NH9" s="128"/>
      <c r="NI9" s="128"/>
      <c r="NJ9" s="128"/>
      <c r="NK9" s="128"/>
      <c r="NL9" s="128"/>
      <c r="NM9" s="128"/>
      <c r="NN9" s="128"/>
      <c r="NO9" s="128"/>
      <c r="NP9" s="128"/>
      <c r="NQ9" s="129"/>
    </row>
    <row r="10" spans="1:382" ht="18.75" customHeight="1" x14ac:dyDescent="0.2">
      <c r="A10" s="2"/>
      <c r="B10" s="110" t="str">
        <f>データ!O7</f>
        <v>該当数値なし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2"/>
      <c r="AQ10" s="113" t="s">
        <v>127</v>
      </c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5"/>
      <c r="CF10" s="116" t="str">
        <f>データ!Q7</f>
        <v>立体式</v>
      </c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8"/>
      <c r="DU10" s="119">
        <f>データ!R7</f>
        <v>23</v>
      </c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9">
        <f>データ!V7</f>
        <v>637</v>
      </c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  <c r="IZ10" s="119"/>
      <c r="JA10" s="119"/>
      <c r="JB10" s="119"/>
      <c r="JC10" s="119"/>
      <c r="JD10" s="119"/>
      <c r="JE10" s="119"/>
      <c r="JF10" s="119"/>
      <c r="JG10" s="119"/>
      <c r="JH10" s="119"/>
      <c r="JI10" s="119"/>
      <c r="JJ10" s="119"/>
      <c r="JK10" s="119"/>
      <c r="JL10" s="119"/>
      <c r="JM10" s="119"/>
      <c r="JN10" s="119"/>
      <c r="JO10" s="119"/>
      <c r="JP10" s="119"/>
      <c r="JQ10" s="119">
        <f>データ!W7</f>
        <v>300</v>
      </c>
      <c r="JR10" s="119"/>
      <c r="JS10" s="119"/>
      <c r="JT10" s="119"/>
      <c r="JU10" s="119"/>
      <c r="JV10" s="119"/>
      <c r="JW10" s="119"/>
      <c r="JX10" s="119"/>
      <c r="JY10" s="119"/>
      <c r="JZ10" s="119"/>
      <c r="KA10" s="119"/>
      <c r="KB10" s="119"/>
      <c r="KC10" s="119"/>
      <c r="KD10" s="119"/>
      <c r="KE10" s="119"/>
      <c r="KF10" s="119"/>
      <c r="KG10" s="119"/>
      <c r="KH10" s="119"/>
      <c r="KI10" s="119"/>
      <c r="KJ10" s="119"/>
      <c r="KK10" s="119"/>
      <c r="KL10" s="119"/>
      <c r="KM10" s="119"/>
      <c r="KN10" s="119"/>
      <c r="KO10" s="119"/>
      <c r="KP10" s="119"/>
      <c r="KQ10" s="119"/>
      <c r="KR10" s="119"/>
      <c r="KS10" s="119"/>
      <c r="KT10" s="119"/>
      <c r="KU10" s="119"/>
      <c r="KV10" s="119"/>
      <c r="KW10" s="119"/>
      <c r="KX10" s="119"/>
      <c r="KY10" s="119"/>
      <c r="KZ10" s="119"/>
      <c r="LA10" s="119"/>
      <c r="LB10" s="119"/>
      <c r="LC10" s="119"/>
      <c r="LD10" s="119"/>
      <c r="LE10" s="119"/>
      <c r="LF10" s="119"/>
      <c r="LG10" s="119"/>
      <c r="LH10" s="119"/>
      <c r="LI10" s="119"/>
      <c r="LJ10" s="103" t="str">
        <f>データ!X7</f>
        <v>代行制</v>
      </c>
      <c r="LK10" s="103"/>
      <c r="LL10" s="103"/>
      <c r="LM10" s="103"/>
      <c r="LN10" s="103"/>
      <c r="LO10" s="103"/>
      <c r="LP10" s="103"/>
      <c r="LQ10" s="103"/>
      <c r="LR10" s="103"/>
      <c r="LS10" s="103"/>
      <c r="LT10" s="103"/>
      <c r="LU10" s="103"/>
      <c r="LV10" s="103"/>
      <c r="LW10" s="103"/>
      <c r="LX10" s="103"/>
      <c r="LY10" s="103"/>
      <c r="LZ10" s="103"/>
      <c r="MA10" s="103"/>
      <c r="MB10" s="103"/>
      <c r="MC10" s="103"/>
      <c r="MD10" s="103"/>
      <c r="ME10" s="103"/>
      <c r="MF10" s="103"/>
      <c r="MG10" s="103"/>
      <c r="MH10" s="103"/>
      <c r="MI10" s="103"/>
      <c r="MJ10" s="103"/>
      <c r="MK10" s="103"/>
      <c r="ML10" s="103"/>
      <c r="MM10" s="103"/>
      <c r="MN10" s="103"/>
      <c r="MO10" s="103"/>
      <c r="MP10" s="103"/>
      <c r="MQ10" s="103"/>
      <c r="MR10" s="103"/>
      <c r="MS10" s="103"/>
      <c r="MT10" s="103"/>
      <c r="MU10" s="103"/>
      <c r="MV10" s="103"/>
      <c r="MW10" s="103"/>
      <c r="MX10" s="103"/>
      <c r="MY10" s="103"/>
      <c r="MZ10" s="103"/>
      <c r="NA10" s="103"/>
      <c r="NB10" s="103"/>
      <c r="NC10" s="2"/>
      <c r="ND10" s="104" t="s">
        <v>21</v>
      </c>
      <c r="NE10" s="105"/>
      <c r="NF10" s="106" t="s">
        <v>22</v>
      </c>
      <c r="NG10" s="106"/>
      <c r="NH10" s="106"/>
      <c r="NI10" s="106"/>
      <c r="NJ10" s="106"/>
      <c r="NK10" s="106"/>
      <c r="NL10" s="106"/>
      <c r="NM10" s="106"/>
      <c r="NN10" s="106"/>
      <c r="NO10" s="106"/>
      <c r="NP10" s="106"/>
      <c r="NQ10" s="107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8" t="s">
        <v>23</v>
      </c>
      <c r="NE11" s="108"/>
      <c r="NF11" s="108"/>
      <c r="NG11" s="108"/>
      <c r="NH11" s="108"/>
      <c r="NI11" s="108"/>
      <c r="NJ11" s="108"/>
      <c r="NK11" s="108"/>
      <c r="NL11" s="108"/>
      <c r="NM11" s="108"/>
      <c r="NN11" s="108"/>
      <c r="NO11" s="108"/>
      <c r="NP11" s="108"/>
      <c r="NQ11" s="108"/>
      <c r="NR11" s="108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8"/>
      <c r="NE12" s="108"/>
      <c r="NF12" s="108"/>
      <c r="NG12" s="108"/>
      <c r="NH12" s="108"/>
      <c r="NI12" s="108"/>
      <c r="NJ12" s="108"/>
      <c r="NK12" s="108"/>
      <c r="NL12" s="108"/>
      <c r="NM12" s="108"/>
      <c r="NN12" s="108"/>
      <c r="NO12" s="108"/>
      <c r="NP12" s="108"/>
      <c r="NQ12" s="108"/>
      <c r="NR12" s="108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9"/>
      <c r="NE13" s="109"/>
      <c r="NF13" s="109"/>
      <c r="NG13" s="109"/>
      <c r="NH13" s="109"/>
      <c r="NI13" s="109"/>
      <c r="NJ13" s="109"/>
      <c r="NK13" s="109"/>
      <c r="NL13" s="109"/>
      <c r="NM13" s="109"/>
      <c r="NN13" s="109"/>
      <c r="NO13" s="109"/>
      <c r="NP13" s="109"/>
      <c r="NQ13" s="109"/>
      <c r="NR13" s="109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100" t="s">
        <v>139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56.3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65.8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86.4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115.2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118.7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218.1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195.6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210.7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240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218.2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230.7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166.4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177.9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183.3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186.3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1.7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9.9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7.6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164.6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140.30000000000001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147.30000000000001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162.9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161.69999999999999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140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41.7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32.799999999999997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38.5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41.5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38.799999999999997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42895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27354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40001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46296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42969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7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260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15564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36.200000000000003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-15.8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18.399999999999999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6.9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24482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13494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17746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17293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18662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138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1838598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82778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137.30000000000001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77.7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28.3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5.9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1555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69.3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93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141.1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333.3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71fKzTF3mCPSMyTvFtK8q9eVoqva80TjRTmYu/IMZpDnxt9RNafScCXXZNici7RLil/qpfYWs5xHukge/d6BTg==" saltValue="DULhiMlygO7QEVZnul1lh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41" t="s">
        <v>59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64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45" t="s">
        <v>65</v>
      </c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6" t="s">
        <v>66</v>
      </c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 t="s">
        <v>67</v>
      </c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6" t="s">
        <v>68</v>
      </c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 t="s">
        <v>69</v>
      </c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7" t="s">
        <v>70</v>
      </c>
      <c r="CN4" s="147" t="s">
        <v>71</v>
      </c>
      <c r="CO4" s="138" t="s">
        <v>72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45" t="s">
        <v>73</v>
      </c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38" t="s">
        <v>74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102</v>
      </c>
      <c r="AL5" s="47" t="s">
        <v>103</v>
      </c>
      <c r="AM5" s="47" t="s">
        <v>104</v>
      </c>
      <c r="AN5" s="47" t="s">
        <v>105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106</v>
      </c>
      <c r="AW5" s="47" t="s">
        <v>92</v>
      </c>
      <c r="AX5" s="47" t="s">
        <v>93</v>
      </c>
      <c r="AY5" s="47" t="s">
        <v>107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103</v>
      </c>
      <c r="BI5" s="47" t="s">
        <v>104</v>
      </c>
      <c r="BJ5" s="47" t="s">
        <v>105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101</v>
      </c>
      <c r="BR5" s="47" t="s">
        <v>91</v>
      </c>
      <c r="BS5" s="47" t="s">
        <v>92</v>
      </c>
      <c r="BT5" s="47" t="s">
        <v>108</v>
      </c>
      <c r="BU5" s="47" t="s">
        <v>109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104</v>
      </c>
      <c r="CF5" s="47" t="s">
        <v>105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8"/>
      <c r="CN5" s="148"/>
      <c r="CO5" s="47" t="s">
        <v>101</v>
      </c>
      <c r="CP5" s="47" t="s">
        <v>110</v>
      </c>
      <c r="CQ5" s="47" t="s">
        <v>111</v>
      </c>
      <c r="CR5" s="47" t="s">
        <v>104</v>
      </c>
      <c r="CS5" s="47" t="s">
        <v>109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111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104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112</v>
      </c>
      <c r="B6" s="48">
        <f>B8</f>
        <v>2023</v>
      </c>
      <c r="C6" s="48">
        <f t="shared" ref="C6:X6" si="1">C8</f>
        <v>401005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7</v>
      </c>
      <c r="H6" s="48" t="str">
        <f>SUBSTITUTE(H8,"　","")</f>
        <v>福岡県北九州市</v>
      </c>
      <c r="I6" s="48" t="str">
        <f t="shared" si="1"/>
        <v>黒崎駅西駐車場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 附置義務駐車施設</v>
      </c>
      <c r="Q6" s="50" t="str">
        <f t="shared" si="1"/>
        <v>立体式</v>
      </c>
      <c r="R6" s="51">
        <f t="shared" si="1"/>
        <v>23</v>
      </c>
      <c r="S6" s="50" t="str">
        <f t="shared" si="1"/>
        <v>公共施設</v>
      </c>
      <c r="T6" s="50" t="str">
        <f t="shared" si="1"/>
        <v>無</v>
      </c>
      <c r="U6" s="51">
        <f t="shared" si="1"/>
        <v>25570</v>
      </c>
      <c r="V6" s="51">
        <f t="shared" si="1"/>
        <v>637</v>
      </c>
      <c r="W6" s="51">
        <f t="shared" si="1"/>
        <v>300</v>
      </c>
      <c r="X6" s="50" t="str">
        <f t="shared" si="1"/>
        <v>代行制</v>
      </c>
      <c r="Y6" s="52">
        <f>IF(Y8="-",NA(),Y8)</f>
        <v>56.3</v>
      </c>
      <c r="Z6" s="52">
        <f t="shared" ref="Z6:AH6" si="2">IF(Z8="-",NA(),Z8)</f>
        <v>65.8</v>
      </c>
      <c r="AA6" s="52">
        <f t="shared" si="2"/>
        <v>86.4</v>
      </c>
      <c r="AB6" s="52">
        <f t="shared" si="2"/>
        <v>115.2</v>
      </c>
      <c r="AC6" s="52">
        <f t="shared" si="2"/>
        <v>118.7</v>
      </c>
      <c r="AD6" s="52">
        <f t="shared" si="2"/>
        <v>230.7</v>
      </c>
      <c r="AE6" s="52">
        <f t="shared" si="2"/>
        <v>166.4</v>
      </c>
      <c r="AF6" s="52">
        <f t="shared" si="2"/>
        <v>177.9</v>
      </c>
      <c r="AG6" s="52">
        <f t="shared" si="2"/>
        <v>183.3</v>
      </c>
      <c r="AH6" s="52">
        <f t="shared" si="2"/>
        <v>186.3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1.7</v>
      </c>
      <c r="AP6" s="52">
        <f t="shared" si="3"/>
        <v>9.9</v>
      </c>
      <c r="AQ6" s="52">
        <f t="shared" si="3"/>
        <v>5.0999999999999996</v>
      </c>
      <c r="AR6" s="52">
        <f t="shared" si="3"/>
        <v>5.6</v>
      </c>
      <c r="AS6" s="52">
        <f t="shared" si="3"/>
        <v>7.6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7</v>
      </c>
      <c r="BA6" s="53">
        <f t="shared" si="4"/>
        <v>260</v>
      </c>
      <c r="BB6" s="53">
        <f t="shared" si="4"/>
        <v>15564</v>
      </c>
      <c r="BC6" s="53">
        <f t="shared" si="4"/>
        <v>28</v>
      </c>
      <c r="BD6" s="53">
        <f t="shared" si="4"/>
        <v>23</v>
      </c>
      <c r="BE6" s="51" t="str">
        <f>IF(BE8="-","",IF(BE8="-","【-】","【"&amp;SUBSTITUTE(TEXT(BE8,"#,##0"),"-","△")&amp;"】"))</f>
        <v>【127】</v>
      </c>
      <c r="BF6" s="52">
        <f>IF(BF8="-",NA(),BF8)</f>
        <v>41.7</v>
      </c>
      <c r="BG6" s="52">
        <f t="shared" ref="BG6:BO6" si="5">IF(BG8="-",NA(),BG8)</f>
        <v>32.799999999999997</v>
      </c>
      <c r="BH6" s="52">
        <f t="shared" si="5"/>
        <v>38.5</v>
      </c>
      <c r="BI6" s="52">
        <f t="shared" si="5"/>
        <v>41.5</v>
      </c>
      <c r="BJ6" s="52">
        <f t="shared" si="5"/>
        <v>38.799999999999997</v>
      </c>
      <c r="BK6" s="52">
        <f t="shared" si="5"/>
        <v>36.200000000000003</v>
      </c>
      <c r="BL6" s="52">
        <f t="shared" si="5"/>
        <v>-15.8</v>
      </c>
      <c r="BM6" s="52">
        <f t="shared" si="5"/>
        <v>5</v>
      </c>
      <c r="BN6" s="52">
        <f t="shared" si="5"/>
        <v>18.399999999999999</v>
      </c>
      <c r="BO6" s="52">
        <f t="shared" si="5"/>
        <v>6.9</v>
      </c>
      <c r="BP6" s="49" t="str">
        <f>IF(BP8="-","",IF(BP8="-","【-】","【"&amp;SUBSTITUTE(TEXT(BP8,"#,##0.0"),"-","△")&amp;"】"))</f>
        <v>【△55.6】</v>
      </c>
      <c r="BQ6" s="53">
        <f>IF(BQ8="-",NA(),BQ8)</f>
        <v>42895</v>
      </c>
      <c r="BR6" s="53">
        <f t="shared" ref="BR6:BZ6" si="6">IF(BR8="-",NA(),BR8)</f>
        <v>27354</v>
      </c>
      <c r="BS6" s="53">
        <f t="shared" si="6"/>
        <v>40001</v>
      </c>
      <c r="BT6" s="53">
        <f t="shared" si="6"/>
        <v>46296</v>
      </c>
      <c r="BU6" s="53">
        <f t="shared" si="6"/>
        <v>42969</v>
      </c>
      <c r="BV6" s="53">
        <f t="shared" si="6"/>
        <v>24482</v>
      </c>
      <c r="BW6" s="53">
        <f t="shared" si="6"/>
        <v>13494</v>
      </c>
      <c r="BX6" s="53">
        <f t="shared" si="6"/>
        <v>17746</v>
      </c>
      <c r="BY6" s="53">
        <f t="shared" si="6"/>
        <v>17293</v>
      </c>
      <c r="BZ6" s="53">
        <f t="shared" si="6"/>
        <v>18662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113</v>
      </c>
      <c r="CM6" s="51">
        <f t="shared" ref="CM6:CN6" si="7">CM8</f>
        <v>1838598</v>
      </c>
      <c r="CN6" s="51">
        <f t="shared" si="7"/>
        <v>82778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114</v>
      </c>
      <c r="CZ6" s="52">
        <f>IF(CZ8="-",NA(),CZ8)</f>
        <v>137.30000000000001</v>
      </c>
      <c r="DA6" s="52">
        <f t="shared" ref="DA6:DI6" si="8">IF(DA8="-",NA(),DA8)</f>
        <v>77.7</v>
      </c>
      <c r="DB6" s="52">
        <f t="shared" si="8"/>
        <v>28.3</v>
      </c>
      <c r="DC6" s="52">
        <f t="shared" si="8"/>
        <v>5.9</v>
      </c>
      <c r="DD6" s="52">
        <f t="shared" si="8"/>
        <v>0</v>
      </c>
      <c r="DE6" s="52">
        <f t="shared" si="8"/>
        <v>1555</v>
      </c>
      <c r="DF6" s="52">
        <f t="shared" si="8"/>
        <v>69.3</v>
      </c>
      <c r="DG6" s="52">
        <f t="shared" si="8"/>
        <v>93</v>
      </c>
      <c r="DH6" s="52">
        <f t="shared" si="8"/>
        <v>141.1</v>
      </c>
      <c r="DI6" s="52">
        <f t="shared" si="8"/>
        <v>333.3</v>
      </c>
      <c r="DJ6" s="49" t="str">
        <f>IF(DJ8="-","",IF(DJ8="-","【-】","【"&amp;SUBSTITUTE(TEXT(DJ8,"#,##0.0"),"-","△")&amp;"】"))</f>
        <v>【79.0】</v>
      </c>
      <c r="DK6" s="52">
        <f>IF(DK8="-",NA(),DK8)</f>
        <v>218.1</v>
      </c>
      <c r="DL6" s="52">
        <f t="shared" ref="DL6:DT6" si="9">IF(DL8="-",NA(),DL8)</f>
        <v>195.6</v>
      </c>
      <c r="DM6" s="52">
        <f t="shared" si="9"/>
        <v>210.7</v>
      </c>
      <c r="DN6" s="52">
        <f t="shared" si="9"/>
        <v>240</v>
      </c>
      <c r="DO6" s="52">
        <f t="shared" si="9"/>
        <v>218.2</v>
      </c>
      <c r="DP6" s="52">
        <f t="shared" si="9"/>
        <v>164.6</v>
      </c>
      <c r="DQ6" s="52">
        <f t="shared" si="9"/>
        <v>140.30000000000001</v>
      </c>
      <c r="DR6" s="52">
        <f t="shared" si="9"/>
        <v>147.30000000000001</v>
      </c>
      <c r="DS6" s="52">
        <f t="shared" si="9"/>
        <v>162.9</v>
      </c>
      <c r="DT6" s="52">
        <f t="shared" si="9"/>
        <v>161.69999999999999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115</v>
      </c>
      <c r="B7" s="48">
        <f t="shared" ref="B7:X7" si="10">B8</f>
        <v>2023</v>
      </c>
      <c r="C7" s="48">
        <f t="shared" si="10"/>
        <v>401005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7</v>
      </c>
      <c r="H7" s="48" t="str">
        <f t="shared" si="10"/>
        <v>福岡県　北九州市</v>
      </c>
      <c r="I7" s="48" t="str">
        <f t="shared" si="10"/>
        <v>黒崎駅西駐車場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 附置義務駐車施設</v>
      </c>
      <c r="Q7" s="50" t="str">
        <f t="shared" si="10"/>
        <v>立体式</v>
      </c>
      <c r="R7" s="51">
        <f t="shared" si="10"/>
        <v>23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25570</v>
      </c>
      <c r="V7" s="51">
        <f t="shared" si="10"/>
        <v>637</v>
      </c>
      <c r="W7" s="51">
        <f t="shared" si="10"/>
        <v>300</v>
      </c>
      <c r="X7" s="50" t="str">
        <f t="shared" si="10"/>
        <v>代行制</v>
      </c>
      <c r="Y7" s="52">
        <f>Y8</f>
        <v>56.3</v>
      </c>
      <c r="Z7" s="52">
        <f t="shared" ref="Z7:AH7" si="11">Z8</f>
        <v>65.8</v>
      </c>
      <c r="AA7" s="52">
        <f t="shared" si="11"/>
        <v>86.4</v>
      </c>
      <c r="AB7" s="52">
        <f t="shared" si="11"/>
        <v>115.2</v>
      </c>
      <c r="AC7" s="52">
        <f t="shared" si="11"/>
        <v>118.7</v>
      </c>
      <c r="AD7" s="52">
        <f t="shared" si="11"/>
        <v>230.7</v>
      </c>
      <c r="AE7" s="52">
        <f t="shared" si="11"/>
        <v>166.4</v>
      </c>
      <c r="AF7" s="52">
        <f t="shared" si="11"/>
        <v>177.9</v>
      </c>
      <c r="AG7" s="52">
        <f t="shared" si="11"/>
        <v>183.3</v>
      </c>
      <c r="AH7" s="52">
        <f t="shared" si="11"/>
        <v>186.3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1.7</v>
      </c>
      <c r="AP7" s="52">
        <f t="shared" si="12"/>
        <v>9.9</v>
      </c>
      <c r="AQ7" s="52">
        <f t="shared" si="12"/>
        <v>5.0999999999999996</v>
      </c>
      <c r="AR7" s="52">
        <f t="shared" si="12"/>
        <v>5.6</v>
      </c>
      <c r="AS7" s="52">
        <f t="shared" si="12"/>
        <v>7.6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7</v>
      </c>
      <c r="BA7" s="53">
        <f t="shared" si="13"/>
        <v>260</v>
      </c>
      <c r="BB7" s="53">
        <f t="shared" si="13"/>
        <v>15564</v>
      </c>
      <c r="BC7" s="53">
        <f t="shared" si="13"/>
        <v>28</v>
      </c>
      <c r="BD7" s="53">
        <f t="shared" si="13"/>
        <v>23</v>
      </c>
      <c r="BE7" s="51"/>
      <c r="BF7" s="52">
        <f>BF8</f>
        <v>41.7</v>
      </c>
      <c r="BG7" s="52">
        <f t="shared" ref="BG7:BO7" si="14">BG8</f>
        <v>32.799999999999997</v>
      </c>
      <c r="BH7" s="52">
        <f t="shared" si="14"/>
        <v>38.5</v>
      </c>
      <c r="BI7" s="52">
        <f t="shared" si="14"/>
        <v>41.5</v>
      </c>
      <c r="BJ7" s="52">
        <f t="shared" si="14"/>
        <v>38.799999999999997</v>
      </c>
      <c r="BK7" s="52">
        <f t="shared" si="14"/>
        <v>36.200000000000003</v>
      </c>
      <c r="BL7" s="52">
        <f t="shared" si="14"/>
        <v>-15.8</v>
      </c>
      <c r="BM7" s="52">
        <f t="shared" si="14"/>
        <v>5</v>
      </c>
      <c r="BN7" s="52">
        <f t="shared" si="14"/>
        <v>18.399999999999999</v>
      </c>
      <c r="BO7" s="52">
        <f t="shared" si="14"/>
        <v>6.9</v>
      </c>
      <c r="BP7" s="49"/>
      <c r="BQ7" s="53">
        <f>BQ8</f>
        <v>42895</v>
      </c>
      <c r="BR7" s="53">
        <f t="shared" ref="BR7:BZ7" si="15">BR8</f>
        <v>27354</v>
      </c>
      <c r="BS7" s="53">
        <f t="shared" si="15"/>
        <v>40001</v>
      </c>
      <c r="BT7" s="53">
        <f t="shared" si="15"/>
        <v>46296</v>
      </c>
      <c r="BU7" s="53">
        <f t="shared" si="15"/>
        <v>42969</v>
      </c>
      <c r="BV7" s="53">
        <f t="shared" si="15"/>
        <v>24482</v>
      </c>
      <c r="BW7" s="53">
        <f t="shared" si="15"/>
        <v>13494</v>
      </c>
      <c r="BX7" s="53">
        <f t="shared" si="15"/>
        <v>17746</v>
      </c>
      <c r="BY7" s="53">
        <f t="shared" si="15"/>
        <v>17293</v>
      </c>
      <c r="BZ7" s="53">
        <f t="shared" si="15"/>
        <v>18662</v>
      </c>
      <c r="CA7" s="51"/>
      <c r="CB7" s="52" t="s">
        <v>116</v>
      </c>
      <c r="CC7" s="52" t="s">
        <v>116</v>
      </c>
      <c r="CD7" s="52" t="s">
        <v>116</v>
      </c>
      <c r="CE7" s="52" t="s">
        <v>116</v>
      </c>
      <c r="CF7" s="52" t="s">
        <v>116</v>
      </c>
      <c r="CG7" s="52" t="s">
        <v>116</v>
      </c>
      <c r="CH7" s="52" t="s">
        <v>116</v>
      </c>
      <c r="CI7" s="52" t="s">
        <v>116</v>
      </c>
      <c r="CJ7" s="52" t="s">
        <v>116</v>
      </c>
      <c r="CK7" s="52" t="s">
        <v>117</v>
      </c>
      <c r="CL7" s="49"/>
      <c r="CM7" s="51">
        <f>CM8</f>
        <v>1838598</v>
      </c>
      <c r="CN7" s="51">
        <f>CN8</f>
        <v>82778</v>
      </c>
      <c r="CO7" s="52" t="s">
        <v>116</v>
      </c>
      <c r="CP7" s="52" t="s">
        <v>116</v>
      </c>
      <c r="CQ7" s="52" t="s">
        <v>116</v>
      </c>
      <c r="CR7" s="52" t="s">
        <v>116</v>
      </c>
      <c r="CS7" s="52" t="s">
        <v>116</v>
      </c>
      <c r="CT7" s="52" t="s">
        <v>116</v>
      </c>
      <c r="CU7" s="52" t="s">
        <v>116</v>
      </c>
      <c r="CV7" s="52" t="s">
        <v>116</v>
      </c>
      <c r="CW7" s="52" t="s">
        <v>116</v>
      </c>
      <c r="CX7" s="52" t="s">
        <v>118</v>
      </c>
      <c r="CY7" s="49"/>
      <c r="CZ7" s="52">
        <f>CZ8</f>
        <v>137.30000000000001</v>
      </c>
      <c r="DA7" s="52">
        <f t="shared" ref="DA7:DI7" si="16">DA8</f>
        <v>77.7</v>
      </c>
      <c r="DB7" s="52">
        <f t="shared" si="16"/>
        <v>28.3</v>
      </c>
      <c r="DC7" s="52">
        <f t="shared" si="16"/>
        <v>5.9</v>
      </c>
      <c r="DD7" s="52">
        <f t="shared" si="16"/>
        <v>0</v>
      </c>
      <c r="DE7" s="52">
        <f t="shared" si="16"/>
        <v>1555</v>
      </c>
      <c r="DF7" s="52">
        <f t="shared" si="16"/>
        <v>69.3</v>
      </c>
      <c r="DG7" s="52">
        <f t="shared" si="16"/>
        <v>93</v>
      </c>
      <c r="DH7" s="52">
        <f t="shared" si="16"/>
        <v>141.1</v>
      </c>
      <c r="DI7" s="52">
        <f t="shared" si="16"/>
        <v>333.3</v>
      </c>
      <c r="DJ7" s="49"/>
      <c r="DK7" s="52">
        <f>DK8</f>
        <v>218.1</v>
      </c>
      <c r="DL7" s="52">
        <f t="shared" ref="DL7:DT7" si="17">DL8</f>
        <v>195.6</v>
      </c>
      <c r="DM7" s="52">
        <f t="shared" si="17"/>
        <v>210.7</v>
      </c>
      <c r="DN7" s="52">
        <f t="shared" si="17"/>
        <v>240</v>
      </c>
      <c r="DO7" s="52">
        <f t="shared" si="17"/>
        <v>218.2</v>
      </c>
      <c r="DP7" s="52">
        <f t="shared" si="17"/>
        <v>164.6</v>
      </c>
      <c r="DQ7" s="52">
        <f t="shared" si="17"/>
        <v>140.30000000000001</v>
      </c>
      <c r="DR7" s="52">
        <f t="shared" si="17"/>
        <v>147.30000000000001</v>
      </c>
      <c r="DS7" s="52">
        <f t="shared" si="17"/>
        <v>162.9</v>
      </c>
      <c r="DT7" s="52">
        <f t="shared" si="17"/>
        <v>161.69999999999999</v>
      </c>
      <c r="DU7" s="49"/>
    </row>
    <row r="8" spans="1:125" s="54" customFormat="1" x14ac:dyDescent="0.2">
      <c r="A8" s="37"/>
      <c r="B8" s="55">
        <v>2023</v>
      </c>
      <c r="C8" s="55">
        <v>401005</v>
      </c>
      <c r="D8" s="55">
        <v>47</v>
      </c>
      <c r="E8" s="55">
        <v>14</v>
      </c>
      <c r="F8" s="55">
        <v>0</v>
      </c>
      <c r="G8" s="55">
        <v>7</v>
      </c>
      <c r="H8" s="55" t="s">
        <v>119</v>
      </c>
      <c r="I8" s="55" t="s">
        <v>120</v>
      </c>
      <c r="J8" s="55" t="s">
        <v>121</v>
      </c>
      <c r="K8" s="55" t="s">
        <v>122</v>
      </c>
      <c r="L8" s="55" t="s">
        <v>123</v>
      </c>
      <c r="M8" s="55" t="s">
        <v>124</v>
      </c>
      <c r="N8" s="55" t="s">
        <v>125</v>
      </c>
      <c r="O8" s="56" t="s">
        <v>126</v>
      </c>
      <c r="P8" s="57" t="s">
        <v>127</v>
      </c>
      <c r="Q8" s="57" t="s">
        <v>128</v>
      </c>
      <c r="R8" s="58">
        <v>23</v>
      </c>
      <c r="S8" s="57" t="s">
        <v>129</v>
      </c>
      <c r="T8" s="57" t="s">
        <v>130</v>
      </c>
      <c r="U8" s="58">
        <v>25570</v>
      </c>
      <c r="V8" s="58">
        <v>637</v>
      </c>
      <c r="W8" s="58">
        <v>300</v>
      </c>
      <c r="X8" s="57" t="s">
        <v>131</v>
      </c>
      <c r="Y8" s="59">
        <v>56.3</v>
      </c>
      <c r="Z8" s="59">
        <v>65.8</v>
      </c>
      <c r="AA8" s="59">
        <v>86.4</v>
      </c>
      <c r="AB8" s="59">
        <v>115.2</v>
      </c>
      <c r="AC8" s="59">
        <v>118.7</v>
      </c>
      <c r="AD8" s="59">
        <v>230.7</v>
      </c>
      <c r="AE8" s="59">
        <v>166.4</v>
      </c>
      <c r="AF8" s="59">
        <v>177.9</v>
      </c>
      <c r="AG8" s="59">
        <v>183.3</v>
      </c>
      <c r="AH8" s="59">
        <v>186.3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1.7</v>
      </c>
      <c r="AP8" s="59">
        <v>9.9</v>
      </c>
      <c r="AQ8" s="59">
        <v>5.0999999999999996</v>
      </c>
      <c r="AR8" s="59">
        <v>5.6</v>
      </c>
      <c r="AS8" s="59">
        <v>7.6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7</v>
      </c>
      <c r="BA8" s="60">
        <v>260</v>
      </c>
      <c r="BB8" s="60">
        <v>15564</v>
      </c>
      <c r="BC8" s="60">
        <v>28</v>
      </c>
      <c r="BD8" s="60">
        <v>23</v>
      </c>
      <c r="BE8" s="60">
        <v>127</v>
      </c>
      <c r="BF8" s="59">
        <v>41.7</v>
      </c>
      <c r="BG8" s="59">
        <v>32.799999999999997</v>
      </c>
      <c r="BH8" s="59">
        <v>38.5</v>
      </c>
      <c r="BI8" s="59">
        <v>41.5</v>
      </c>
      <c r="BJ8" s="59">
        <v>38.799999999999997</v>
      </c>
      <c r="BK8" s="59">
        <v>36.200000000000003</v>
      </c>
      <c r="BL8" s="59">
        <v>-15.8</v>
      </c>
      <c r="BM8" s="59">
        <v>5</v>
      </c>
      <c r="BN8" s="59">
        <v>18.399999999999999</v>
      </c>
      <c r="BO8" s="59">
        <v>6.9</v>
      </c>
      <c r="BP8" s="56">
        <v>-55.6</v>
      </c>
      <c r="BQ8" s="60">
        <v>42895</v>
      </c>
      <c r="BR8" s="60">
        <v>27354</v>
      </c>
      <c r="BS8" s="60">
        <v>40001</v>
      </c>
      <c r="BT8" s="61">
        <v>46296</v>
      </c>
      <c r="BU8" s="61">
        <v>42969</v>
      </c>
      <c r="BV8" s="60">
        <v>24482</v>
      </c>
      <c r="BW8" s="60">
        <v>13494</v>
      </c>
      <c r="BX8" s="60">
        <v>17746</v>
      </c>
      <c r="BY8" s="60">
        <v>17293</v>
      </c>
      <c r="BZ8" s="60">
        <v>18662</v>
      </c>
      <c r="CA8" s="58">
        <v>12639</v>
      </c>
      <c r="CB8" s="59" t="s">
        <v>123</v>
      </c>
      <c r="CC8" s="59" t="s">
        <v>123</v>
      </c>
      <c r="CD8" s="59" t="s">
        <v>123</v>
      </c>
      <c r="CE8" s="59" t="s">
        <v>123</v>
      </c>
      <c r="CF8" s="59" t="s">
        <v>123</v>
      </c>
      <c r="CG8" s="59" t="s">
        <v>123</v>
      </c>
      <c r="CH8" s="59" t="s">
        <v>123</v>
      </c>
      <c r="CI8" s="59" t="s">
        <v>123</v>
      </c>
      <c r="CJ8" s="59" t="s">
        <v>123</v>
      </c>
      <c r="CK8" s="59" t="s">
        <v>123</v>
      </c>
      <c r="CL8" s="56" t="s">
        <v>123</v>
      </c>
      <c r="CM8" s="58">
        <v>1838598</v>
      </c>
      <c r="CN8" s="58">
        <v>82778</v>
      </c>
      <c r="CO8" s="59" t="s">
        <v>123</v>
      </c>
      <c r="CP8" s="59" t="s">
        <v>123</v>
      </c>
      <c r="CQ8" s="59" t="s">
        <v>123</v>
      </c>
      <c r="CR8" s="59" t="s">
        <v>123</v>
      </c>
      <c r="CS8" s="59" t="s">
        <v>123</v>
      </c>
      <c r="CT8" s="59" t="s">
        <v>123</v>
      </c>
      <c r="CU8" s="59" t="s">
        <v>123</v>
      </c>
      <c r="CV8" s="59" t="s">
        <v>123</v>
      </c>
      <c r="CW8" s="59" t="s">
        <v>123</v>
      </c>
      <c r="CX8" s="59" t="s">
        <v>123</v>
      </c>
      <c r="CY8" s="56" t="s">
        <v>123</v>
      </c>
      <c r="CZ8" s="59">
        <v>137.30000000000001</v>
      </c>
      <c r="DA8" s="59">
        <v>77.7</v>
      </c>
      <c r="DB8" s="59">
        <v>28.3</v>
      </c>
      <c r="DC8" s="59">
        <v>5.9</v>
      </c>
      <c r="DD8" s="59">
        <v>0</v>
      </c>
      <c r="DE8" s="59">
        <v>1555</v>
      </c>
      <c r="DF8" s="59">
        <v>69.3</v>
      </c>
      <c r="DG8" s="59">
        <v>93</v>
      </c>
      <c r="DH8" s="59">
        <v>141.1</v>
      </c>
      <c r="DI8" s="59">
        <v>333.3</v>
      </c>
      <c r="DJ8" s="56">
        <v>79</v>
      </c>
      <c r="DK8" s="59">
        <v>218.1</v>
      </c>
      <c r="DL8" s="59">
        <v>195.6</v>
      </c>
      <c r="DM8" s="59">
        <v>210.7</v>
      </c>
      <c r="DN8" s="59">
        <v>240</v>
      </c>
      <c r="DO8" s="59">
        <v>218.2</v>
      </c>
      <c r="DP8" s="59">
        <v>164.6</v>
      </c>
      <c r="DQ8" s="59">
        <v>140.30000000000001</v>
      </c>
      <c r="DR8" s="59">
        <v>147.30000000000001</v>
      </c>
      <c r="DS8" s="59">
        <v>162.9</v>
      </c>
      <c r="DT8" s="59">
        <v>161.69999999999999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132</v>
      </c>
      <c r="C10" s="64" t="s">
        <v>133</v>
      </c>
      <c r="D10" s="64" t="s">
        <v>134</v>
      </c>
      <c r="E10" s="64" t="s">
        <v>135</v>
      </c>
      <c r="F10" s="64" t="s">
        <v>136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C2B4ADFF-0B08-48B8-B446-4E0C61B07668}"/>
</file>

<file path=customXml/itemProps2.xml><?xml version="1.0" encoding="utf-8"?>
<ds:datastoreItem xmlns:ds="http://schemas.openxmlformats.org/officeDocument/2006/customXml" ds:itemID="{2EDAC812-2528-4576-96BD-755CB1B95FCC}"/>
</file>

<file path=customXml/itemProps3.xml><?xml version="1.0" encoding="utf-8"?>
<ds:datastoreItem xmlns:ds="http://schemas.openxmlformats.org/officeDocument/2006/customXml" ds:itemID="{4ABF38B8-F8C6-4D16-8E9E-D3D334D8D3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2025-02-14T07:33:29Z</dcterms:created>
  <dcterms:modified xsi:type="dcterms:W3CDTF">2025-02-14T07:33:40Z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</Properties>
</file>