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1_EA757362C5FE9235A4D9C9FD8D50AA75DE624B3B" xr6:coauthVersionLast="47" xr6:coauthVersionMax="47" xr10:uidLastSave="{522A3C45-A9AB-4203-B6EA-5FE120D9B162}"/>
  <workbookProtection workbookAlgorithmName="SHA-512" workbookHashValue="2dq6/2l+dVmYERJvB3GOxpWpLpCMF8XdiCsf+wk2nKvGT1DDlrDOw8zigsEm7LQDvYHsoC2trvvV2ZC51zvuZw==" workbookSaltValue="m6LAXgMyQeRygr38jUqdtQ=="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I85" i="4"/>
  <c r="H85" i="4"/>
  <c r="G85" i="4"/>
  <c r="E85" i="4"/>
  <c r="BB10" i="4"/>
  <c r="AT10" i="4"/>
  <c r="P10" i="4"/>
  <c r="AT8" i="4"/>
  <c r="W8" i="4"/>
  <c r="P8" i="4"/>
  <c r="B6" i="4"/>
</calcChain>
</file>

<file path=xl/sharedStrings.xml><?xml version="1.0" encoding="utf-8"?>
<sst xmlns="http://schemas.openxmlformats.org/spreadsheetml/2006/main" count="231" uniqueCount="114">
  <si>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</si>
  <si>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</si>
  <si>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</si>
  <si>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</si>
  <si>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</si>
  <si>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</si>
  <si>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</si>
  <si>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</si>
  <si>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</si>
  <si>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</si>
  <si>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</si>
  <si>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</si>
  <si>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</si>
  <si>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</si>
  <si>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</si>
  <si>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</si>
  <si>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</si>
  <si>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</si>
  <si>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</si>
  <si>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</si>
  <si>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</si>
  <si>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</si>
  <si>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</si>
  <si>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</si>
  <si>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</si>
  <si>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</si>
  <si>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</si>
  <si>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・「経常収支比率」は、一般会計からの下水道事業収支差補助の繰り入れを受けずに100％を超えて推移していることから、健全な状況です。
・「流動比率」は、100%を超えていることが好ましいとされていますが、類似団体平均同様に100％を下回っています。しかし、当該年度の企業債の償還財源が損益勘定留保資金等の補填財源で確保されていることから、支払能力に支障はありません。
・「企業債残高対事業規模比率」は、計画的に企業債残高の縮減を図っていることから、類似団体平均より低率で推移しています。
・「経費回収率」は、類似団体平均と同様に100％を超えて推移していることから、下水道使用料で回収すべき経費をすべて下水道使用料で賄えており、健全な状況です。
・「汚水処理原価」は、類似団体平均と比較すると高く、高経費体質であるため、経営の効率化に努め、処理原価の低減を進めていく必要があります。
・「施設利用率」は、現有施設が想定される最大汚水流入量に対応できる施設能力で設計することとされているため、晴天時一日平均処理水量の割合は、類似団体平均と同様に６割程度で推移しています。
・「水洗化率」は、類似団体平均と比べ高率で推移しています。</t>
    <rPh sb="213" eb="214">
      <t>ハカ</t>
    </rPh>
    <phoneticPr fontId="4"/>
  </si>
  <si>
    <t>2. 老朽化の状況について</t>
    <phoneticPr fontId="4"/>
  </si>
  <si>
    <t>・「有形固定資産減価償却率」は、類似団体と同様に増加しており、有形固定資産の老朽化が進んでいます。
・「管渠老朽化率」は、類似団体平均と比較すると
低率で推移しており、法定耐用年数を超えた管渠延
長の割合が低いといえます。
・「管渠改善率」は、類似団体平均と比較すると
低率で推移しており、下水道敷設延長に対する年度の改善延長は低くなっています。「管渠老朽化率」が今後上昇してくると、将来的には、管渠改善の必要性が高まるものと考えられます。</t>
    <phoneticPr fontId="4"/>
  </si>
  <si>
    <t>2. 老朽化の状況</t>
    <phoneticPr fontId="4"/>
  </si>
  <si>
    <t>全体総括</t>
    <rPh sb="0" eb="2">
      <t>ゼンタイ</t>
    </rPh>
    <rPh sb="2" eb="4">
      <t>ソウカツ</t>
    </rPh>
    <phoneticPr fontId="4"/>
  </si>
  <si>
    <t>　経営の健全性・効率性を表す指標は、類似団体と比較すると概ね良好に推移しており、現在の経営の状況は健全であるといえます。
　管渠については、類似団体ほど老朽化が進んでいないために更新量が低いことから、現状では経営の負担とはなっていないものの、今後、施設全体の老朽化の進行にあわせた改築(更新・長寿命化)の対応が、経営上の重要課題となることが予想されます。
　したがって、将来に亘っても下水道サービスの提供を安定的に継続するため、今後の改築(更新・長寿命化)費用増加を見据えて中長期的な視野で事業運営に努めます。</t>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</si>
  <si>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</si>
  <si>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</si>
  <si>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</si>
  <si>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</si>
  <si>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</si>
  <si>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</si>
  <si>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</si>
  <si>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</si>
  <si>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</si>
  <si>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</si>
  <si>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</si>
  <si>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</si>
  <si>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</si>
  <si>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</si>
  <si>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</si>
  <si>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</si>
  <si>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</si>
  <si>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</si>
  <si>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</si>
  <si>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</si>
  <si>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</si>
  <si>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</si>
  <si>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</si>
  <si>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</si>
  <si>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</si>
  <si>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</si>
  <si>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</si>
  <si>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</si>
  <si>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</si>
  <si>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</si>
  <si>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</si>
  <si>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</si>
  <si>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</si>
  <si>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</si>
  <si>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</si>
  <si>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</si>
  <si>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</si>
  <si>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</si>
  <si>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</si>
  <si>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</si>
  <si>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</si>
  <si>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</si>
  <si>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</si>
  <si>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</si>
  <si>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</si>
  <si>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</si>
  <si>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</si>
  <si>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</si>
  <si>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</si>
  <si>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</si>
  <si>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</si>
  <si>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</si>
  <si>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</si>
  <si>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</si>
  <si>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</si>
  <si>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</si>
  <si>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</si>
  <si>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</si>
  <si>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</si>
  <si>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</si>
  <si>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</si>
  <si>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</si>
  <si>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</si>
  <si>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</si>
  <si>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</si>
  <si>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福岡市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</si>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</sst>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0.27</c:v>
                </c:pt>
                <c:pt idx="1">
                  <c:v>0.28999999999999998</c:v>
                </c:pt>
                <c:pt idx="2">
                  <c:v>0.32</c:v>
                </c:pt>
                <c:pt idx="3">
                  <c:v>0.4</c:v>
                </c:pt>
                <c:pt idx="4">
                  <c:v>0.19</c:v>
                </c:pt>
              </c:numCache>
            </c:numRef>
          </c:val>
          <c:extLst>
            <c:ext xmlns:c16="http://schemas.microsoft.com/office/drawing/2014/chart" uri="{C3380CC4-5D6E-409C-BE32-E72D297353CC}">
              <c16:uniqueId val="{00000000-5702-421C-B4B2-9A6DD8DD283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0.41</c:v>
                </c:pt>
                <c:pt idx="1">
                  <c:v>0.41</c:v>
                </c:pt>
                <c:pt idx="2">
                  <c:v>0.45</c:v>
                </c:pt>
                <c:pt idx="3">
                  <c:v>0.44</c:v>
                </c:pt>
                <c:pt idx="4">
                  <c:v>0.36</c:v>
                </c:pt>
              </c:numCache>
            </c:numRef>
          </c:val>
          <c:smooth val="0"/>
          <c:extLst>
            <c:ext xmlns:c16="http://schemas.microsoft.com/office/drawing/2014/chart" uri="{C3380CC4-5D6E-409C-BE32-E72D297353CC}">
              <c16:uniqueId val="{00000001-5702-421C-B4B2-9A6DD8DD283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58.69</c:v>
                </c:pt>
                <c:pt idx="1">
                  <c:v>58.05</c:v>
                </c:pt>
                <c:pt idx="2">
                  <c:v>58.28</c:v>
                </c:pt>
                <c:pt idx="3">
                  <c:v>57.95</c:v>
                </c:pt>
                <c:pt idx="4">
                  <c:v>61.34</c:v>
                </c:pt>
              </c:numCache>
            </c:numRef>
          </c:val>
          <c:extLst>
            <c:ext xmlns:c16="http://schemas.microsoft.com/office/drawing/2014/chart" uri="{C3380CC4-5D6E-409C-BE32-E72D297353CC}">
              <c16:uniqueId val="{00000000-9329-4383-9A2B-97E96EB7E97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58.09</c:v>
                </c:pt>
                <c:pt idx="1">
                  <c:v>58.16</c:v>
                </c:pt>
                <c:pt idx="2">
                  <c:v>58.91</c:v>
                </c:pt>
                <c:pt idx="3">
                  <c:v>58.31</c:v>
                </c:pt>
                <c:pt idx="4">
                  <c:v>57.8</c:v>
                </c:pt>
              </c:numCache>
            </c:numRef>
          </c:val>
          <c:smooth val="0"/>
          <c:extLst>
            <c:ext xmlns:c16="http://schemas.microsoft.com/office/drawing/2014/chart" uri="{C3380CC4-5D6E-409C-BE32-E72D297353CC}">
              <c16:uniqueId val="{00000001-9329-4383-9A2B-97E96EB7E97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99.66</c:v>
                </c:pt>
                <c:pt idx="1">
                  <c:v>99.69</c:v>
                </c:pt>
                <c:pt idx="2">
                  <c:v>99.72</c:v>
                </c:pt>
                <c:pt idx="3">
                  <c:v>99.75</c:v>
                </c:pt>
                <c:pt idx="4">
                  <c:v>99.76</c:v>
                </c:pt>
              </c:numCache>
            </c:numRef>
          </c:val>
          <c:extLst>
            <c:ext xmlns:c16="http://schemas.microsoft.com/office/drawing/2014/chart" uri="{C3380CC4-5D6E-409C-BE32-E72D297353CC}">
              <c16:uniqueId val="{00000000-F65F-4124-A790-AB613F71659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99.01</c:v>
                </c:pt>
                <c:pt idx="1">
                  <c:v>99.1</c:v>
                </c:pt>
                <c:pt idx="2">
                  <c:v>99.16</c:v>
                </c:pt>
                <c:pt idx="3">
                  <c:v>99.21</c:v>
                </c:pt>
                <c:pt idx="4">
                  <c:v>99.25</c:v>
                </c:pt>
              </c:numCache>
            </c:numRef>
          </c:val>
          <c:smooth val="0"/>
          <c:extLst>
            <c:ext xmlns:c16="http://schemas.microsoft.com/office/drawing/2014/chart" uri="{C3380CC4-5D6E-409C-BE32-E72D297353CC}">
              <c16:uniqueId val="{00000001-F65F-4124-A790-AB613F71659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117.33</c:v>
                </c:pt>
                <c:pt idx="1">
                  <c:v>113.33</c:v>
                </c:pt>
                <c:pt idx="2">
                  <c:v>111.76</c:v>
                </c:pt>
                <c:pt idx="3">
                  <c:v>111.22</c:v>
                </c:pt>
                <c:pt idx="4">
                  <c:v>113.79</c:v>
                </c:pt>
              </c:numCache>
            </c:numRef>
          </c:val>
          <c:extLst>
            <c:ext xmlns:c16="http://schemas.microsoft.com/office/drawing/2014/chart" uri="{C3380CC4-5D6E-409C-BE32-E72D297353CC}">
              <c16:uniqueId val="{00000000-D082-46D4-A30D-9D698BADA29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108.24</c:v>
                </c:pt>
                <c:pt idx="1">
                  <c:v>105.16</c:v>
                </c:pt>
                <c:pt idx="2">
                  <c:v>106.23</c:v>
                </c:pt>
                <c:pt idx="3">
                  <c:v>104.46</c:v>
                </c:pt>
                <c:pt idx="4">
                  <c:v>104.13</c:v>
                </c:pt>
              </c:numCache>
            </c:numRef>
          </c:val>
          <c:smooth val="0"/>
          <c:extLst>
            <c:ext xmlns:c16="http://schemas.microsoft.com/office/drawing/2014/chart" uri="{C3380CC4-5D6E-409C-BE32-E72D297353CC}">
              <c16:uniqueId val="{00000001-D082-46D4-A30D-9D698BADA29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47.43</c:v>
                </c:pt>
                <c:pt idx="1">
                  <c:v>48.32</c:v>
                </c:pt>
                <c:pt idx="2">
                  <c:v>49.43</c:v>
                </c:pt>
                <c:pt idx="3">
                  <c:v>50.52</c:v>
                </c:pt>
                <c:pt idx="4">
                  <c:v>51.51</c:v>
                </c:pt>
              </c:numCache>
            </c:numRef>
          </c:val>
          <c:extLst>
            <c:ext xmlns:c16="http://schemas.microsoft.com/office/drawing/2014/chart" uri="{C3380CC4-5D6E-409C-BE32-E72D297353CC}">
              <c16:uniqueId val="{00000000-A232-4D97-BBD0-ACD1C6C500B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48.25</c:v>
                </c:pt>
                <c:pt idx="1">
                  <c:v>49.35</c:v>
                </c:pt>
                <c:pt idx="2">
                  <c:v>50.38</c:v>
                </c:pt>
                <c:pt idx="3">
                  <c:v>51.54</c:v>
                </c:pt>
                <c:pt idx="4">
                  <c:v>52.5</c:v>
                </c:pt>
              </c:numCache>
            </c:numRef>
          </c:val>
          <c:smooth val="0"/>
          <c:extLst>
            <c:ext xmlns:c16="http://schemas.microsoft.com/office/drawing/2014/chart" uri="{C3380CC4-5D6E-409C-BE32-E72D297353CC}">
              <c16:uniqueId val="{00000001-A232-4D97-BBD0-ACD1C6C500B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5.48</c:v>
                </c:pt>
                <c:pt idx="1">
                  <c:v>7.02</c:v>
                </c:pt>
                <c:pt idx="2">
                  <c:v>8</c:v>
                </c:pt>
                <c:pt idx="3">
                  <c:v>8.84</c:v>
                </c:pt>
                <c:pt idx="4">
                  <c:v>9.98</c:v>
                </c:pt>
              </c:numCache>
            </c:numRef>
          </c:val>
          <c:extLst>
            <c:ext xmlns:c16="http://schemas.microsoft.com/office/drawing/2014/chart" uri="{C3380CC4-5D6E-409C-BE32-E72D297353CC}">
              <c16:uniqueId val="{00000000-3FFD-4C05-814F-F2D6EBC96E7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10.76</c:v>
                </c:pt>
                <c:pt idx="1">
                  <c:v>12.06</c:v>
                </c:pt>
                <c:pt idx="2">
                  <c:v>13.41</c:v>
                </c:pt>
                <c:pt idx="3">
                  <c:v>15.06</c:v>
                </c:pt>
                <c:pt idx="4">
                  <c:v>16.87</c:v>
                </c:pt>
              </c:numCache>
            </c:numRef>
          </c:val>
          <c:smooth val="0"/>
          <c:extLst>
            <c:ext xmlns:c16="http://schemas.microsoft.com/office/drawing/2014/chart" uri="{C3380CC4-5D6E-409C-BE32-E72D297353CC}">
              <c16:uniqueId val="{00000001-3FFD-4C05-814F-F2D6EBC96E7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E9-498D-9B40-414BC71C973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CE9-498D-9B40-414BC71C973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72.13</c:v>
                </c:pt>
                <c:pt idx="1">
                  <c:v>71.53</c:v>
                </c:pt>
                <c:pt idx="2">
                  <c:v>73.58</c:v>
                </c:pt>
                <c:pt idx="3">
                  <c:v>65.989999999999995</c:v>
                </c:pt>
                <c:pt idx="4">
                  <c:v>77.150000000000006</c:v>
                </c:pt>
              </c:numCache>
            </c:numRef>
          </c:val>
          <c:extLst>
            <c:ext xmlns:c16="http://schemas.microsoft.com/office/drawing/2014/chart" uri="{C3380CC4-5D6E-409C-BE32-E72D297353CC}">
              <c16:uniqueId val="{00000000-94D0-4E08-AD97-1752158032F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72.92</c:v>
                </c:pt>
                <c:pt idx="1">
                  <c:v>71.39</c:v>
                </c:pt>
                <c:pt idx="2">
                  <c:v>74.09</c:v>
                </c:pt>
                <c:pt idx="3">
                  <c:v>71.900000000000006</c:v>
                </c:pt>
                <c:pt idx="4">
                  <c:v>73.75</c:v>
                </c:pt>
              </c:numCache>
            </c:numRef>
          </c:val>
          <c:smooth val="0"/>
          <c:extLst>
            <c:ext xmlns:c16="http://schemas.microsoft.com/office/drawing/2014/chart" uri="{C3380CC4-5D6E-409C-BE32-E72D297353CC}">
              <c16:uniqueId val="{00000001-94D0-4E08-AD97-1752158032F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443.32</c:v>
                </c:pt>
                <c:pt idx="1">
                  <c:v>428.82</c:v>
                </c:pt>
                <c:pt idx="2">
                  <c:v>407.99</c:v>
                </c:pt>
                <c:pt idx="3">
                  <c:v>430.57</c:v>
                </c:pt>
                <c:pt idx="4">
                  <c:v>355.71</c:v>
                </c:pt>
              </c:numCache>
            </c:numRef>
          </c:val>
          <c:extLst>
            <c:ext xmlns:c16="http://schemas.microsoft.com/office/drawing/2014/chart" uri="{C3380CC4-5D6E-409C-BE32-E72D297353CC}">
              <c16:uniqueId val="{00000000-8E26-4CFB-8573-0A2FA66CCFB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531.38</c:v>
                </c:pt>
                <c:pt idx="1">
                  <c:v>551.04</c:v>
                </c:pt>
                <c:pt idx="2">
                  <c:v>523.58000000000004</c:v>
                </c:pt>
                <c:pt idx="3">
                  <c:v>508.99</c:v>
                </c:pt>
                <c:pt idx="4">
                  <c:v>497.17</c:v>
                </c:pt>
              </c:numCache>
            </c:numRef>
          </c:val>
          <c:smooth val="0"/>
          <c:extLst>
            <c:ext xmlns:c16="http://schemas.microsoft.com/office/drawing/2014/chart" uri="{C3380CC4-5D6E-409C-BE32-E72D297353CC}">
              <c16:uniqueId val="{00000001-8E26-4CFB-8573-0A2FA66CCFB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133.1</c:v>
                </c:pt>
                <c:pt idx="1">
                  <c:v>124.95</c:v>
                </c:pt>
                <c:pt idx="2">
                  <c:v>120.39</c:v>
                </c:pt>
                <c:pt idx="3">
                  <c:v>107.03</c:v>
                </c:pt>
                <c:pt idx="4">
                  <c:v>124</c:v>
                </c:pt>
              </c:numCache>
            </c:numRef>
          </c:val>
          <c:extLst>
            <c:ext xmlns:c16="http://schemas.microsoft.com/office/drawing/2014/chart" uri="{C3380CC4-5D6E-409C-BE32-E72D297353CC}">
              <c16:uniqueId val="{00000000-1853-4668-BC9B-C007A0FE161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110.92</c:v>
                </c:pt>
                <c:pt idx="1">
                  <c:v>105.67</c:v>
                </c:pt>
                <c:pt idx="2">
                  <c:v>105.37</c:v>
                </c:pt>
                <c:pt idx="3">
                  <c:v>99.93</c:v>
                </c:pt>
                <c:pt idx="4">
                  <c:v>100.14</c:v>
                </c:pt>
              </c:numCache>
            </c:numRef>
          </c:val>
          <c:smooth val="0"/>
          <c:extLst>
            <c:ext xmlns:c16="http://schemas.microsoft.com/office/drawing/2014/chart" uri="{C3380CC4-5D6E-409C-BE32-E72D297353CC}">
              <c16:uniqueId val="{00000001-1853-4668-BC9B-C007A0FE161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134.29</c:v>
                </c:pt>
                <c:pt idx="1">
                  <c:v>135.38</c:v>
                </c:pt>
                <c:pt idx="2">
                  <c:v>140.93</c:v>
                </c:pt>
                <c:pt idx="3">
                  <c:v>145.07</c:v>
                </c:pt>
                <c:pt idx="4">
                  <c:v>142.19</c:v>
                </c:pt>
              </c:numCache>
            </c:numRef>
          </c:val>
          <c:extLst>
            <c:ext xmlns:c16="http://schemas.microsoft.com/office/drawing/2014/chart" uri="{C3380CC4-5D6E-409C-BE32-E72D297353CC}">
              <c16:uniqueId val="{00000000-1446-4879-B112-554188A2700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119.33</c:v>
                </c:pt>
                <c:pt idx="1">
                  <c:v>118.72</c:v>
                </c:pt>
                <c:pt idx="2">
                  <c:v>120.5</c:v>
                </c:pt>
                <c:pt idx="3">
                  <c:v>127.3</c:v>
                </c:pt>
                <c:pt idx="4">
                  <c:v>126.99</c:v>
                </c:pt>
              </c:numCache>
            </c:numRef>
          </c:val>
          <c:smooth val="0"/>
          <c:extLst>
            <c:ext xmlns:c16="http://schemas.microsoft.com/office/drawing/2014/chart" uri="{C3380CC4-5D6E-409C-BE32-E72D297353CC}">
              <c16:uniqueId val="{00000001-1446-4879-B112-554188A2700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I8" sqref="I8:O8"/>
    </sheetView>
  </sheetViews>
  <sheetFormatPr defaultColWidth="2.75" defaultRowHeight="13.5" x14ac:dyDescent="0.15"/>
  <cols>
    <col min="1" max="1" width="2.7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福岡県　福岡市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政令市等</v>
      </c>
      <c r="X8" s="70"/>
      <c r="Y8" s="70"/>
      <c r="Z8" s="70"/>
      <c r="AA8" s="70"/>
      <c r="AB8" s="70"/>
      <c r="AC8" s="70"/>
      <c r="AD8" s="71" t="str">
        <f>データ!$M$6</f>
        <v>非設置</v>
      </c>
      <c r="AE8" s="71"/>
      <c r="AF8" s="71"/>
      <c r="AG8" s="71"/>
      <c r="AH8" s="71"/>
      <c r="AI8" s="71"/>
      <c r="AJ8" s="71"/>
      <c r="AK8" s="3"/>
      <c r="AL8" s="44">
        <f>データ!S6</f>
        <v>1593919</v>
      </c>
      <c r="AM8" s="44"/>
      <c r="AN8" s="44"/>
      <c r="AO8" s="44"/>
      <c r="AP8" s="44"/>
      <c r="AQ8" s="44"/>
      <c r="AR8" s="44"/>
      <c r="AS8" s="44"/>
      <c r="AT8" s="45">
        <f>データ!T6</f>
        <v>343.47</v>
      </c>
      <c r="AU8" s="45"/>
      <c r="AV8" s="45"/>
      <c r="AW8" s="45"/>
      <c r="AX8" s="45"/>
      <c r="AY8" s="45"/>
      <c r="AZ8" s="45"/>
      <c r="BA8" s="45"/>
      <c r="BB8" s="45">
        <f>データ!U6</f>
        <v>4640.6400000000003</v>
      </c>
      <c r="BC8" s="45"/>
      <c r="BD8" s="45"/>
      <c r="BE8" s="45"/>
      <c r="BF8" s="45"/>
      <c r="BG8" s="45"/>
      <c r="BH8" s="45"/>
      <c r="BI8" s="45"/>
      <c r="BJ8" s="3"/>
      <c r="BK8" s="3"/>
      <c r="BL8" s="66" t="s">
        <v>10</v>
      </c>
      <c r="BM8" s="67"/>
      <c r="BN8" s="68" t="s">
        <v>11</v>
      </c>
      <c r="BO8" s="68"/>
      <c r="BP8" s="68"/>
      <c r="BQ8" s="68"/>
      <c r="BR8" s="68"/>
      <c r="BS8" s="68"/>
      <c r="BT8" s="68"/>
      <c r="BU8" s="68"/>
      <c r="BV8" s="68"/>
      <c r="BW8" s="68"/>
      <c r="BX8" s="68"/>
      <c r="BY8" s="69"/>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58.09</v>
      </c>
      <c r="J10" s="45"/>
      <c r="K10" s="45"/>
      <c r="L10" s="45"/>
      <c r="M10" s="45"/>
      <c r="N10" s="45"/>
      <c r="O10" s="45"/>
      <c r="P10" s="45">
        <f>データ!P6</f>
        <v>99.73</v>
      </c>
      <c r="Q10" s="45"/>
      <c r="R10" s="45"/>
      <c r="S10" s="45"/>
      <c r="T10" s="45"/>
      <c r="U10" s="45"/>
      <c r="V10" s="45"/>
      <c r="W10" s="45">
        <f>データ!Q6</f>
        <v>80.94</v>
      </c>
      <c r="X10" s="45"/>
      <c r="Y10" s="45"/>
      <c r="Z10" s="45"/>
      <c r="AA10" s="45"/>
      <c r="AB10" s="45"/>
      <c r="AC10" s="45"/>
      <c r="AD10" s="44">
        <f>データ!R6</f>
        <v>2651</v>
      </c>
      <c r="AE10" s="44"/>
      <c r="AF10" s="44"/>
      <c r="AG10" s="44"/>
      <c r="AH10" s="44"/>
      <c r="AI10" s="44"/>
      <c r="AJ10" s="44"/>
      <c r="AK10" s="2"/>
      <c r="AL10" s="44">
        <f>データ!V6</f>
        <v>1590350</v>
      </c>
      <c r="AM10" s="44"/>
      <c r="AN10" s="44"/>
      <c r="AO10" s="44"/>
      <c r="AP10" s="44"/>
      <c r="AQ10" s="44"/>
      <c r="AR10" s="44"/>
      <c r="AS10" s="44"/>
      <c r="AT10" s="45">
        <f>データ!W6</f>
        <v>172</v>
      </c>
      <c r="AU10" s="45"/>
      <c r="AV10" s="45"/>
      <c r="AW10" s="45"/>
      <c r="AX10" s="45"/>
      <c r="AY10" s="45"/>
      <c r="AZ10" s="45"/>
      <c r="BA10" s="45"/>
      <c r="BB10" s="45">
        <f>データ!X6</f>
        <v>9246.2199999999993</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27</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28</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29</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30</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31</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32</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33</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34</v>
      </c>
      <c r="C84" s="12"/>
      <c r="D84" s="12"/>
      <c r="E84" s="12" t="s">
        <v>35</v>
      </c>
      <c r="F84" s="12" t="s">
        <v>36</v>
      </c>
      <c r="G84" s="12" t="s">
        <v>37</v>
      </c>
      <c r="H84" s="12" t="s">
        <v>38</v>
      </c>
      <c r="I84" s="12" t="s">
        <v>39</v>
      </c>
      <c r="J84" s="12" t="s">
        <v>40</v>
      </c>
      <c r="K84" s="12" t="s">
        <v>41</v>
      </c>
      <c r="L84" s="12" t="s">
        <v>42</v>
      </c>
      <c r="M84" s="12" t="s">
        <v>43</v>
      </c>
      <c r="N84" s="12" t="s">
        <v>44</v>
      </c>
      <c r="O84" s="12" t="s">
        <v>45</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r1OxQQzeTQNPuQ4gznd6ZrlM3mhubX2/OWAShjNm0WC/jIEASwJSvFBbbKoLz+M32blgkblvKEyHr/zVCEhVMA==" saltValue="hAWSny7xAQEhN6dv0gK1H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headerFooter>
    <oddFooter>&amp;C&amp;Z&amp;F&amp;A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48</v>
      </c>
      <c r="B3" s="15" t="s">
        <v>49</v>
      </c>
      <c r="C3" s="15" t="s">
        <v>50</v>
      </c>
      <c r="D3" s="15" t="s">
        <v>51</v>
      </c>
      <c r="E3" s="15" t="s">
        <v>52</v>
      </c>
      <c r="F3" s="15" t="s">
        <v>53</v>
      </c>
      <c r="G3" s="15" t="s">
        <v>54</v>
      </c>
      <c r="H3" s="78" t="s">
        <v>55</v>
      </c>
      <c r="I3" s="79"/>
      <c r="J3" s="79"/>
      <c r="K3" s="79"/>
      <c r="L3" s="79"/>
      <c r="M3" s="79"/>
      <c r="N3" s="79"/>
      <c r="O3" s="79"/>
      <c r="P3" s="79"/>
      <c r="Q3" s="79"/>
      <c r="R3" s="79"/>
      <c r="S3" s="79"/>
      <c r="T3" s="79"/>
      <c r="U3" s="79"/>
      <c r="V3" s="79"/>
      <c r="W3" s="79"/>
      <c r="X3" s="80"/>
      <c r="Y3" s="84" t="s">
        <v>56</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30</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57</v>
      </c>
      <c r="B4" s="16"/>
      <c r="C4" s="16"/>
      <c r="D4" s="16"/>
      <c r="E4" s="16"/>
      <c r="F4" s="16"/>
      <c r="G4" s="16"/>
      <c r="H4" s="81"/>
      <c r="I4" s="82"/>
      <c r="J4" s="82"/>
      <c r="K4" s="82"/>
      <c r="L4" s="82"/>
      <c r="M4" s="82"/>
      <c r="N4" s="82"/>
      <c r="O4" s="82"/>
      <c r="P4" s="82"/>
      <c r="Q4" s="82"/>
      <c r="R4" s="82"/>
      <c r="S4" s="82"/>
      <c r="T4" s="82"/>
      <c r="U4" s="82"/>
      <c r="V4" s="82"/>
      <c r="W4" s="82"/>
      <c r="X4" s="83"/>
      <c r="Y4" s="77" t="s">
        <v>58</v>
      </c>
      <c r="Z4" s="77"/>
      <c r="AA4" s="77"/>
      <c r="AB4" s="77"/>
      <c r="AC4" s="77"/>
      <c r="AD4" s="77"/>
      <c r="AE4" s="77"/>
      <c r="AF4" s="77"/>
      <c r="AG4" s="77"/>
      <c r="AH4" s="77"/>
      <c r="AI4" s="77"/>
      <c r="AJ4" s="77" t="s">
        <v>59</v>
      </c>
      <c r="AK4" s="77"/>
      <c r="AL4" s="77"/>
      <c r="AM4" s="77"/>
      <c r="AN4" s="77"/>
      <c r="AO4" s="77"/>
      <c r="AP4" s="77"/>
      <c r="AQ4" s="77"/>
      <c r="AR4" s="77"/>
      <c r="AS4" s="77"/>
      <c r="AT4" s="77"/>
      <c r="AU4" s="77" t="s">
        <v>60</v>
      </c>
      <c r="AV4" s="77"/>
      <c r="AW4" s="77"/>
      <c r="AX4" s="77"/>
      <c r="AY4" s="77"/>
      <c r="AZ4" s="77"/>
      <c r="BA4" s="77"/>
      <c r="BB4" s="77"/>
      <c r="BC4" s="77"/>
      <c r="BD4" s="77"/>
      <c r="BE4" s="77"/>
      <c r="BF4" s="77" t="s">
        <v>61</v>
      </c>
      <c r="BG4" s="77"/>
      <c r="BH4" s="77"/>
      <c r="BI4" s="77"/>
      <c r="BJ4" s="77"/>
      <c r="BK4" s="77"/>
      <c r="BL4" s="77"/>
      <c r="BM4" s="77"/>
      <c r="BN4" s="77"/>
      <c r="BO4" s="77"/>
      <c r="BP4" s="77"/>
      <c r="BQ4" s="77" t="s">
        <v>62</v>
      </c>
      <c r="BR4" s="77"/>
      <c r="BS4" s="77"/>
      <c r="BT4" s="77"/>
      <c r="BU4" s="77"/>
      <c r="BV4" s="77"/>
      <c r="BW4" s="77"/>
      <c r="BX4" s="77"/>
      <c r="BY4" s="77"/>
      <c r="BZ4" s="77"/>
      <c r="CA4" s="77"/>
      <c r="CB4" s="77" t="s">
        <v>63</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8"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34</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8" s="22" customFormat="1" x14ac:dyDescent="0.15">
      <c r="A6" s="14" t="s">
        <v>97</v>
      </c>
      <c r="B6" s="19">
        <f>B7</f>
        <v>2023</v>
      </c>
      <c r="C6" s="19">
        <f t="shared" ref="C6:X6" si="3">C7</f>
        <v>401307</v>
      </c>
      <c r="D6" s="19">
        <f t="shared" si="3"/>
        <v>46</v>
      </c>
      <c r="E6" s="19">
        <f t="shared" si="3"/>
        <v>17</v>
      </c>
      <c r="F6" s="19">
        <f t="shared" si="3"/>
        <v>1</v>
      </c>
      <c r="G6" s="19">
        <f t="shared" si="3"/>
        <v>0</v>
      </c>
      <c r="H6" s="19" t="str">
        <f t="shared" si="3"/>
        <v>福岡県　福岡市</v>
      </c>
      <c r="I6" s="19" t="str">
        <f t="shared" si="3"/>
        <v>法適用</v>
      </c>
      <c r="J6" s="19" t="str">
        <f t="shared" si="3"/>
        <v>下水道事業</v>
      </c>
      <c r="K6" s="19" t="str">
        <f t="shared" si="3"/>
        <v>公共下水道</v>
      </c>
      <c r="L6" s="19" t="str">
        <f t="shared" si="3"/>
        <v>政令市等</v>
      </c>
      <c r="M6" s="19" t="str">
        <f t="shared" si="3"/>
        <v>非設置</v>
      </c>
      <c r="N6" s="20" t="str">
        <f t="shared" si="3"/>
        <v>-</v>
      </c>
      <c r="O6" s="20">
        <f t="shared" si="3"/>
        <v>58.09</v>
      </c>
      <c r="P6" s="20">
        <f t="shared" si="3"/>
        <v>99.73</v>
      </c>
      <c r="Q6" s="20">
        <f t="shared" si="3"/>
        <v>80.94</v>
      </c>
      <c r="R6" s="20">
        <f t="shared" si="3"/>
        <v>2651</v>
      </c>
      <c r="S6" s="20">
        <f t="shared" si="3"/>
        <v>1593919</v>
      </c>
      <c r="T6" s="20">
        <f t="shared" si="3"/>
        <v>343.47</v>
      </c>
      <c r="U6" s="20">
        <f t="shared" si="3"/>
        <v>4640.6400000000003</v>
      </c>
      <c r="V6" s="20">
        <f t="shared" si="3"/>
        <v>1590350</v>
      </c>
      <c r="W6" s="20">
        <f t="shared" si="3"/>
        <v>172</v>
      </c>
      <c r="X6" s="20">
        <f t="shared" si="3"/>
        <v>9246.2199999999993</v>
      </c>
      <c r="Y6" s="21">
        <f>IF(Y7="",NA(),Y7)</f>
        <v>117.33</v>
      </c>
      <c r="Z6" s="21">
        <f t="shared" ref="Z6:AH6" si="4">IF(Z7="",NA(),Z7)</f>
        <v>113.33</v>
      </c>
      <c r="AA6" s="21">
        <f t="shared" si="4"/>
        <v>111.76</v>
      </c>
      <c r="AB6" s="21">
        <f t="shared" si="4"/>
        <v>111.22</v>
      </c>
      <c r="AC6" s="21">
        <f t="shared" si="4"/>
        <v>113.79</v>
      </c>
      <c r="AD6" s="21">
        <f t="shared" si="4"/>
        <v>108.24</v>
      </c>
      <c r="AE6" s="21">
        <f t="shared" si="4"/>
        <v>105.16</v>
      </c>
      <c r="AF6" s="21">
        <f t="shared" si="4"/>
        <v>106.23</v>
      </c>
      <c r="AG6" s="21">
        <f t="shared" si="4"/>
        <v>104.46</v>
      </c>
      <c r="AH6" s="21">
        <f t="shared" si="4"/>
        <v>104.13</v>
      </c>
      <c r="AI6" s="20" t="str">
        <f>IF(AI7="","",IF(AI7="-","【-】","【"&amp;SUBSTITUTE(TEXT(AI7,"#,##0.00"),"-","△")&amp;"】"))</f>
        <v>【105.91】</v>
      </c>
      <c r="AJ6" s="20">
        <f>IF(AJ7="",NA(),AJ7)</f>
        <v>0</v>
      </c>
      <c r="AK6" s="20">
        <f t="shared" ref="AK6:AS6" si="5">IF(AK7="",NA(),AK7)</f>
        <v>0</v>
      </c>
      <c r="AL6" s="20">
        <f t="shared" si="5"/>
        <v>0</v>
      </c>
      <c r="AM6" s="20">
        <f t="shared" si="5"/>
        <v>0</v>
      </c>
      <c r="AN6" s="20">
        <f t="shared" si="5"/>
        <v>0</v>
      </c>
      <c r="AO6" s="20">
        <f t="shared" si="5"/>
        <v>0</v>
      </c>
      <c r="AP6" s="20">
        <f t="shared" si="5"/>
        <v>0</v>
      </c>
      <c r="AQ6" s="20">
        <f t="shared" si="5"/>
        <v>0</v>
      </c>
      <c r="AR6" s="20">
        <f t="shared" si="5"/>
        <v>0</v>
      </c>
      <c r="AS6" s="20">
        <f t="shared" si="5"/>
        <v>0</v>
      </c>
      <c r="AT6" s="20" t="str">
        <f>IF(AT7="","",IF(AT7="-","【-】","【"&amp;SUBSTITUTE(TEXT(AT7,"#,##0.00"),"-","△")&amp;"】"))</f>
        <v>【3.03】</v>
      </c>
      <c r="AU6" s="21">
        <f>IF(AU7="",NA(),AU7)</f>
        <v>72.13</v>
      </c>
      <c r="AV6" s="21">
        <f t="shared" ref="AV6:BD6" si="6">IF(AV7="",NA(),AV7)</f>
        <v>71.53</v>
      </c>
      <c r="AW6" s="21">
        <f t="shared" si="6"/>
        <v>73.58</v>
      </c>
      <c r="AX6" s="21">
        <f t="shared" si="6"/>
        <v>65.989999999999995</v>
      </c>
      <c r="AY6" s="21">
        <f t="shared" si="6"/>
        <v>77.150000000000006</v>
      </c>
      <c r="AZ6" s="21">
        <f t="shared" si="6"/>
        <v>72.92</v>
      </c>
      <c r="BA6" s="21">
        <f t="shared" si="6"/>
        <v>71.39</v>
      </c>
      <c r="BB6" s="21">
        <f t="shared" si="6"/>
        <v>74.09</v>
      </c>
      <c r="BC6" s="21">
        <f t="shared" si="6"/>
        <v>71.900000000000006</v>
      </c>
      <c r="BD6" s="21">
        <f t="shared" si="6"/>
        <v>73.75</v>
      </c>
      <c r="BE6" s="20" t="str">
        <f>IF(BE7="","",IF(BE7="-","【-】","【"&amp;SUBSTITUTE(TEXT(BE7,"#,##0.00"),"-","△")&amp;"】"))</f>
        <v>【78.43】</v>
      </c>
      <c r="BF6" s="21">
        <f>IF(BF7="",NA(),BF7)</f>
        <v>443.32</v>
      </c>
      <c r="BG6" s="21">
        <f t="shared" ref="BG6:BO6" si="7">IF(BG7="",NA(),BG7)</f>
        <v>428.82</v>
      </c>
      <c r="BH6" s="21">
        <f t="shared" si="7"/>
        <v>407.99</v>
      </c>
      <c r="BI6" s="21">
        <f t="shared" si="7"/>
        <v>430.57</v>
      </c>
      <c r="BJ6" s="21">
        <f t="shared" si="7"/>
        <v>355.71</v>
      </c>
      <c r="BK6" s="21">
        <f t="shared" si="7"/>
        <v>531.38</v>
      </c>
      <c r="BL6" s="21">
        <f t="shared" si="7"/>
        <v>551.04</v>
      </c>
      <c r="BM6" s="21">
        <f t="shared" si="7"/>
        <v>523.58000000000004</v>
      </c>
      <c r="BN6" s="21">
        <f t="shared" si="7"/>
        <v>508.99</v>
      </c>
      <c r="BO6" s="21">
        <f t="shared" si="7"/>
        <v>497.17</v>
      </c>
      <c r="BP6" s="20" t="str">
        <f>IF(BP7="","",IF(BP7="-","【-】","【"&amp;SUBSTITUTE(TEXT(BP7,"#,##0.00"),"-","△")&amp;"】"))</f>
        <v>【630.82】</v>
      </c>
      <c r="BQ6" s="21">
        <f>IF(BQ7="",NA(),BQ7)</f>
        <v>133.1</v>
      </c>
      <c r="BR6" s="21">
        <f t="shared" ref="BR6:BZ6" si="8">IF(BR7="",NA(),BR7)</f>
        <v>124.95</v>
      </c>
      <c r="BS6" s="21">
        <f t="shared" si="8"/>
        <v>120.39</v>
      </c>
      <c r="BT6" s="21">
        <f t="shared" si="8"/>
        <v>107.03</v>
      </c>
      <c r="BU6" s="21">
        <f t="shared" si="8"/>
        <v>124</v>
      </c>
      <c r="BV6" s="21">
        <f t="shared" si="8"/>
        <v>110.92</v>
      </c>
      <c r="BW6" s="21">
        <f t="shared" si="8"/>
        <v>105.67</v>
      </c>
      <c r="BX6" s="21">
        <f t="shared" si="8"/>
        <v>105.37</v>
      </c>
      <c r="BY6" s="21">
        <f t="shared" si="8"/>
        <v>99.93</v>
      </c>
      <c r="BZ6" s="21">
        <f t="shared" si="8"/>
        <v>100.14</v>
      </c>
      <c r="CA6" s="20" t="str">
        <f>IF(CA7="","",IF(CA7="-","【-】","【"&amp;SUBSTITUTE(TEXT(CA7,"#,##0.00"),"-","△")&amp;"】"))</f>
        <v>【97.81】</v>
      </c>
      <c r="CB6" s="21">
        <f>IF(CB7="",NA(),CB7)</f>
        <v>134.29</v>
      </c>
      <c r="CC6" s="21">
        <f t="shared" ref="CC6:CK6" si="9">IF(CC7="",NA(),CC7)</f>
        <v>135.38</v>
      </c>
      <c r="CD6" s="21">
        <f t="shared" si="9"/>
        <v>140.93</v>
      </c>
      <c r="CE6" s="21">
        <f t="shared" si="9"/>
        <v>145.07</v>
      </c>
      <c r="CF6" s="21">
        <f t="shared" si="9"/>
        <v>142.19</v>
      </c>
      <c r="CG6" s="21">
        <f t="shared" si="9"/>
        <v>119.33</v>
      </c>
      <c r="CH6" s="21">
        <f t="shared" si="9"/>
        <v>118.72</v>
      </c>
      <c r="CI6" s="21">
        <f t="shared" si="9"/>
        <v>120.5</v>
      </c>
      <c r="CJ6" s="21">
        <f t="shared" si="9"/>
        <v>127.3</v>
      </c>
      <c r="CK6" s="21">
        <f t="shared" si="9"/>
        <v>126.99</v>
      </c>
      <c r="CL6" s="20" t="str">
        <f>IF(CL7="","",IF(CL7="-","【-】","【"&amp;SUBSTITUTE(TEXT(CL7,"#,##0.00"),"-","△")&amp;"】"))</f>
        <v>【138.75】</v>
      </c>
      <c r="CM6" s="21">
        <f>IF(CM7="",NA(),CM7)</f>
        <v>58.69</v>
      </c>
      <c r="CN6" s="21">
        <f t="shared" ref="CN6:CV6" si="10">IF(CN7="",NA(),CN7)</f>
        <v>58.05</v>
      </c>
      <c r="CO6" s="21">
        <f t="shared" si="10"/>
        <v>58.28</v>
      </c>
      <c r="CP6" s="21">
        <f t="shared" si="10"/>
        <v>57.95</v>
      </c>
      <c r="CQ6" s="21">
        <f t="shared" si="10"/>
        <v>61.34</v>
      </c>
      <c r="CR6" s="21">
        <f t="shared" si="10"/>
        <v>58.09</v>
      </c>
      <c r="CS6" s="21">
        <f t="shared" si="10"/>
        <v>58.16</v>
      </c>
      <c r="CT6" s="21">
        <f t="shared" si="10"/>
        <v>58.91</v>
      </c>
      <c r="CU6" s="21">
        <f t="shared" si="10"/>
        <v>58.31</v>
      </c>
      <c r="CV6" s="21">
        <f t="shared" si="10"/>
        <v>57.8</v>
      </c>
      <c r="CW6" s="20" t="str">
        <f>IF(CW7="","",IF(CW7="-","【-】","【"&amp;SUBSTITUTE(TEXT(CW7,"#,##0.00"),"-","△")&amp;"】"))</f>
        <v>【58.94】</v>
      </c>
      <c r="CX6" s="21">
        <f>IF(CX7="",NA(),CX7)</f>
        <v>99.66</v>
      </c>
      <c r="CY6" s="21">
        <f t="shared" ref="CY6:DG6" si="11">IF(CY7="",NA(),CY7)</f>
        <v>99.69</v>
      </c>
      <c r="CZ6" s="21">
        <f t="shared" si="11"/>
        <v>99.72</v>
      </c>
      <c r="DA6" s="21">
        <f t="shared" si="11"/>
        <v>99.75</v>
      </c>
      <c r="DB6" s="21">
        <f t="shared" si="11"/>
        <v>99.76</v>
      </c>
      <c r="DC6" s="21">
        <f t="shared" si="11"/>
        <v>99.01</v>
      </c>
      <c r="DD6" s="21">
        <f t="shared" si="11"/>
        <v>99.1</v>
      </c>
      <c r="DE6" s="21">
        <f t="shared" si="11"/>
        <v>99.16</v>
      </c>
      <c r="DF6" s="21">
        <f t="shared" si="11"/>
        <v>99.21</v>
      </c>
      <c r="DG6" s="21">
        <f t="shared" si="11"/>
        <v>99.25</v>
      </c>
      <c r="DH6" s="20" t="str">
        <f>IF(DH7="","",IF(DH7="-","【-】","【"&amp;SUBSTITUTE(TEXT(DH7,"#,##0.00"),"-","△")&amp;"】"))</f>
        <v>【95.91】</v>
      </c>
      <c r="DI6" s="21">
        <f>IF(DI7="",NA(),DI7)</f>
        <v>47.43</v>
      </c>
      <c r="DJ6" s="21">
        <f t="shared" ref="DJ6:DR6" si="12">IF(DJ7="",NA(),DJ7)</f>
        <v>48.32</v>
      </c>
      <c r="DK6" s="21">
        <f t="shared" si="12"/>
        <v>49.43</v>
      </c>
      <c r="DL6" s="21">
        <f t="shared" si="12"/>
        <v>50.52</v>
      </c>
      <c r="DM6" s="21">
        <f t="shared" si="12"/>
        <v>51.51</v>
      </c>
      <c r="DN6" s="21">
        <f t="shared" si="12"/>
        <v>48.25</v>
      </c>
      <c r="DO6" s="21">
        <f t="shared" si="12"/>
        <v>49.35</v>
      </c>
      <c r="DP6" s="21">
        <f t="shared" si="12"/>
        <v>50.38</v>
      </c>
      <c r="DQ6" s="21">
        <f t="shared" si="12"/>
        <v>51.54</v>
      </c>
      <c r="DR6" s="21">
        <f t="shared" si="12"/>
        <v>52.5</v>
      </c>
      <c r="DS6" s="20" t="str">
        <f>IF(DS7="","",IF(DS7="-","【-】","【"&amp;SUBSTITUTE(TEXT(DS7,"#,##0.00"),"-","△")&amp;"】"))</f>
        <v>【41.09】</v>
      </c>
      <c r="DT6" s="21">
        <f>IF(DT7="",NA(),DT7)</f>
        <v>5.48</v>
      </c>
      <c r="DU6" s="21">
        <f t="shared" ref="DU6:EC6" si="13">IF(DU7="",NA(),DU7)</f>
        <v>7.02</v>
      </c>
      <c r="DV6" s="21">
        <f t="shared" si="13"/>
        <v>8</v>
      </c>
      <c r="DW6" s="21">
        <f t="shared" si="13"/>
        <v>8.84</v>
      </c>
      <c r="DX6" s="21">
        <f t="shared" si="13"/>
        <v>9.98</v>
      </c>
      <c r="DY6" s="21">
        <f t="shared" si="13"/>
        <v>10.76</v>
      </c>
      <c r="DZ6" s="21">
        <f t="shared" si="13"/>
        <v>12.06</v>
      </c>
      <c r="EA6" s="21">
        <f t="shared" si="13"/>
        <v>13.41</v>
      </c>
      <c r="EB6" s="21">
        <f t="shared" si="13"/>
        <v>15.06</v>
      </c>
      <c r="EC6" s="21">
        <f t="shared" si="13"/>
        <v>16.87</v>
      </c>
      <c r="ED6" s="20" t="str">
        <f>IF(ED7="","",IF(ED7="-","【-】","【"&amp;SUBSTITUTE(TEXT(ED7,"#,##0.00"),"-","△")&amp;"】"))</f>
        <v>【8.68】</v>
      </c>
      <c r="EE6" s="21">
        <f>IF(EE7="",NA(),EE7)</f>
        <v>0.27</v>
      </c>
      <c r="EF6" s="21">
        <f t="shared" ref="EF6:EN6" si="14">IF(EF7="",NA(),EF7)</f>
        <v>0.28999999999999998</v>
      </c>
      <c r="EG6" s="21">
        <f t="shared" si="14"/>
        <v>0.32</v>
      </c>
      <c r="EH6" s="21">
        <f t="shared" si="14"/>
        <v>0.4</v>
      </c>
      <c r="EI6" s="21">
        <f t="shared" si="14"/>
        <v>0.19</v>
      </c>
      <c r="EJ6" s="21">
        <f t="shared" si="14"/>
        <v>0.41</v>
      </c>
      <c r="EK6" s="21">
        <f t="shared" si="14"/>
        <v>0.41</v>
      </c>
      <c r="EL6" s="21">
        <f t="shared" si="14"/>
        <v>0.45</v>
      </c>
      <c r="EM6" s="21">
        <f t="shared" si="14"/>
        <v>0.44</v>
      </c>
      <c r="EN6" s="21">
        <f t="shared" si="14"/>
        <v>0.36</v>
      </c>
      <c r="EO6" s="20" t="str">
        <f>IF(EO7="","",IF(EO7="-","【-】","【"&amp;SUBSTITUTE(TEXT(EO7,"#,##0.00"),"-","△")&amp;"】"))</f>
        <v>【0.22】</v>
      </c>
    </row>
    <row r="7" spans="1:148" s="22" customFormat="1" x14ac:dyDescent="0.15">
      <c r="A7" s="14"/>
      <c r="B7" s="23">
        <v>2023</v>
      </c>
      <c r="C7" s="23">
        <v>401307</v>
      </c>
      <c r="D7" s="23">
        <v>46</v>
      </c>
      <c r="E7" s="23">
        <v>17</v>
      </c>
      <c r="F7" s="23">
        <v>1</v>
      </c>
      <c r="G7" s="23">
        <v>0</v>
      </c>
      <c r="H7" s="23" t="s">
        <v>98</v>
      </c>
      <c r="I7" s="23" t="s">
        <v>99</v>
      </c>
      <c r="J7" s="23" t="s">
        <v>100</v>
      </c>
      <c r="K7" s="23" t="s">
        <v>101</v>
      </c>
      <c r="L7" s="23" t="s">
        <v>102</v>
      </c>
      <c r="M7" s="23" t="s">
        <v>103</v>
      </c>
      <c r="N7" s="24" t="s">
        <v>104</v>
      </c>
      <c r="O7" s="24">
        <v>58.09</v>
      </c>
      <c r="P7" s="24">
        <v>99.73</v>
      </c>
      <c r="Q7" s="24">
        <v>80.94</v>
      </c>
      <c r="R7" s="24">
        <v>2651</v>
      </c>
      <c r="S7" s="24">
        <v>1593919</v>
      </c>
      <c r="T7" s="24">
        <v>343.47</v>
      </c>
      <c r="U7" s="24">
        <v>4640.6400000000003</v>
      </c>
      <c r="V7" s="24">
        <v>1590350</v>
      </c>
      <c r="W7" s="24">
        <v>172</v>
      </c>
      <c r="X7" s="24">
        <v>9246.2199999999993</v>
      </c>
      <c r="Y7" s="24">
        <v>117.33</v>
      </c>
      <c r="Z7" s="24">
        <v>113.33</v>
      </c>
      <c r="AA7" s="24">
        <v>111.76</v>
      </c>
      <c r="AB7" s="24">
        <v>111.22</v>
      </c>
      <c r="AC7" s="24">
        <v>113.79</v>
      </c>
      <c r="AD7" s="24">
        <v>108.24</v>
      </c>
      <c r="AE7" s="24">
        <v>105.16</v>
      </c>
      <c r="AF7" s="24">
        <v>106.23</v>
      </c>
      <c r="AG7" s="24">
        <v>104.46</v>
      </c>
      <c r="AH7" s="24">
        <v>104.13</v>
      </c>
      <c r="AI7" s="24">
        <v>105.91</v>
      </c>
      <c r="AJ7" s="24">
        <v>0</v>
      </c>
      <c r="AK7" s="24">
        <v>0</v>
      </c>
      <c r="AL7" s="24">
        <v>0</v>
      </c>
      <c r="AM7" s="24">
        <v>0</v>
      </c>
      <c r="AN7" s="24">
        <v>0</v>
      </c>
      <c r="AO7" s="24">
        <v>0</v>
      </c>
      <c r="AP7" s="24">
        <v>0</v>
      </c>
      <c r="AQ7" s="24">
        <v>0</v>
      </c>
      <c r="AR7" s="24">
        <v>0</v>
      </c>
      <c r="AS7" s="24">
        <v>0</v>
      </c>
      <c r="AT7" s="24">
        <v>3.03</v>
      </c>
      <c r="AU7" s="24">
        <v>72.13</v>
      </c>
      <c r="AV7" s="24">
        <v>71.53</v>
      </c>
      <c r="AW7" s="24">
        <v>73.58</v>
      </c>
      <c r="AX7" s="24">
        <v>65.989999999999995</v>
      </c>
      <c r="AY7" s="24">
        <v>77.150000000000006</v>
      </c>
      <c r="AZ7" s="24">
        <v>72.92</v>
      </c>
      <c r="BA7" s="24">
        <v>71.39</v>
      </c>
      <c r="BB7" s="24">
        <v>74.09</v>
      </c>
      <c r="BC7" s="24">
        <v>71.900000000000006</v>
      </c>
      <c r="BD7" s="24">
        <v>73.75</v>
      </c>
      <c r="BE7" s="24">
        <v>78.430000000000007</v>
      </c>
      <c r="BF7" s="24">
        <v>443.32</v>
      </c>
      <c r="BG7" s="24">
        <v>428.82</v>
      </c>
      <c r="BH7" s="24">
        <v>407.99</v>
      </c>
      <c r="BI7" s="24">
        <v>430.57</v>
      </c>
      <c r="BJ7" s="24">
        <v>355.71</v>
      </c>
      <c r="BK7" s="24">
        <v>531.38</v>
      </c>
      <c r="BL7" s="24">
        <v>551.04</v>
      </c>
      <c r="BM7" s="24">
        <v>523.58000000000004</v>
      </c>
      <c r="BN7" s="24">
        <v>508.99</v>
      </c>
      <c r="BO7" s="24">
        <v>497.17</v>
      </c>
      <c r="BP7" s="24">
        <v>630.82000000000005</v>
      </c>
      <c r="BQ7" s="24">
        <v>133.1</v>
      </c>
      <c r="BR7" s="24">
        <v>124.95</v>
      </c>
      <c r="BS7" s="24">
        <v>120.39</v>
      </c>
      <c r="BT7" s="24">
        <v>107.03</v>
      </c>
      <c r="BU7" s="24">
        <v>124</v>
      </c>
      <c r="BV7" s="24">
        <v>110.92</v>
      </c>
      <c r="BW7" s="24">
        <v>105.67</v>
      </c>
      <c r="BX7" s="24">
        <v>105.37</v>
      </c>
      <c r="BY7" s="24">
        <v>99.93</v>
      </c>
      <c r="BZ7" s="24">
        <v>100.14</v>
      </c>
      <c r="CA7" s="24">
        <v>97.81</v>
      </c>
      <c r="CB7" s="24">
        <v>134.29</v>
      </c>
      <c r="CC7" s="24">
        <v>135.38</v>
      </c>
      <c r="CD7" s="24">
        <v>140.93</v>
      </c>
      <c r="CE7" s="24">
        <v>145.07</v>
      </c>
      <c r="CF7" s="24">
        <v>142.19</v>
      </c>
      <c r="CG7" s="24">
        <v>119.33</v>
      </c>
      <c r="CH7" s="24">
        <v>118.72</v>
      </c>
      <c r="CI7" s="24">
        <v>120.5</v>
      </c>
      <c r="CJ7" s="24">
        <v>127.3</v>
      </c>
      <c r="CK7" s="24">
        <v>126.99</v>
      </c>
      <c r="CL7" s="24">
        <v>138.75</v>
      </c>
      <c r="CM7" s="24">
        <v>58.69</v>
      </c>
      <c r="CN7" s="24">
        <v>58.05</v>
      </c>
      <c r="CO7" s="24">
        <v>58.28</v>
      </c>
      <c r="CP7" s="24">
        <v>57.95</v>
      </c>
      <c r="CQ7" s="24">
        <v>61.34</v>
      </c>
      <c r="CR7" s="24">
        <v>58.09</v>
      </c>
      <c r="CS7" s="24">
        <v>58.16</v>
      </c>
      <c r="CT7" s="24">
        <v>58.91</v>
      </c>
      <c r="CU7" s="24">
        <v>58.31</v>
      </c>
      <c r="CV7" s="24">
        <v>57.8</v>
      </c>
      <c r="CW7" s="24">
        <v>58.94</v>
      </c>
      <c r="CX7" s="24">
        <v>99.66</v>
      </c>
      <c r="CY7" s="24">
        <v>99.69</v>
      </c>
      <c r="CZ7" s="24">
        <v>99.72</v>
      </c>
      <c r="DA7" s="24">
        <v>99.75</v>
      </c>
      <c r="DB7" s="24">
        <v>99.76</v>
      </c>
      <c r="DC7" s="24">
        <v>99.01</v>
      </c>
      <c r="DD7" s="24">
        <v>99.1</v>
      </c>
      <c r="DE7" s="24">
        <v>99.16</v>
      </c>
      <c r="DF7" s="24">
        <v>99.21</v>
      </c>
      <c r="DG7" s="24">
        <v>99.25</v>
      </c>
      <c r="DH7" s="24">
        <v>95.91</v>
      </c>
      <c r="DI7" s="24">
        <v>47.43</v>
      </c>
      <c r="DJ7" s="24">
        <v>48.32</v>
      </c>
      <c r="DK7" s="24">
        <v>49.43</v>
      </c>
      <c r="DL7" s="24">
        <v>50.52</v>
      </c>
      <c r="DM7" s="24">
        <v>51.51</v>
      </c>
      <c r="DN7" s="24">
        <v>48.25</v>
      </c>
      <c r="DO7" s="24">
        <v>49.35</v>
      </c>
      <c r="DP7" s="24">
        <v>50.38</v>
      </c>
      <c r="DQ7" s="24">
        <v>51.54</v>
      </c>
      <c r="DR7" s="24">
        <v>52.5</v>
      </c>
      <c r="DS7" s="24">
        <v>41.09</v>
      </c>
      <c r="DT7" s="24">
        <v>5.48</v>
      </c>
      <c r="DU7" s="24">
        <v>7.02</v>
      </c>
      <c r="DV7" s="24">
        <v>8</v>
      </c>
      <c r="DW7" s="24">
        <v>8.84</v>
      </c>
      <c r="DX7" s="24">
        <v>9.98</v>
      </c>
      <c r="DY7" s="24">
        <v>10.76</v>
      </c>
      <c r="DZ7" s="24">
        <v>12.06</v>
      </c>
      <c r="EA7" s="24">
        <v>13.41</v>
      </c>
      <c r="EB7" s="24">
        <v>15.06</v>
      </c>
      <c r="EC7" s="24">
        <v>16.87</v>
      </c>
      <c r="ED7" s="24">
        <v>8.68</v>
      </c>
      <c r="EE7" s="24">
        <v>0.27</v>
      </c>
      <c r="EF7" s="24">
        <v>0.28999999999999998</v>
      </c>
      <c r="EG7" s="24">
        <v>0.32</v>
      </c>
      <c r="EH7" s="24">
        <v>0.4</v>
      </c>
      <c r="EI7" s="24">
        <v>0.19</v>
      </c>
      <c r="EJ7" s="24">
        <v>0.41</v>
      </c>
      <c r="EK7" s="24">
        <v>0.41</v>
      </c>
      <c r="EL7" s="24">
        <v>0.45</v>
      </c>
      <c r="EM7" s="24">
        <v>0.44</v>
      </c>
      <c r="EN7" s="24">
        <v>0.36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110</v>
      </c>
    </row>
    <row r="12" spans="1:148" x14ac:dyDescent="0.15">
      <c r="B12">
        <v>1</v>
      </c>
      <c r="C12">
        <v>1</v>
      </c>
      <c r="D12">
        <v>2</v>
      </c>
      <c r="E12">
        <v>3</v>
      </c>
      <c r="F12">
        <v>4</v>
      </c>
      <c r="G12" t="s">
        <v>111</v>
      </c>
    </row>
    <row r="13" spans="1:148" x14ac:dyDescent="0.15">
      <c r="B13" t="s">
        <v>112</v>
      </c>
      <c r="C13" t="s">
        <v>112</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7A70E471-9564-43EB-9E4C-5D7A8E1BFD70}"/>
</file>

<file path=customXml/itemProps2.xml><?xml version="1.0" encoding="utf-8"?>
<ds:datastoreItem xmlns:ds="http://schemas.openxmlformats.org/officeDocument/2006/customXml" ds:itemID="{CF86BF0F-C13F-47A5-B456-8BA3C86F732A}"/>
</file>

<file path=customXml/itemProps3.xml><?xml version="1.0" encoding="utf-8"?>
<ds:datastoreItem xmlns:ds="http://schemas.openxmlformats.org/officeDocument/2006/customXml" ds:itemID="{160D867F-E694-4004-87C4-19ABF631B9A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2025-02-15T04:55:09Z</dcterms:created>
  <dcterms:modified xsi:type="dcterms:W3CDTF">2025-02-15T04:55:22Z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