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3FDF7E19604FFA0636139F4B83F4468E4B2F32B8" xr6:coauthVersionLast="47" xr6:coauthVersionMax="47" xr10:uidLastSave="{A8E295A6-092E-40F5-8E70-9A86B81E48D8}"/>
  <workbookProtection workbookAlgorithmName="SHA-512" workbookHashValue="/PTnVC1rAISZoYiJ0bsk43/ck32GmieWcSBf+PS9IiBf+vhLVsG7IbJ8qYGV+c8o0IDesLfgC7yZTiDfkYnYEA==" workbookSaltValue="XmEwN6XQHj2c4KiJgNrvS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<sst xmlns="http://schemas.openxmlformats.org/spreadsheetml/2006/main" count="236" uniqueCount="117">
  <si>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</si>
  <si>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</si>
  <si>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</si>
  <si>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</si>
  <si>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</si>
  <si>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</si>
  <si>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</si>
  <si>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</si>
  <si>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</si>
  <si>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</si>
  <si>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</si>
  <si>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</si>
  <si>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</si>
  <si>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</si>
  <si>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</si>
  <si>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</si>
  <si>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</si>
  <si>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</si>
  <si>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</si>
  <si>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</si>
  <si>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</si>
  <si>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</si>
  <si>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</si>
  <si>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</si>
  <si>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</si>
  <si>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</si>
  <si>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</si>
  <si>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収益的収支比率」は低い傾向が続いています。要因としては、施設建設時等に発行した市債に関し、計画上、近年の元金償還を多く行っていることが考えられますが、元金償還は、今後数年後からは減少していく予定であり、これに伴い数値が向上していくことが見込まれます。
　「経費回収率」は類似団体平均を下回る水準にあります。要因としては、市民サービスの公平性の観点から公共下水道使用料と同じ料金体制をとっているため、集落排水の排水処理にかかる経費に対して、使用料収入が不足していることが考えられます。
　「汚水処理原価」は、類似団体平均と比べ高い水準にあります。要因としては、処理区域人口の減少による年間有収水量の減少や、離島の処理費が地理的要因で割高になっていることが考えられます。
　「施設利用率」は例年同程度で推移しております。類似団体平均と概ね同程度の水準ではありますが、今後、施設の大規模更新時に施設規模を見直す等により向上に努めます。
　「水洗化率」は、例年、類似団体平均と比べ高い水準となっています。</t>
    <phoneticPr fontId="4"/>
  </si>
  <si>
    <t>2. 老朽化の状況について</t>
    <phoneticPr fontId="4"/>
  </si>
  <si>
    <t>処理場については、昭和60年から平成16年にかけて順次供用開始しており、近年は老朽化に伴い機器類の不具合が発生しておりました。
　このため、各処理場について機能診断調査を行い平成22年度から令和元年度にかけて国の補助金を活用し、順次電気・機械機器の更新を行いました。
　また、管路については更新時期を迎えていないことから、更新は未着手であり、改善率は０％となっています。
　今後も長期的視点に立ってアセットマネジメントに取り組み、延命化を図りながら施設の的確な維持管理や運営を行っていきます。</t>
    <phoneticPr fontId="4"/>
  </si>
  <si>
    <t>2. 老朽化の状況</t>
    <phoneticPr fontId="4"/>
  </si>
  <si>
    <t>全体総括</t>
    <rPh sb="0" eb="2">
      <t>ゼンタイ</t>
    </rPh>
    <rPh sb="2" eb="4">
      <t>ソウカツ</t>
    </rPh>
    <phoneticPr fontId="4"/>
  </si>
  <si>
    <t>　集落排水事業の経営状況については、収益的収支比率の減少傾向が継続しています。老朽化に伴う排水処理施設の機器更新のため、一時的に市債の発行が多大となっていることから、今後も一定期間は減少傾向が続くものと思われます。
　また、経費回収率も類似団体平均より低い状況にあります。
　今後、維持管理費などの歳出削減や汚水処理の広域化・共同化について検討を行う等、経営の健全化・効率化に向けた取り組みを行っていきます。</t>
    <rPh sb="173" eb="174">
      <t>オコナ</t>
    </rPh>
    <rPh sb="175" eb="176">
      <t>トウ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</si>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</sst>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87-4222-B5CA-5273A979DE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CD87-4222-B5CA-5273A979DE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48.41</c:v>
                </c:pt>
                <c:pt idx="1">
                  <c:v>47.56</c:v>
                </c:pt>
                <c:pt idx="2">
                  <c:v>43.34</c:v>
                </c:pt>
                <c:pt idx="3">
                  <c:v>43.71</c:v>
                </c:pt>
                <c:pt idx="4">
                  <c:v>43.9</c:v>
                </c:pt>
              </c:numCache>
            </c:numRef>
          </c:val>
          <c:extLst>
            <c:ext xmlns:c16="http://schemas.microsoft.com/office/drawing/2014/chart" uri="{C3380CC4-5D6E-409C-BE32-E72D297353CC}">
              <c16:uniqueId val="{00000000-41F1-41B5-A6D4-B660F6995D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41F1-41B5-A6D4-B660F6995D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90.25</c:v>
                </c:pt>
                <c:pt idx="1">
                  <c:v>90.11</c:v>
                </c:pt>
                <c:pt idx="2">
                  <c:v>89.76</c:v>
                </c:pt>
                <c:pt idx="3">
                  <c:v>89.54</c:v>
                </c:pt>
                <c:pt idx="4">
                  <c:v>89.91</c:v>
                </c:pt>
              </c:numCache>
            </c:numRef>
          </c:val>
          <c:extLst>
            <c:ext xmlns:c16="http://schemas.microsoft.com/office/drawing/2014/chart" uri="{C3380CC4-5D6E-409C-BE32-E72D297353CC}">
              <c16:uniqueId val="{00000000-B7F3-4296-BA84-4874AA863F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B7F3-4296-BA84-4874AA863F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65.680000000000007</c:v>
                </c:pt>
                <c:pt idx="1">
                  <c:v>60.24</c:v>
                </c:pt>
                <c:pt idx="2">
                  <c:v>61.25</c:v>
                </c:pt>
                <c:pt idx="3">
                  <c:v>55.81</c:v>
                </c:pt>
                <c:pt idx="4">
                  <c:v>52.3</c:v>
                </c:pt>
              </c:numCache>
            </c:numRef>
          </c:val>
          <c:extLst>
            <c:ext xmlns:c16="http://schemas.microsoft.com/office/drawing/2014/chart" uri="{C3380CC4-5D6E-409C-BE32-E72D297353CC}">
              <c16:uniqueId val="{00000000-9EAB-4BE5-95D1-476ED8192A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B-4BE5-95D1-476ED8192A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67-4191-A2E8-08A2D8F8D1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67-4191-A2E8-08A2D8F8D1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43-4934-BC13-2CCB9D3C0D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3-4934-BC13-2CCB9D3C0D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3C-4101-9325-4775962941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3C-4101-9325-4775962941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59-479B-A2EE-C2928008E5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59-479B-A2EE-C2928008E5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3154.76</c:v>
                </c:pt>
                <c:pt idx="3">
                  <c:v>0</c:v>
                </c:pt>
                <c:pt idx="4">
                  <c:v>0</c:v>
                </c:pt>
              </c:numCache>
            </c:numRef>
          </c:val>
          <c:extLst>
            <c:ext xmlns:c16="http://schemas.microsoft.com/office/drawing/2014/chart" uri="{C3380CC4-5D6E-409C-BE32-E72D297353CC}">
              <c16:uniqueId val="{00000000-833A-4A51-9AFA-9C5E571E3B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833A-4A51-9AFA-9C5E571E3B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17.010000000000002</c:v>
                </c:pt>
                <c:pt idx="1">
                  <c:v>17.66</c:v>
                </c:pt>
                <c:pt idx="2">
                  <c:v>16.489999999999998</c:v>
                </c:pt>
                <c:pt idx="3">
                  <c:v>13.97</c:v>
                </c:pt>
                <c:pt idx="4">
                  <c:v>15.64</c:v>
                </c:pt>
              </c:numCache>
            </c:numRef>
          </c:val>
          <c:extLst>
            <c:ext xmlns:c16="http://schemas.microsoft.com/office/drawing/2014/chart" uri="{C3380CC4-5D6E-409C-BE32-E72D297353CC}">
              <c16:uniqueId val="{00000000-AFEC-43F3-B6BB-10A5D74952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AFEC-43F3-B6BB-10A5D74952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869.08</c:v>
                </c:pt>
                <c:pt idx="1">
                  <c:v>875</c:v>
                </c:pt>
                <c:pt idx="2">
                  <c:v>932.73</c:v>
                </c:pt>
                <c:pt idx="3">
                  <c:v>955.47</c:v>
                </c:pt>
                <c:pt idx="4">
                  <c:v>852.82</c:v>
                </c:pt>
              </c:numCache>
            </c:numRef>
          </c:val>
          <c:extLst>
            <c:ext xmlns:c16="http://schemas.microsoft.com/office/drawing/2014/chart" uri="{C3380CC4-5D6E-409C-BE32-E72D297353CC}">
              <c16:uniqueId val="{00000000-669F-4DF4-AF4A-EA6A6AB38C8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669F-4DF4-AF4A-EA6A6AB38C8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福岡県　福岡市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H1</v>
      </c>
      <c r="X8" s="39"/>
      <c r="Y8" s="39"/>
      <c r="Z8" s="39"/>
      <c r="AA8" s="39"/>
      <c r="AB8" s="39"/>
      <c r="AC8" s="39"/>
      <c r="AD8" s="40" t="str">
        <f>データ!$M$6</f>
        <v>非設置</v>
      </c>
      <c r="AE8" s="40"/>
      <c r="AF8" s="40"/>
      <c r="AG8" s="40"/>
      <c r="AH8" s="40"/>
      <c r="AI8" s="40"/>
      <c r="AJ8" s="40"/>
      <c r="AK8" s="3"/>
      <c r="AL8" s="41">
        <f>データ!S6</f>
        <v>1593919</v>
      </c>
      <c r="AM8" s="41"/>
      <c r="AN8" s="41"/>
      <c r="AO8" s="41"/>
      <c r="AP8" s="41"/>
      <c r="AQ8" s="41"/>
      <c r="AR8" s="41"/>
      <c r="AS8" s="41"/>
      <c r="AT8" s="34">
        <f>データ!T6</f>
        <v>15.39</v>
      </c>
      <c r="AU8" s="34"/>
      <c r="AV8" s="34"/>
      <c r="AW8" s="34"/>
      <c r="AX8" s="34"/>
      <c r="AY8" s="34"/>
      <c r="AZ8" s="34"/>
      <c r="BA8" s="34"/>
      <c r="BB8" s="34">
        <f>データ!U6</f>
        <v>103568.49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0.1</v>
      </c>
      <c r="Q10" s="34"/>
      <c r="R10" s="34"/>
      <c r="S10" s="34"/>
      <c r="T10" s="34"/>
      <c r="U10" s="34"/>
      <c r="V10" s="34"/>
      <c r="W10" s="34">
        <f>データ!Q6</f>
        <v>76.72</v>
      </c>
      <c r="X10" s="34"/>
      <c r="Y10" s="34"/>
      <c r="Z10" s="34"/>
      <c r="AA10" s="34"/>
      <c r="AB10" s="34"/>
      <c r="AC10" s="34"/>
      <c r="AD10" s="41">
        <f>データ!R6</f>
        <v>2651</v>
      </c>
      <c r="AE10" s="41"/>
      <c r="AF10" s="41"/>
      <c r="AG10" s="41"/>
      <c r="AH10" s="41"/>
      <c r="AI10" s="41"/>
      <c r="AJ10" s="41"/>
      <c r="AK10" s="2"/>
      <c r="AL10" s="41">
        <f>データ!V6</f>
        <v>1705</v>
      </c>
      <c r="AM10" s="41"/>
      <c r="AN10" s="41"/>
      <c r="AO10" s="41"/>
      <c r="AP10" s="41"/>
      <c r="AQ10" s="41"/>
      <c r="AR10" s="41"/>
      <c r="AS10" s="41"/>
      <c r="AT10" s="34">
        <f>データ!W6</f>
        <v>0.51</v>
      </c>
      <c r="AU10" s="34"/>
      <c r="AV10" s="34"/>
      <c r="AW10" s="34"/>
      <c r="AX10" s="34"/>
      <c r="AY10" s="34"/>
      <c r="AZ10" s="34"/>
      <c r="BA10" s="34"/>
      <c r="BB10" s="34">
        <f>データ!X6</f>
        <v>3343.14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29</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32</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33</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34</v>
      </c>
      <c r="C85" s="12"/>
      <c r="D85" s="12"/>
      <c r="E85" s="12" t="s">
        <v>35</v>
      </c>
      <c r="F85" s="12" t="s">
        <v>36</v>
      </c>
      <c r="G85" s="12" t="s">
        <v>37</v>
      </c>
      <c r="H85" s="12" t="s">
        <v>38</v>
      </c>
      <c r="I85" s="12" t="s">
        <v>39</v>
      </c>
      <c r="J85" s="12" t="s">
        <v>40</v>
      </c>
      <c r="K85" s="12" t="s">
        <v>41</v>
      </c>
      <c r="L85" s="12" t="s">
        <v>42</v>
      </c>
      <c r="M85" s="12" t="s">
        <v>43</v>
      </c>
      <c r="N85" s="12" t="s">
        <v>44</v>
      </c>
      <c r="O85" s="12" t="s">
        <v>45</v>
      </c>
    </row>
    <row r="86" spans="1:78" hidden="1" x14ac:dyDescent="0.15">
      <c r="B86" s="12"/>
      <c r="C86" s="12"/>
      <c r="D86" s="12"/>
      <c r="E86" s="12" t="str">
        <f>データ!AI6</f>
        <v/>
      </c>
      <c r="F86" s="12" t="s">
        <v>46</v>
      </c>
      <c r="G86" s="12" t="s">
        <v>46</v>
      </c>
      <c r="H86" s="12" t="str">
        <f>データ!BP6</f>
        <v>【1,069.89】</v>
      </c>
      <c r="I86" s="12" t="str">
        <f>データ!CA6</f>
        <v>【39.89】</v>
      </c>
      <c r="J86" s="12" t="str">
        <f>データ!CL6</f>
        <v>【426.52】</v>
      </c>
      <c r="K86" s="12" t="str">
        <f>データ!CW6</f>
        <v>【28.16】</v>
      </c>
      <c r="L86" s="12" t="str">
        <f>データ!DH6</f>
        <v>【80.73】</v>
      </c>
      <c r="M86" s="12" t="s">
        <v>46</v>
      </c>
      <c r="N86" s="12" t="s">
        <v>46</v>
      </c>
      <c r="O86" s="12" t="str">
        <f>データ!EO6</f>
        <v>【0.00】</v>
      </c>
    </row>
  </sheetData>
  <sheetProtection algorithmName="SHA-512" hashValue="KPoWbqMpYCBwZ4VzsQowA593mN9YGYcSKUuRk1xI5PbnMdUZemjaZITG+Kynd+SiTaaAVOEP4bFOJpUu7OyVbw==" saltValue="L7X2vvn4dw07uLeZPkeg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8" t="s">
        <v>56</v>
      </c>
      <c r="I3" s="79"/>
      <c r="J3" s="79"/>
      <c r="K3" s="79"/>
      <c r="L3" s="79"/>
      <c r="M3" s="79"/>
      <c r="N3" s="79"/>
      <c r="O3" s="79"/>
      <c r="P3" s="79"/>
      <c r="Q3" s="79"/>
      <c r="R3" s="79"/>
      <c r="S3" s="79"/>
      <c r="T3" s="79"/>
      <c r="U3" s="79"/>
      <c r="V3" s="79"/>
      <c r="W3" s="79"/>
      <c r="X3" s="80"/>
      <c r="Y3" s="84" t="s">
        <v>57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58</v>
      </c>
      <c r="B4" s="16"/>
      <c r="C4" s="16"/>
      <c r="D4" s="16"/>
      <c r="E4" s="16"/>
      <c r="F4" s="16"/>
      <c r="G4" s="16"/>
      <c r="H4" s="81"/>
      <c r="I4" s="82"/>
      <c r="J4" s="82"/>
      <c r="K4" s="82"/>
      <c r="L4" s="82"/>
      <c r="M4" s="82"/>
      <c r="N4" s="82"/>
      <c r="O4" s="82"/>
      <c r="P4" s="82"/>
      <c r="Q4" s="82"/>
      <c r="R4" s="82"/>
      <c r="S4" s="82"/>
      <c r="T4" s="82"/>
      <c r="U4" s="82"/>
      <c r="V4" s="82"/>
      <c r="W4" s="82"/>
      <c r="X4" s="83"/>
      <c r="Y4" s="77" t="s">
        <v>59</v>
      </c>
      <c r="Z4" s="77"/>
      <c r="AA4" s="77"/>
      <c r="AB4" s="77"/>
      <c r="AC4" s="77"/>
      <c r="AD4" s="77"/>
      <c r="AE4" s="77"/>
      <c r="AF4" s="77"/>
      <c r="AG4" s="77"/>
      <c r="AH4" s="77"/>
      <c r="AI4" s="77"/>
      <c r="AJ4" s="77" t="s">
        <v>60</v>
      </c>
      <c r="AK4" s="77"/>
      <c r="AL4" s="77"/>
      <c r="AM4" s="77"/>
      <c r="AN4" s="77"/>
      <c r="AO4" s="77"/>
      <c r="AP4" s="77"/>
      <c r="AQ4" s="77"/>
      <c r="AR4" s="77"/>
      <c r="AS4" s="77"/>
      <c r="AT4" s="77"/>
      <c r="AU4" s="77" t="s">
        <v>61</v>
      </c>
      <c r="AV4" s="77"/>
      <c r="AW4" s="77"/>
      <c r="AX4" s="77"/>
      <c r="AY4" s="77"/>
      <c r="AZ4" s="77"/>
      <c r="BA4" s="77"/>
      <c r="BB4" s="77"/>
      <c r="BC4" s="77"/>
      <c r="BD4" s="77"/>
      <c r="BE4" s="77"/>
      <c r="BF4" s="77" t="s">
        <v>62</v>
      </c>
      <c r="BG4" s="77"/>
      <c r="BH4" s="77"/>
      <c r="BI4" s="77"/>
      <c r="BJ4" s="77"/>
      <c r="BK4" s="77"/>
      <c r="BL4" s="77"/>
      <c r="BM4" s="77"/>
      <c r="BN4" s="77"/>
      <c r="BO4" s="77"/>
      <c r="BP4" s="77"/>
      <c r="BQ4" s="77" t="s">
        <v>63</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34</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401307</v>
      </c>
      <c r="D6" s="19">
        <f t="shared" si="3"/>
        <v>47</v>
      </c>
      <c r="E6" s="19">
        <f t="shared" si="3"/>
        <v>17</v>
      </c>
      <c r="F6" s="19">
        <f t="shared" si="3"/>
        <v>6</v>
      </c>
      <c r="G6" s="19">
        <f t="shared" si="3"/>
        <v>0</v>
      </c>
      <c r="H6" s="19" t="str">
        <f t="shared" si="3"/>
        <v>福岡県　福岡市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0.1</v>
      </c>
      <c r="Q6" s="20">
        <f t="shared" si="3"/>
        <v>76.72</v>
      </c>
      <c r="R6" s="20">
        <f t="shared" si="3"/>
        <v>2651</v>
      </c>
      <c r="S6" s="20">
        <f t="shared" si="3"/>
        <v>1593919</v>
      </c>
      <c r="T6" s="20">
        <f t="shared" si="3"/>
        <v>15.39</v>
      </c>
      <c r="U6" s="20">
        <f t="shared" si="3"/>
        <v>103568.49</v>
      </c>
      <c r="V6" s="20">
        <f t="shared" si="3"/>
        <v>1705</v>
      </c>
      <c r="W6" s="20">
        <f t="shared" si="3"/>
        <v>0.51</v>
      </c>
      <c r="X6" s="20">
        <f t="shared" si="3"/>
        <v>3343.14</v>
      </c>
      <c r="Y6" s="21">
        <f>IF(Y7="",NA(),Y7)</f>
        <v>65.680000000000007</v>
      </c>
      <c r="Z6" s="21">
        <f t="shared" ref="Z6:AH6" si="4">IF(Z7="",NA(),Z7)</f>
        <v>60.24</v>
      </c>
      <c r="AA6" s="21">
        <f t="shared" si="4"/>
        <v>61.25</v>
      </c>
      <c r="AB6" s="21">
        <f t="shared" si="4"/>
        <v>55.81</v>
      </c>
      <c r="AC6" s="21">
        <f t="shared" si="4"/>
        <v>52.3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3154.76</v>
      </c>
      <c r="BI6" s="20">
        <f t="shared" si="7"/>
        <v>0</v>
      </c>
      <c r="BJ6" s="20">
        <f t="shared" si="7"/>
        <v>0</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17.010000000000002</v>
      </c>
      <c r="BR6" s="21">
        <f t="shared" ref="BR6:BZ6" si="8">IF(BR7="",NA(),BR7)</f>
        <v>17.66</v>
      </c>
      <c r="BS6" s="21">
        <f t="shared" si="8"/>
        <v>16.489999999999998</v>
      </c>
      <c r="BT6" s="21">
        <f t="shared" si="8"/>
        <v>13.97</v>
      </c>
      <c r="BU6" s="21">
        <f t="shared" si="8"/>
        <v>15.64</v>
      </c>
      <c r="BV6" s="21">
        <f t="shared" si="8"/>
        <v>56.93</v>
      </c>
      <c r="BW6" s="21">
        <f t="shared" si="8"/>
        <v>49.44</v>
      </c>
      <c r="BX6" s="21">
        <f t="shared" si="8"/>
        <v>54.39</v>
      </c>
      <c r="BY6" s="21">
        <f t="shared" si="8"/>
        <v>48.98</v>
      </c>
      <c r="BZ6" s="21">
        <f t="shared" si="8"/>
        <v>46.45</v>
      </c>
      <c r="CA6" s="20" t="str">
        <f>IF(CA7="","",IF(CA7="-","【-】","【"&amp;SUBSTITUTE(TEXT(CA7,"#,##0.00"),"-","△")&amp;"】"))</f>
        <v>【39.89】</v>
      </c>
      <c r="CB6" s="21">
        <f>IF(CB7="",NA(),CB7)</f>
        <v>869.08</v>
      </c>
      <c r="CC6" s="21">
        <f t="shared" ref="CC6:CK6" si="9">IF(CC7="",NA(),CC7)</f>
        <v>875</v>
      </c>
      <c r="CD6" s="21">
        <f t="shared" si="9"/>
        <v>932.73</v>
      </c>
      <c r="CE6" s="21">
        <f t="shared" si="9"/>
        <v>955.47</v>
      </c>
      <c r="CF6" s="21">
        <f t="shared" si="9"/>
        <v>852.82</v>
      </c>
      <c r="CG6" s="21">
        <f t="shared" si="9"/>
        <v>300.17</v>
      </c>
      <c r="CH6" s="21">
        <f t="shared" si="9"/>
        <v>343.49</v>
      </c>
      <c r="CI6" s="21">
        <f t="shared" si="9"/>
        <v>318.06</v>
      </c>
      <c r="CJ6" s="21">
        <f t="shared" si="9"/>
        <v>362.51</v>
      </c>
      <c r="CK6" s="21">
        <f t="shared" si="9"/>
        <v>361.83</v>
      </c>
      <c r="CL6" s="20" t="str">
        <f>IF(CL7="","",IF(CL7="-","【-】","【"&amp;SUBSTITUTE(TEXT(CL7,"#,##0.00"),"-","△")&amp;"】"))</f>
        <v>【426.52】</v>
      </c>
      <c r="CM6" s="21">
        <f>IF(CM7="",NA(),CM7)</f>
        <v>48.41</v>
      </c>
      <c r="CN6" s="21">
        <f t="shared" ref="CN6:CV6" si="10">IF(CN7="",NA(),CN7)</f>
        <v>47.56</v>
      </c>
      <c r="CO6" s="21">
        <f t="shared" si="10"/>
        <v>43.34</v>
      </c>
      <c r="CP6" s="21">
        <f t="shared" si="10"/>
        <v>43.71</v>
      </c>
      <c r="CQ6" s="21">
        <f t="shared" si="10"/>
        <v>43.9</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90.25</v>
      </c>
      <c r="CY6" s="21">
        <f t="shared" ref="CY6:DG6" si="11">IF(CY7="",NA(),CY7)</f>
        <v>90.11</v>
      </c>
      <c r="CZ6" s="21">
        <f t="shared" si="11"/>
        <v>89.76</v>
      </c>
      <c r="DA6" s="21">
        <f t="shared" si="11"/>
        <v>89.54</v>
      </c>
      <c r="DB6" s="21">
        <f t="shared" si="11"/>
        <v>89.91</v>
      </c>
      <c r="DC6" s="21">
        <f t="shared" si="11"/>
        <v>86.33</v>
      </c>
      <c r="DD6" s="21">
        <f t="shared" si="11"/>
        <v>87.49</v>
      </c>
      <c r="DE6" s="21">
        <f t="shared" si="11"/>
        <v>87.61</v>
      </c>
      <c r="DF6" s="21">
        <f t="shared" si="11"/>
        <v>87.94</v>
      </c>
      <c r="DG6" s="21">
        <f t="shared" si="11"/>
        <v>85.45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5" s="22" customFormat="1" x14ac:dyDescent="0.15">
      <c r="A7" s="14"/>
      <c r="B7" s="23">
        <v>2023</v>
      </c>
      <c r="C7" s="23">
        <v>401307</v>
      </c>
      <c r="D7" s="23">
        <v>47</v>
      </c>
      <c r="E7" s="23">
        <v>17</v>
      </c>
      <c r="F7" s="23">
        <v>6</v>
      </c>
      <c r="G7" s="23">
        <v>0</v>
      </c>
      <c r="H7" s="23" t="s">
        <v>99</v>
      </c>
      <c r="I7" s="23" t="s">
        <v>100</v>
      </c>
      <c r="J7" s="23" t="s">
        <v>101</v>
      </c>
      <c r="K7" s="23" t="s">
        <v>102</v>
      </c>
      <c r="L7" s="23" t="s">
        <v>103</v>
      </c>
      <c r="M7" s="23" t="s">
        <v>104</v>
      </c>
      <c r="N7" s="24" t="s">
        <v>105</v>
      </c>
      <c r="O7" s="24" t="s">
        <v>106</v>
      </c>
      <c r="P7" s="24">
        <v>0.1</v>
      </c>
      <c r="Q7" s="24">
        <v>76.72</v>
      </c>
      <c r="R7" s="24">
        <v>2651</v>
      </c>
      <c r="S7" s="24">
        <v>1593919</v>
      </c>
      <c r="T7" s="24">
        <v>15.39</v>
      </c>
      <c r="U7" s="24">
        <v>103568.49</v>
      </c>
      <c r="V7" s="24">
        <v>1705</v>
      </c>
      <c r="W7" s="24">
        <v>0.51</v>
      </c>
      <c r="X7" s="24">
        <v>3343.14</v>
      </c>
      <c r="Y7" s="24">
        <v>65.680000000000007</v>
      </c>
      <c r="Z7" s="24">
        <v>60.24</v>
      </c>
      <c r="AA7" s="24">
        <v>61.25</v>
      </c>
      <c r="AB7" s="24">
        <v>55.81</v>
      </c>
      <c r="AC7" s="24">
        <v>52.3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3154.76</v>
      </c>
      <c r="BI7" s="24">
        <v>0</v>
      </c>
      <c r="BJ7" s="24">
        <v>0</v>
      </c>
      <c r="BK7" s="24">
        <v>641.42999999999995</v>
      </c>
      <c r="BL7" s="24">
        <v>807.81</v>
      </c>
      <c r="BM7" s="24">
        <v>733.23</v>
      </c>
      <c r="BN7" s="24">
        <v>607.88</v>
      </c>
      <c r="BO7" s="24">
        <v>892.29</v>
      </c>
      <c r="BP7" s="24">
        <v>1069.8900000000001</v>
      </c>
      <c r="BQ7" s="24">
        <v>17.010000000000002</v>
      </c>
      <c r="BR7" s="24">
        <v>17.66</v>
      </c>
      <c r="BS7" s="24">
        <v>16.489999999999998</v>
      </c>
      <c r="BT7" s="24">
        <v>13.97</v>
      </c>
      <c r="BU7" s="24">
        <v>15.64</v>
      </c>
      <c r="BV7" s="24">
        <v>56.93</v>
      </c>
      <c r="BW7" s="24">
        <v>49.44</v>
      </c>
      <c r="BX7" s="24">
        <v>54.39</v>
      </c>
      <c r="BY7" s="24">
        <v>48.98</v>
      </c>
      <c r="BZ7" s="24">
        <v>46.45</v>
      </c>
      <c r="CA7" s="24">
        <v>39.89</v>
      </c>
      <c r="CB7" s="24">
        <v>869.08</v>
      </c>
      <c r="CC7" s="24">
        <v>875</v>
      </c>
      <c r="CD7" s="24">
        <v>932.73</v>
      </c>
      <c r="CE7" s="24">
        <v>955.47</v>
      </c>
      <c r="CF7" s="24">
        <v>852.82</v>
      </c>
      <c r="CG7" s="24">
        <v>300.17</v>
      </c>
      <c r="CH7" s="24">
        <v>343.49</v>
      </c>
      <c r="CI7" s="24">
        <v>318.06</v>
      </c>
      <c r="CJ7" s="24">
        <v>362.51</v>
      </c>
      <c r="CK7" s="24">
        <v>361.83</v>
      </c>
      <c r="CL7" s="24">
        <v>426.52</v>
      </c>
      <c r="CM7" s="24">
        <v>48.41</v>
      </c>
      <c r="CN7" s="24">
        <v>47.56</v>
      </c>
      <c r="CO7" s="24">
        <v>43.34</v>
      </c>
      <c r="CP7" s="24">
        <v>43.71</v>
      </c>
      <c r="CQ7" s="24">
        <v>43.9</v>
      </c>
      <c r="CR7" s="24">
        <v>39.130000000000003</v>
      </c>
      <c r="CS7" s="24">
        <v>40.29</v>
      </c>
      <c r="CT7" s="24">
        <v>40.11</v>
      </c>
      <c r="CU7" s="24">
        <v>37.67</v>
      </c>
      <c r="CV7" s="24">
        <v>30.99</v>
      </c>
      <c r="CW7" s="24">
        <v>28.16</v>
      </c>
      <c r="CX7" s="24">
        <v>90.25</v>
      </c>
      <c r="CY7" s="24">
        <v>90.11</v>
      </c>
      <c r="CZ7" s="24">
        <v>89.76</v>
      </c>
      <c r="DA7" s="24">
        <v>89.54</v>
      </c>
      <c r="DB7" s="24">
        <v>89.91</v>
      </c>
      <c r="DC7" s="24">
        <v>86.33</v>
      </c>
      <c r="DD7" s="24">
        <v>87.49</v>
      </c>
      <c r="DE7" s="24">
        <v>87.61</v>
      </c>
      <c r="DF7" s="24">
        <v>87.94</v>
      </c>
      <c r="DG7" s="24">
        <v>85.45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v>
      </c>
      <c r="EM7" s="24">
        <v>0.02</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6857E6D4-D6A8-48C5-9E22-905784C71E1B}"/>
</file>

<file path=customXml/itemProps2.xml><?xml version="1.0" encoding="utf-8"?>
<ds:datastoreItem xmlns:ds="http://schemas.openxmlformats.org/officeDocument/2006/customXml" ds:itemID="{C1D351E4-69AD-40AC-BA43-21B461F730D5}"/>
</file>

<file path=customXml/itemProps3.xml><?xml version="1.0" encoding="utf-8"?>
<ds:datastoreItem xmlns:ds="http://schemas.openxmlformats.org/officeDocument/2006/customXml" ds:itemID="{FFCE7A42-9C39-4F88-BEDC-016DB234D6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2025-02-15T04:57:21Z</dcterms:created>
  <dcterms:modified xsi:type="dcterms:W3CDTF">2025-02-15T04:57:39Z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