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81506070BB495341BF6419FC9C487DF9D770473" xr6:coauthVersionLast="47" xr6:coauthVersionMax="47" xr10:uidLastSave="{AE55651F-58DF-41FC-9AB8-5ECA40BCCEF6}"/>
  <workbookProtection workbookAlgorithmName="SHA-512" workbookHashValue="IpIe4BauMUMiRENFzBarKMqYlYxgBa4mgJcYmRRS9owoLFQoVZEA9ZhtvRbGhjpLzJUPET1fL53lBwY11/GYCg==" workbookSaltValue="5HFz8q3RNXHd21p3IIxTF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AB6" i="5"/>
  <c r="LP8" i="4" s="1"/>
  <c r="AA6" i="5"/>
  <c r="JW8" i="4" s="1"/>
  <c r="Z6" i="5"/>
  <c r="Y6" i="5"/>
  <c r="FZ12" i="4" s="1"/>
  <c r="X6" i="5"/>
  <c r="EG12" i="4" s="1"/>
  <c r="W6" i="5"/>
  <c r="CN12" i="4" s="1"/>
  <c r="V6" i="5"/>
  <c r="U6" i="5"/>
  <c r="B12" i="4" s="1"/>
  <c r="T6" i="5"/>
  <c r="FZ10" i="4" s="1"/>
  <c r="S6" i="5"/>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MO80" i="4"/>
  <c r="LZ80" i="4"/>
  <c r="LK80" i="4"/>
  <c r="KV80" i="4"/>
  <c r="KG80" i="4"/>
  <c r="JB80" i="4"/>
  <c r="IM80" i="4"/>
  <c r="HI80" i="4"/>
  <c r="GT80" i="4"/>
  <c r="FO80" i="4"/>
  <c r="EZ80" i="4"/>
  <c r="EK80" i="4"/>
  <c r="DV80" i="4"/>
  <c r="DG80" i="4"/>
  <c r="BX80" i="4"/>
  <c r="BI80" i="4"/>
  <c r="AT80" i="4"/>
  <c r="AE80" i="4"/>
  <c r="P80" i="4"/>
  <c r="MO79" i="4"/>
  <c r="LZ79" i="4"/>
  <c r="LK79" i="4"/>
  <c r="KG79" i="4"/>
  <c r="JB79" i="4"/>
  <c r="IM79" i="4"/>
  <c r="HX79" i="4"/>
  <c r="HI79" i="4"/>
  <c r="GT79" i="4"/>
  <c r="FO79" i="4"/>
  <c r="EZ79" i="4"/>
  <c r="EK79" i="4"/>
  <c r="DV79" i="4"/>
  <c r="DG79" i="4"/>
  <c r="BX79" i="4"/>
  <c r="BI79" i="4"/>
  <c r="AT79" i="4"/>
  <c r="AE79" i="4"/>
  <c r="P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JW12" i="4"/>
  <c r="AU12" i="4"/>
  <c r="JW10" i="4"/>
  <c r="ID10" i="4"/>
  <c r="EG10" i="4"/>
  <c r="CN10" i="4"/>
  <c r="AU10" i="4"/>
  <c r="ID8" i="4"/>
  <c r="FZ8" i="4"/>
  <c r="EG8" i="4"/>
  <c r="CN8" i="4"/>
  <c r="AU8" i="4"/>
  <c r="B6" i="4"/>
  <c r="JB78" i="4" l="1"/>
  <c r="IZ54" i="4"/>
  <c r="IZ32" i="4"/>
  <c r="FL32" i="4"/>
  <c r="BX78" i="4"/>
  <c r="BX54" i="4"/>
  <c r="BX32" i="4"/>
  <c r="MO78" i="4"/>
  <c r="MN54" i="4"/>
  <c r="MN32" i="4"/>
  <c r="FO78" i="4"/>
  <c r="FL54" i="4"/>
  <c r="C11" i="5"/>
  <c r="D11" i="5"/>
  <c r="E11" i="5"/>
  <c r="B11" i="5"/>
  <c r="LZ78" i="4" l="1"/>
  <c r="LY54" i="4"/>
  <c r="LY32" i="4"/>
  <c r="EZ78" i="4"/>
  <c r="EW54" i="4"/>
  <c r="EW32" i="4"/>
  <c r="BI78" i="4"/>
  <c r="BI54" i="4"/>
  <c r="BI32" i="4"/>
  <c r="IM78" i="4"/>
  <c r="IK54" i="4"/>
  <c r="IK32" i="4"/>
  <c r="GT78" i="4"/>
  <c r="GR54" i="4"/>
  <c r="GR32" i="4"/>
  <c r="P78" i="4"/>
  <c r="P54" i="4"/>
  <c r="P32" i="4"/>
  <c r="KG78" i="4"/>
  <c r="KF54" i="4"/>
  <c r="KF32" i="4"/>
  <c r="DG78" i="4"/>
  <c r="DD54" i="4"/>
  <c r="DD32" i="4"/>
  <c r="AT78" i="4"/>
  <c r="AT54" i="4"/>
  <c r="AT32" i="4"/>
  <c r="LJ32" i="4"/>
  <c r="HX78" i="4"/>
  <c r="HV54" i="4"/>
  <c r="HV32" i="4"/>
  <c r="EK78" i="4"/>
  <c r="EH54" i="4"/>
  <c r="EH32" i="4"/>
  <c r="LK78" i="4"/>
  <c r="LJ54" i="4"/>
  <c r="DV78" i="4"/>
  <c r="DS54" i="4"/>
  <c r="DS32" i="4"/>
  <c r="AE78" i="4"/>
  <c r="KV78" i="4"/>
  <c r="KU54" i="4"/>
  <c r="KU32" i="4"/>
  <c r="HI78" i="4"/>
  <c r="HG54" i="4"/>
  <c r="HG32" i="4"/>
  <c r="AE54" i="4"/>
  <c r="AE32"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<sst xmlns="http://schemas.openxmlformats.org/spreadsheetml/2006/main" count="345" uniqueCount="190">
  <si>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</si>
  <si>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</si>
  <si>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</si>
  <si>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</si>
  <si>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</si>
  <si>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</si>
  <si>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</si>
  <si>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</si>
  <si>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</si>
  <si>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</si>
  <si>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</si>
  <si>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</si>
  <si>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</si>
  <si>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</si>
  <si>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</si>
  <si>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</si>
  <si>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</si>
  <si>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</si>
  <si>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</si>
  <si>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</si>
  <si>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</si>
  <si>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</si>
  <si>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</si>
  <si>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</si>
  <si>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</si>
  <si>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</si>
  <si>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</si>
  <si>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</si>
  <si>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</si>
  <si>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</si>
  <si>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</si>
  <si>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</si>
  <si>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</si>
  <si>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</si>
  <si>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</si>
  <si>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</si>
  <si>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</si>
  <si>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</si>
  <si>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</si>
  <si>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</si>
  <si>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</si>
  <si>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</si>
  <si>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</si>
  <si>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</si>
  <si>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</si>
  <si>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</si>
  <si>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</si>
  <si>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</si>
  <si>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</si>
  <si>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</si>
  <si>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</si>
  <si>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</si>
  <si>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</si>
  <si>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</si>
  <si>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</si>
  <si>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</si>
  <si>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</si>
  <si>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</si>
  <si>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</si>
  <si>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</si>
  <si>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</si>
  <si>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</si>
  <si>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</si>
  <si>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</si>
  <si>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</si>
  <si>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</si>
  <si>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</si>
  <si>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</si>
  <si>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</si>
  <si>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</si>
  <si>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</si>
  <si>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</si>
  <si>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</si>
  <si>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</si>
  <si>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</si>
  <si>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</si>
  <si>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</si>
  <si>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</si>
  <si>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</si>
  <si>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</si>
  <si>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</si>
  <si>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</si>
  <si>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</si>
  <si>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</si>
  <si>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</si>
  <si>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</si>
  <si>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</si>
  <si>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</si>
  <si>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</si>
  <si>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</si>
  <si>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</si>
  <si>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</si>
  <si>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</si>
  <si>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</si>
  <si>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</si>
  <si>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</si>
  <si>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</si>
  <si>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</si>
  <si>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</si>
  <si>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</si>
  <si>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</si>
  <si>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</si>
  <si>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</si>
  <si>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</si>
  <si>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</si>
  <si>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</si>
  <si>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</si>
  <si>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</si>
  <si>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</si>
  <si>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</si>
  <si>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</si>
  <si>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</si>
  <si>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</si>
  <si>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</si>
  <si>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</si>
  <si>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</si>
  <si>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</si>
  <si>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</si>
  <si>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</si>
  <si>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</si>
  <si>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</si>
  <si>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</si>
  <si>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</si>
  <si>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</si>
  <si>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</si>
  <si>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</si>
  <si>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</si>
  <si>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</si>
  <si>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</si>
  <si>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</si>
  <si>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</si>
  <si>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</si>
  <si>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</si>
  <si>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</si>
  <si>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</si>
  <si>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</si>
  <si>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</si>
  <si>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</si>
  <si>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</si>
  <si>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</si>
  <si>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</si>
  <si>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</si>
  <si>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</si>
  <si>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</si>
  <si>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</si>
  <si>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</si>
  <si>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</si>
  <si>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</si>
  <si>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</si>
  <si>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</si>
  <si>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</si>
  <si>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</si>
  <si>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</si>
  <si>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</si>
  <si>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</si>
  <si>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</si>
  <si>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</si>
  <si>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</si>
  <si>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</si>
  <si>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</si>
  <si>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</si>
  <si>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</si>
  <si>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</si>
  <si>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</si>
  <si>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</si>
  <si>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</si>
  <si>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</si>
  <si>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</si>
  <si>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</si>
  <si>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</si>
  <si>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</si>
  <si>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</si>
  <si>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</si>
  <si>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</si>
  <si>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</si>
  <si>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</si>
  <si>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</si>
  <si>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</si>
  <si>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</si>
  <si>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</si>
  <si>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</si>
  <si>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</si>
  <si>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</si>
  <si>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</si>
  <si>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</si>
  <si>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</si>
  <si>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福岡市における医療施策として求められている、小児高度専門医療、小児救急医療及び周産期医療を提供する中核的な小児総合医療施設として、こどものいのちと健康をまもる役割を担っている。</t>
    <phoneticPr fontId="5"/>
  </si>
  <si>
    <t>　経営の健全性・効率性を表す指標は、類似病院平均値と比較すると、⑥外来患者1人1日当たり収益を除き、良好に推移しており、現在の経営の状況は健全であるといえる。
　今後の課題としては、働き方改革に伴うタスクシフトやDX化など、医療環境の変化を踏まえながら必要な医療機能等について、検討を進めていく必要がある。</t>
    <rPh sb="20" eb="22">
      <t>ビョウイン</t>
    </rPh>
    <rPh sb="22" eb="25">
      <t>ヘイキンチ</t>
    </rPh>
    <rPh sb="91" eb="92">
      <t>ハタラ</t>
    </rPh>
    <rPh sb="93" eb="94">
      <t>カタ</t>
    </rPh>
    <rPh sb="94" eb="96">
      <t>カイカク</t>
    </rPh>
    <rPh sb="97" eb="98">
      <t>トモナ</t>
    </rPh>
    <rPh sb="108" eb="109">
      <t>カ</t>
    </rPh>
    <phoneticPr fontId="5"/>
  </si>
  <si>
    <t>　平成26年11月の新築・移転から10年が経過しており、①有形固定資産減価償却率については、類似病院平均値に近い水準で推移している。また、②器械備品減価償却率については、移転時に更新した医療機器等の殆どが減価償却期を過ぎたことから、類似病院平均値と比べ高い水準となっている。今後、計画的な医療機器等の更新が必要となる。</t>
    <phoneticPr fontId="5"/>
  </si>
  <si>
    <t>　①経常収支比率は令和４年度と比べてコロナ補助金の縮小により類似病院平均値同様に減少しているが、④病床利用率は80％台を維持し、⑤入院患者１人１日当たり収益についても110,000円を超えていることから、②医業収支比率は90％台と、類似病院平均値に比べ高水準を維持している。
　⑦職員給与費対医業収益比率、⑧材料費対医業収益比率については、令和４年度に比べ上昇しているが、これは給与費及び材料費の増や、コロナ補助金の減により、収益が大幅減となったことによる。</t>
    <rPh sb="2" eb="4">
      <t>ケイジョウ</t>
    </rPh>
    <rPh sb="4" eb="6">
      <t>シュウシ</t>
    </rPh>
    <rPh sb="6" eb="8">
      <t>ヒリツ</t>
    </rPh>
    <rPh sb="9" eb="11">
      <t>レイワ</t>
    </rPh>
    <rPh sb="12" eb="14">
      <t>ネンド</t>
    </rPh>
    <rPh sb="15" eb="16">
      <t>クラ</t>
    </rPh>
    <rPh sb="21" eb="24">
      <t>ホジョキン</t>
    </rPh>
    <rPh sb="25" eb="27">
      <t>シュクショウ</t>
    </rPh>
    <rPh sb="30" eb="32">
      <t>ルイジ</t>
    </rPh>
    <rPh sb="32" eb="34">
      <t>ビョウイン</t>
    </rPh>
    <rPh sb="34" eb="37">
      <t>ヘイキンチ</t>
    </rPh>
    <rPh sb="37" eb="39">
      <t>ドウヨウ</t>
    </rPh>
    <rPh sb="40" eb="42">
      <t>ゲンショウ</t>
    </rPh>
    <rPh sb="49" eb="51">
      <t>ビョウショウ</t>
    </rPh>
    <rPh sb="51" eb="54">
      <t>リヨウリツ</t>
    </rPh>
    <rPh sb="58" eb="59">
      <t>ダイ</t>
    </rPh>
    <rPh sb="60" eb="62">
      <t>イジ</t>
    </rPh>
    <rPh sb="90" eb="91">
      <t>エン</t>
    </rPh>
    <rPh sb="92" eb="93">
      <t>コ</t>
    </rPh>
    <rPh sb="103" eb="105">
      <t>イギョウ</t>
    </rPh>
    <rPh sb="105" eb="107">
      <t>シュウシ</t>
    </rPh>
    <rPh sb="107" eb="109">
      <t>ヒリツ</t>
    </rPh>
    <rPh sb="113" eb="114">
      <t>ダイ</t>
    </rPh>
    <rPh sb="126" eb="127">
      <t>コウ</t>
    </rPh>
    <rPh sb="127" eb="129">
      <t>スイジュン</t>
    </rPh>
    <rPh sb="130" eb="132">
      <t>イジ</t>
    </rPh>
    <rPh sb="140" eb="142">
      <t>ショクイン</t>
    </rPh>
    <rPh sb="142" eb="144">
      <t>キュウヨ</t>
    </rPh>
    <rPh sb="144" eb="145">
      <t>ヒ</t>
    </rPh>
    <rPh sb="145" eb="146">
      <t>タイ</t>
    </rPh>
    <rPh sb="146" eb="148">
      <t>イギョウ</t>
    </rPh>
    <rPh sb="148" eb="150">
      <t>シュウエキ</t>
    </rPh>
    <rPh sb="150" eb="152">
      <t>ヒリツ</t>
    </rPh>
    <rPh sb="154" eb="157">
      <t>ザイリョウヒ</t>
    </rPh>
    <rPh sb="157" eb="158">
      <t>タイ</t>
    </rPh>
    <rPh sb="158" eb="160">
      <t>イギョウ</t>
    </rPh>
    <rPh sb="160" eb="162">
      <t>シュウエキ</t>
    </rPh>
    <rPh sb="162" eb="164">
      <t>ヒリツ</t>
    </rPh>
    <rPh sb="170" eb="172">
      <t>レイワ</t>
    </rPh>
    <rPh sb="173" eb="175">
      <t>ネンド</t>
    </rPh>
    <rPh sb="176" eb="177">
      <t>クラ</t>
    </rPh>
    <rPh sb="178" eb="180">
      <t>ジョウショウ</t>
    </rPh>
    <rPh sb="189" eb="192">
      <t>キュウヨヒ</t>
    </rPh>
    <rPh sb="192" eb="193">
      <t>オヨ</t>
    </rPh>
    <rPh sb="194" eb="197">
      <t>ザイリョウヒ</t>
    </rPh>
    <rPh sb="198" eb="199">
      <t>ゾウ</t>
    </rPh>
    <rPh sb="204" eb="207">
      <t>ホジョキン</t>
    </rPh>
    <rPh sb="208" eb="209">
      <t>ゲン</t>
    </rPh>
    <rPh sb="213" eb="215">
      <t>シュウエキ</t>
    </rPh>
    <rPh sb="216" eb="218">
      <t>オオハバ</t>
    </rPh>
    <rPh sb="218" eb="2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</si>
</sst>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90.2</c:v>
                </c:pt>
                <c:pt idx="1">
                  <c:v>78.599999999999994</c:v>
                </c:pt>
                <c:pt idx="2">
                  <c:v>83.2</c:v>
                </c:pt>
                <c:pt idx="3">
                  <c:v>84</c:v>
                </c:pt>
                <c:pt idx="4">
                  <c:v>83.7</c:v>
                </c:pt>
              </c:numCache>
            </c:numRef>
          </c:val>
          <c:extLst>
            <c:ext xmlns:c16="http://schemas.microsoft.com/office/drawing/2014/chart" uri="{C3380CC4-5D6E-409C-BE32-E72D297353CC}">
              <c16:uniqueId val="{00000000-ED48-4780-A18D-FD68041760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D48-4780-A18D-FD68041760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94.2</c:v>
                </c:pt>
                <c:pt idx="1">
                  <c:v>86.9</c:v>
                </c:pt>
                <c:pt idx="2">
                  <c:v>88.6</c:v>
                </c:pt>
                <c:pt idx="3">
                  <c:v>89.4</c:v>
                </c:pt>
                <c:pt idx="4">
                  <c:v>87.7</c:v>
                </c:pt>
              </c:numCache>
            </c:numRef>
          </c:val>
          <c:extLst>
            <c:ext xmlns:c16="http://schemas.microsoft.com/office/drawing/2014/chart" uri="{C3380CC4-5D6E-409C-BE32-E72D297353CC}">
              <c16:uniqueId val="{00000000-634C-43ED-AF10-50D4CA1E7F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634C-43ED-AF10-50D4CA1E7F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98.4</c:v>
                </c:pt>
                <c:pt idx="1">
                  <c:v>91.7</c:v>
                </c:pt>
                <c:pt idx="2">
                  <c:v>93.5</c:v>
                </c:pt>
                <c:pt idx="3">
                  <c:v>94.5</c:v>
                </c:pt>
                <c:pt idx="4">
                  <c:v>92.7</c:v>
                </c:pt>
              </c:numCache>
            </c:numRef>
          </c:val>
          <c:extLst>
            <c:ext xmlns:c16="http://schemas.microsoft.com/office/drawing/2014/chart" uri="{C3380CC4-5D6E-409C-BE32-E72D297353CC}">
              <c16:uniqueId val="{00000000-AEB8-4B8E-A2F0-D4669A86EF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EB8-4B8E-A2F0-D4669A86EF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108.2</c:v>
                </c:pt>
                <c:pt idx="1">
                  <c:v>104.3</c:v>
                </c:pt>
                <c:pt idx="2">
                  <c:v>105.6</c:v>
                </c:pt>
                <c:pt idx="3">
                  <c:v>106.8</c:v>
                </c:pt>
                <c:pt idx="4">
                  <c:v>100.3</c:v>
                </c:pt>
              </c:numCache>
            </c:numRef>
          </c:val>
          <c:extLst>
            <c:ext xmlns:c16="http://schemas.microsoft.com/office/drawing/2014/chart" uri="{C3380CC4-5D6E-409C-BE32-E72D297353CC}">
              <c16:uniqueId val="{00000000-DF45-44ED-BA3E-DE43656BE8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F45-44ED-BA3E-DE43656BE8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45.4</c:v>
                </c:pt>
                <c:pt idx="1">
                  <c:v>49.1</c:v>
                </c:pt>
                <c:pt idx="2">
                  <c:v>49.6</c:v>
                </c:pt>
                <c:pt idx="3">
                  <c:v>52.3</c:v>
                </c:pt>
                <c:pt idx="4">
                  <c:v>55.8</c:v>
                </c:pt>
              </c:numCache>
            </c:numRef>
          </c:val>
          <c:extLst>
            <c:ext xmlns:c16="http://schemas.microsoft.com/office/drawing/2014/chart" uri="{C3380CC4-5D6E-409C-BE32-E72D297353CC}">
              <c16:uniqueId val="{00000000-C195-424E-8675-123AA30F55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195-424E-8675-123AA30F55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82.8</c:v>
                </c:pt>
                <c:pt idx="1">
                  <c:v>84.3</c:v>
                </c:pt>
                <c:pt idx="2">
                  <c:v>77.7</c:v>
                </c:pt>
                <c:pt idx="3">
                  <c:v>79.3</c:v>
                </c:pt>
                <c:pt idx="4">
                  <c:v>80.900000000000006</c:v>
                </c:pt>
              </c:numCache>
            </c:numRef>
          </c:val>
          <c:extLst>
            <c:ext xmlns:c16="http://schemas.microsoft.com/office/drawing/2014/chart" uri="{C3380CC4-5D6E-409C-BE32-E72D297353CC}">
              <c16:uniqueId val="{00000000-AC63-4862-9DA2-14304E8E95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C63-4862-9DA2-14304E8E95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68233473</c:v>
                </c:pt>
                <c:pt idx="1">
                  <c:v>68958678</c:v>
                </c:pt>
                <c:pt idx="2">
                  <c:v>69533921</c:v>
                </c:pt>
                <c:pt idx="3">
                  <c:v>68738707</c:v>
                </c:pt>
                <c:pt idx="4">
                  <c:v>68966661</c:v>
                </c:pt>
              </c:numCache>
            </c:numRef>
          </c:val>
          <c:extLst>
            <c:ext xmlns:c16="http://schemas.microsoft.com/office/drawing/2014/chart" uri="{C3380CC4-5D6E-409C-BE32-E72D297353CC}">
              <c16:uniqueId val="{00000000-7FE4-441D-8FAD-27C7254507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FE4-441D-8FAD-27C7254507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15.1</c:v>
                </c:pt>
                <c:pt idx="1">
                  <c:v>14.9</c:v>
                </c:pt>
                <c:pt idx="2">
                  <c:v>15.8</c:v>
                </c:pt>
                <c:pt idx="3">
                  <c:v>16.3</c:v>
                </c:pt>
                <c:pt idx="4">
                  <c:v>17.600000000000001</c:v>
                </c:pt>
              </c:numCache>
            </c:numRef>
          </c:val>
          <c:extLst>
            <c:ext xmlns:c16="http://schemas.microsoft.com/office/drawing/2014/chart" uri="{C3380CC4-5D6E-409C-BE32-E72D297353CC}">
              <c16:uniqueId val="{00000000-FEF7-4B3B-8288-025E1D6D87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FEF7-4B3B-8288-025E1D6D87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48.8</c:v>
                </c:pt>
                <c:pt idx="1">
                  <c:v>53.8</c:v>
                </c:pt>
                <c:pt idx="2">
                  <c:v>52.4</c:v>
                </c:pt>
                <c:pt idx="3">
                  <c:v>50.5</c:v>
                </c:pt>
                <c:pt idx="4">
                  <c:v>53.9</c:v>
                </c:pt>
              </c:numCache>
            </c:numRef>
          </c:val>
          <c:extLst>
            <c:ext xmlns:c16="http://schemas.microsoft.com/office/drawing/2014/chart" uri="{C3380CC4-5D6E-409C-BE32-E72D297353CC}">
              <c16:uniqueId val="{00000000-AD4C-4F8A-A1A2-81AF077F8C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AD4C-4F8A-A1A2-81AF077F8C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11492</c:v>
                </c:pt>
                <c:pt idx="1">
                  <c:v>11959</c:v>
                </c:pt>
                <c:pt idx="2">
                  <c:v>11434</c:v>
                </c:pt>
                <c:pt idx="3">
                  <c:v>11500</c:v>
                </c:pt>
                <c:pt idx="4">
                  <c:v>11279</c:v>
                </c:pt>
              </c:numCache>
            </c:numRef>
          </c:val>
          <c:extLst>
            <c:ext xmlns:c16="http://schemas.microsoft.com/office/drawing/2014/chart" uri="{C3380CC4-5D6E-409C-BE32-E72D297353CC}">
              <c16:uniqueId val="{00000000-5F68-46EF-B331-4DD0800575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5F68-46EF-B331-4DD0800575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108393</c:v>
                </c:pt>
                <c:pt idx="1">
                  <c:v>112693</c:v>
                </c:pt>
                <c:pt idx="2">
                  <c:v>109403</c:v>
                </c:pt>
                <c:pt idx="3">
                  <c:v>111703</c:v>
                </c:pt>
                <c:pt idx="4">
                  <c:v>111393</c:v>
                </c:pt>
              </c:numCache>
            </c:numRef>
          </c:val>
          <c:extLst>
            <c:ext xmlns:c16="http://schemas.microsoft.com/office/drawing/2014/chart" uri="{C3380CC4-5D6E-409C-BE32-E72D297353CC}">
              <c16:uniqueId val="{00000000-E6BE-4A52-9234-B9E6DBE574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E6BE-4A52-9234-B9E6DBE574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0E-4D48-85F0-201F8BF2BF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D80E-4D48-85F0-201F8BF2BF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P1" zoomScale="80" zoomScaleNormal="80" zoomScaleSheetLayoutView="70" workbookViewId="0">
      <selection activeCell="NX1" sqref="NX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福岡県地方独立行政法人福岡市立病院機構　福岡市立こども病院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239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27971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108.2</v>
      </c>
      <c r="Q33" s="129"/>
      <c r="R33" s="129"/>
      <c r="S33" s="129"/>
      <c r="T33" s="129"/>
      <c r="U33" s="129"/>
      <c r="V33" s="129"/>
      <c r="W33" s="129"/>
      <c r="X33" s="129"/>
      <c r="Y33" s="129"/>
      <c r="Z33" s="129"/>
      <c r="AA33" s="129"/>
      <c r="AB33" s="129"/>
      <c r="AC33" s="129"/>
      <c r="AD33" s="130"/>
      <c r="AE33" s="128">
        <f>データ!AJ7</f>
        <v>104.3</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106.8</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98.4</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93.5</v>
      </c>
      <c r="EI33" s="129"/>
      <c r="EJ33" s="129"/>
      <c r="EK33" s="129"/>
      <c r="EL33" s="129"/>
      <c r="EM33" s="129"/>
      <c r="EN33" s="129"/>
      <c r="EO33" s="129"/>
      <c r="EP33" s="129"/>
      <c r="EQ33" s="129"/>
      <c r="ER33" s="129"/>
      <c r="ES33" s="129"/>
      <c r="ET33" s="129"/>
      <c r="EU33" s="129"/>
      <c r="EV33" s="130"/>
      <c r="EW33" s="128">
        <f>データ!AW7</f>
        <v>94.5</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94.2</v>
      </c>
      <c r="GS33" s="129"/>
      <c r="GT33" s="129"/>
      <c r="GU33" s="129"/>
      <c r="GV33" s="129"/>
      <c r="GW33" s="129"/>
      <c r="GX33" s="129"/>
      <c r="GY33" s="129"/>
      <c r="GZ33" s="129"/>
      <c r="HA33" s="129"/>
      <c r="HB33" s="129"/>
      <c r="HC33" s="129"/>
      <c r="HD33" s="129"/>
      <c r="HE33" s="129"/>
      <c r="HF33" s="130"/>
      <c r="HG33" s="128">
        <f>データ!BF7</f>
        <v>86.9</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89.4</v>
      </c>
      <c r="IL33" s="129"/>
      <c r="IM33" s="129"/>
      <c r="IN33" s="129"/>
      <c r="IO33" s="129"/>
      <c r="IP33" s="129"/>
      <c r="IQ33" s="129"/>
      <c r="IR33" s="129"/>
      <c r="IS33" s="129"/>
      <c r="IT33" s="129"/>
      <c r="IU33" s="129"/>
      <c r="IV33" s="129"/>
      <c r="IW33" s="129"/>
      <c r="IX33" s="129"/>
      <c r="IY33" s="130"/>
      <c r="IZ33" s="128">
        <f>データ!BI7</f>
        <v>87.7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90.2</v>
      </c>
      <c r="KG33" s="129"/>
      <c r="KH33" s="129"/>
      <c r="KI33" s="129"/>
      <c r="KJ33" s="129"/>
      <c r="KK33" s="129"/>
      <c r="KL33" s="129"/>
      <c r="KM33" s="129"/>
      <c r="KN33" s="129"/>
      <c r="KO33" s="129"/>
      <c r="KP33" s="129"/>
      <c r="KQ33" s="129"/>
      <c r="KR33" s="129"/>
      <c r="KS33" s="129"/>
      <c r="KT33" s="130"/>
      <c r="KU33" s="128">
        <f>データ!BQ7</f>
        <v>78.599999999999994</v>
      </c>
      <c r="KV33" s="129"/>
      <c r="KW33" s="129"/>
      <c r="KX33" s="129"/>
      <c r="KY33" s="129"/>
      <c r="KZ33" s="129"/>
      <c r="LA33" s="129"/>
      <c r="LB33" s="129"/>
      <c r="LC33" s="129"/>
      <c r="LD33" s="129"/>
      <c r="LE33" s="129"/>
      <c r="LF33" s="129"/>
      <c r="LG33" s="129"/>
      <c r="LH33" s="129"/>
      <c r="LI33" s="130"/>
      <c r="LJ33" s="128">
        <f>データ!BR7</f>
        <v>83.2</v>
      </c>
      <c r="LK33" s="129"/>
      <c r="LL33" s="129"/>
      <c r="LM33" s="129"/>
      <c r="LN33" s="129"/>
      <c r="LO33" s="129"/>
      <c r="LP33" s="129"/>
      <c r="LQ33" s="129"/>
      <c r="LR33" s="129"/>
      <c r="LS33" s="129"/>
      <c r="LT33" s="129"/>
      <c r="LU33" s="129"/>
      <c r="LV33" s="129"/>
      <c r="LW33" s="129"/>
      <c r="LX33" s="130"/>
      <c r="LY33" s="128">
        <f>データ!BS7</f>
        <v>84</v>
      </c>
      <c r="LZ33" s="129"/>
      <c r="MA33" s="129"/>
      <c r="MB33" s="129"/>
      <c r="MC33" s="129"/>
      <c r="MD33" s="129"/>
      <c r="ME33" s="129"/>
      <c r="MF33" s="129"/>
      <c r="MG33" s="129"/>
      <c r="MH33" s="129"/>
      <c r="MI33" s="129"/>
      <c r="MJ33" s="129"/>
      <c r="MK33" s="129"/>
      <c r="ML33" s="129"/>
      <c r="MM33" s="130"/>
      <c r="MN33" s="128">
        <f>データ!BT7</f>
        <v>83.7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108393</v>
      </c>
      <c r="Q55" s="144"/>
      <c r="R55" s="144"/>
      <c r="S55" s="144"/>
      <c r="T55" s="144"/>
      <c r="U55" s="144"/>
      <c r="V55" s="144"/>
      <c r="W55" s="144"/>
      <c r="X55" s="144"/>
      <c r="Y55" s="144"/>
      <c r="Z55" s="144"/>
      <c r="AA55" s="144"/>
      <c r="AB55" s="144"/>
      <c r="AC55" s="144"/>
      <c r="AD55" s="145"/>
      <c r="AE55" s="143">
        <f>データ!CB7</f>
        <v>112693</v>
      </c>
      <c r="AF55" s="144"/>
      <c r="AG55" s="144"/>
      <c r="AH55" s="144"/>
      <c r="AI55" s="144"/>
      <c r="AJ55" s="144"/>
      <c r="AK55" s="144"/>
      <c r="AL55" s="144"/>
      <c r="AM55" s="144"/>
      <c r="AN55" s="144"/>
      <c r="AO55" s="144"/>
      <c r="AP55" s="144"/>
      <c r="AQ55" s="144"/>
      <c r="AR55" s="144"/>
      <c r="AS55" s="145"/>
      <c r="AT55" s="143">
        <f>データ!CC7</f>
        <v>109403</v>
      </c>
      <c r="AU55" s="144"/>
      <c r="AV55" s="144"/>
      <c r="AW55" s="144"/>
      <c r="AX55" s="144"/>
      <c r="AY55" s="144"/>
      <c r="AZ55" s="144"/>
      <c r="BA55" s="144"/>
      <c r="BB55" s="144"/>
      <c r="BC55" s="144"/>
      <c r="BD55" s="144"/>
      <c r="BE55" s="144"/>
      <c r="BF55" s="144"/>
      <c r="BG55" s="144"/>
      <c r="BH55" s="145"/>
      <c r="BI55" s="143">
        <f>データ!CD7</f>
        <v>111703</v>
      </c>
      <c r="BJ55" s="144"/>
      <c r="BK55" s="144"/>
      <c r="BL55" s="144"/>
      <c r="BM55" s="144"/>
      <c r="BN55" s="144"/>
      <c r="BO55" s="144"/>
      <c r="BP55" s="144"/>
      <c r="BQ55" s="144"/>
      <c r="BR55" s="144"/>
      <c r="BS55" s="144"/>
      <c r="BT55" s="144"/>
      <c r="BU55" s="144"/>
      <c r="BV55" s="144"/>
      <c r="BW55" s="145"/>
      <c r="BX55" s="143">
        <f>データ!CE7</f>
        <v>111393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11492</v>
      </c>
      <c r="DE55" s="144"/>
      <c r="DF55" s="144"/>
      <c r="DG55" s="144"/>
      <c r="DH55" s="144"/>
      <c r="DI55" s="144"/>
      <c r="DJ55" s="144"/>
      <c r="DK55" s="144"/>
      <c r="DL55" s="144"/>
      <c r="DM55" s="144"/>
      <c r="DN55" s="144"/>
      <c r="DO55" s="144"/>
      <c r="DP55" s="144"/>
      <c r="DQ55" s="144"/>
      <c r="DR55" s="145"/>
      <c r="DS55" s="143">
        <f>データ!CM7</f>
        <v>11959</v>
      </c>
      <c r="DT55" s="144"/>
      <c r="DU55" s="144"/>
      <c r="DV55" s="144"/>
      <c r="DW55" s="144"/>
      <c r="DX55" s="144"/>
      <c r="DY55" s="144"/>
      <c r="DZ55" s="144"/>
      <c r="EA55" s="144"/>
      <c r="EB55" s="144"/>
      <c r="EC55" s="144"/>
      <c r="ED55" s="144"/>
      <c r="EE55" s="144"/>
      <c r="EF55" s="144"/>
      <c r="EG55" s="145"/>
      <c r="EH55" s="143">
        <f>データ!CN7</f>
        <v>11434</v>
      </c>
      <c r="EI55" s="144"/>
      <c r="EJ55" s="144"/>
      <c r="EK55" s="144"/>
      <c r="EL55" s="144"/>
      <c r="EM55" s="144"/>
      <c r="EN55" s="144"/>
      <c r="EO55" s="144"/>
      <c r="EP55" s="144"/>
      <c r="EQ55" s="144"/>
      <c r="ER55" s="144"/>
      <c r="ES55" s="144"/>
      <c r="ET55" s="144"/>
      <c r="EU55" s="144"/>
      <c r="EV55" s="145"/>
      <c r="EW55" s="143">
        <f>データ!CO7</f>
        <v>11500</v>
      </c>
      <c r="EX55" s="144"/>
      <c r="EY55" s="144"/>
      <c r="EZ55" s="144"/>
      <c r="FA55" s="144"/>
      <c r="FB55" s="144"/>
      <c r="FC55" s="144"/>
      <c r="FD55" s="144"/>
      <c r="FE55" s="144"/>
      <c r="FF55" s="144"/>
      <c r="FG55" s="144"/>
      <c r="FH55" s="144"/>
      <c r="FI55" s="144"/>
      <c r="FJ55" s="144"/>
      <c r="FK55" s="145"/>
      <c r="FL55" s="143">
        <f>データ!CP7</f>
        <v>11279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48.8</v>
      </c>
      <c r="GS55" s="129"/>
      <c r="GT55" s="129"/>
      <c r="GU55" s="129"/>
      <c r="GV55" s="129"/>
      <c r="GW55" s="129"/>
      <c r="GX55" s="129"/>
      <c r="GY55" s="129"/>
      <c r="GZ55" s="129"/>
      <c r="HA55" s="129"/>
      <c r="HB55" s="129"/>
      <c r="HC55" s="129"/>
      <c r="HD55" s="129"/>
      <c r="HE55" s="129"/>
      <c r="HF55" s="130"/>
      <c r="HG55" s="128">
        <f>データ!CX7</f>
        <v>53.8</v>
      </c>
      <c r="HH55" s="129"/>
      <c r="HI55" s="129"/>
      <c r="HJ55" s="129"/>
      <c r="HK55" s="129"/>
      <c r="HL55" s="129"/>
      <c r="HM55" s="129"/>
      <c r="HN55" s="129"/>
      <c r="HO55" s="129"/>
      <c r="HP55" s="129"/>
      <c r="HQ55" s="129"/>
      <c r="HR55" s="129"/>
      <c r="HS55" s="129"/>
      <c r="HT55" s="129"/>
      <c r="HU55" s="130"/>
      <c r="HV55" s="128">
        <f>データ!CY7</f>
        <v>52.4</v>
      </c>
      <c r="HW55" s="129"/>
      <c r="HX55" s="129"/>
      <c r="HY55" s="129"/>
      <c r="HZ55" s="129"/>
      <c r="IA55" s="129"/>
      <c r="IB55" s="129"/>
      <c r="IC55" s="129"/>
      <c r="ID55" s="129"/>
      <c r="IE55" s="129"/>
      <c r="IF55" s="129"/>
      <c r="IG55" s="129"/>
      <c r="IH55" s="129"/>
      <c r="II55" s="129"/>
      <c r="IJ55" s="130"/>
      <c r="IK55" s="128">
        <f>データ!CZ7</f>
        <v>50.5</v>
      </c>
      <c r="IL55" s="129"/>
      <c r="IM55" s="129"/>
      <c r="IN55" s="129"/>
      <c r="IO55" s="129"/>
      <c r="IP55" s="129"/>
      <c r="IQ55" s="129"/>
      <c r="IR55" s="129"/>
      <c r="IS55" s="129"/>
      <c r="IT55" s="129"/>
      <c r="IU55" s="129"/>
      <c r="IV55" s="129"/>
      <c r="IW55" s="129"/>
      <c r="IX55" s="129"/>
      <c r="IY55" s="130"/>
      <c r="IZ55" s="128">
        <f>データ!DA7</f>
        <v>53.9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15.1</v>
      </c>
      <c r="KG55" s="129"/>
      <c r="KH55" s="129"/>
      <c r="KI55" s="129"/>
      <c r="KJ55" s="129"/>
      <c r="KK55" s="129"/>
      <c r="KL55" s="129"/>
      <c r="KM55" s="129"/>
      <c r="KN55" s="129"/>
      <c r="KO55" s="129"/>
      <c r="KP55" s="129"/>
      <c r="KQ55" s="129"/>
      <c r="KR55" s="129"/>
      <c r="KS55" s="129"/>
      <c r="KT55" s="130"/>
      <c r="KU55" s="128">
        <f>データ!DI7</f>
        <v>14.9</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16.3</v>
      </c>
      <c r="LZ55" s="129"/>
      <c r="MA55" s="129"/>
      <c r="MB55" s="129"/>
      <c r="MC55" s="129"/>
      <c r="MD55" s="129"/>
      <c r="ME55" s="129"/>
      <c r="MF55" s="129"/>
      <c r="MG55" s="129"/>
      <c r="MH55" s="129"/>
      <c r="MI55" s="129"/>
      <c r="MJ55" s="129"/>
      <c r="MK55" s="129"/>
      <c r="ML55" s="129"/>
      <c r="MM55" s="130"/>
      <c r="MN55" s="128">
        <f>データ!DL7</f>
        <v>17.600000000000001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45.4</v>
      </c>
      <c r="DH79" s="129"/>
      <c r="DI79" s="129"/>
      <c r="DJ79" s="129"/>
      <c r="DK79" s="129"/>
      <c r="DL79" s="129"/>
      <c r="DM79" s="129"/>
      <c r="DN79" s="129"/>
      <c r="DO79" s="129"/>
      <c r="DP79" s="129"/>
      <c r="DQ79" s="129"/>
      <c r="DR79" s="129"/>
      <c r="DS79" s="129"/>
      <c r="DT79" s="129"/>
      <c r="DU79" s="130"/>
      <c r="DV79" s="128">
        <f>データ!EE7</f>
        <v>49.1</v>
      </c>
      <c r="DW79" s="129"/>
      <c r="DX79" s="129"/>
      <c r="DY79" s="129"/>
      <c r="DZ79" s="129"/>
      <c r="EA79" s="129"/>
      <c r="EB79" s="129"/>
      <c r="EC79" s="129"/>
      <c r="ED79" s="129"/>
      <c r="EE79" s="129"/>
      <c r="EF79" s="129"/>
      <c r="EG79" s="129"/>
      <c r="EH79" s="129"/>
      <c r="EI79" s="129"/>
      <c r="EJ79" s="130"/>
      <c r="EK79" s="128">
        <f>データ!EF7</f>
        <v>49.6</v>
      </c>
      <c r="EL79" s="129"/>
      <c r="EM79" s="129"/>
      <c r="EN79" s="129"/>
      <c r="EO79" s="129"/>
      <c r="EP79" s="129"/>
      <c r="EQ79" s="129"/>
      <c r="ER79" s="129"/>
      <c r="ES79" s="129"/>
      <c r="ET79" s="129"/>
      <c r="EU79" s="129"/>
      <c r="EV79" s="129"/>
      <c r="EW79" s="129"/>
      <c r="EX79" s="129"/>
      <c r="EY79" s="130"/>
      <c r="EZ79" s="128">
        <f>データ!EG7</f>
        <v>52.3</v>
      </c>
      <c r="FA79" s="129"/>
      <c r="FB79" s="129"/>
      <c r="FC79" s="129"/>
      <c r="FD79" s="129"/>
      <c r="FE79" s="129"/>
      <c r="FF79" s="129"/>
      <c r="FG79" s="129"/>
      <c r="FH79" s="129"/>
      <c r="FI79" s="129"/>
      <c r="FJ79" s="129"/>
      <c r="FK79" s="129"/>
      <c r="FL79" s="129"/>
      <c r="FM79" s="129"/>
      <c r="FN79" s="130"/>
      <c r="FO79" s="128">
        <f>データ!EH7</f>
        <v>55.8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82.8</v>
      </c>
      <c r="GU79" s="129"/>
      <c r="GV79" s="129"/>
      <c r="GW79" s="129"/>
      <c r="GX79" s="129"/>
      <c r="GY79" s="129"/>
      <c r="GZ79" s="129"/>
      <c r="HA79" s="129"/>
      <c r="HB79" s="129"/>
      <c r="HC79" s="129"/>
      <c r="HD79" s="129"/>
      <c r="HE79" s="129"/>
      <c r="HF79" s="129"/>
      <c r="HG79" s="129"/>
      <c r="HH79" s="130"/>
      <c r="HI79" s="128">
        <f>データ!EP7</f>
        <v>84.3</v>
      </c>
      <c r="HJ79" s="129"/>
      <c r="HK79" s="129"/>
      <c r="HL79" s="129"/>
      <c r="HM79" s="129"/>
      <c r="HN79" s="129"/>
      <c r="HO79" s="129"/>
      <c r="HP79" s="129"/>
      <c r="HQ79" s="129"/>
      <c r="HR79" s="129"/>
      <c r="HS79" s="129"/>
      <c r="HT79" s="129"/>
      <c r="HU79" s="129"/>
      <c r="HV79" s="129"/>
      <c r="HW79" s="130"/>
      <c r="HX79" s="128">
        <f>データ!EQ7</f>
        <v>77.7</v>
      </c>
      <c r="HY79" s="129"/>
      <c r="HZ79" s="129"/>
      <c r="IA79" s="129"/>
      <c r="IB79" s="129"/>
      <c r="IC79" s="129"/>
      <c r="ID79" s="129"/>
      <c r="IE79" s="129"/>
      <c r="IF79" s="129"/>
      <c r="IG79" s="129"/>
      <c r="IH79" s="129"/>
      <c r="II79" s="129"/>
      <c r="IJ79" s="129"/>
      <c r="IK79" s="129"/>
      <c r="IL79" s="130"/>
      <c r="IM79" s="128">
        <f>データ!ER7</f>
        <v>79.3</v>
      </c>
      <c r="IN79" s="129"/>
      <c r="IO79" s="129"/>
      <c r="IP79" s="129"/>
      <c r="IQ79" s="129"/>
      <c r="IR79" s="129"/>
      <c r="IS79" s="129"/>
      <c r="IT79" s="129"/>
      <c r="IU79" s="129"/>
      <c r="IV79" s="129"/>
      <c r="IW79" s="129"/>
      <c r="IX79" s="129"/>
      <c r="IY79" s="129"/>
      <c r="IZ79" s="129"/>
      <c r="JA79" s="130"/>
      <c r="JB79" s="128">
        <f>データ!ES7</f>
        <v>80.900000000000006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68233473</v>
      </c>
      <c r="KH79" s="144"/>
      <c r="KI79" s="144"/>
      <c r="KJ79" s="144"/>
      <c r="KK79" s="144"/>
      <c r="KL79" s="144"/>
      <c r="KM79" s="144"/>
      <c r="KN79" s="144"/>
      <c r="KO79" s="144"/>
      <c r="KP79" s="144"/>
      <c r="KQ79" s="144"/>
      <c r="KR79" s="144"/>
      <c r="KS79" s="144"/>
      <c r="KT79" s="144"/>
      <c r="KU79" s="145"/>
      <c r="KV79" s="143">
        <f>データ!FA7</f>
        <v>68958678</v>
      </c>
      <c r="KW79" s="144"/>
      <c r="KX79" s="144"/>
      <c r="KY79" s="144"/>
      <c r="KZ79" s="144"/>
      <c r="LA79" s="144"/>
      <c r="LB79" s="144"/>
      <c r="LC79" s="144"/>
      <c r="LD79" s="144"/>
      <c r="LE79" s="144"/>
      <c r="LF79" s="144"/>
      <c r="LG79" s="144"/>
      <c r="LH79" s="144"/>
      <c r="LI79" s="144"/>
      <c r="LJ79" s="145"/>
      <c r="LK79" s="143">
        <f>データ!FB7</f>
        <v>69533921</v>
      </c>
      <c r="LL79" s="144"/>
      <c r="LM79" s="144"/>
      <c r="LN79" s="144"/>
      <c r="LO79" s="144"/>
      <c r="LP79" s="144"/>
      <c r="LQ79" s="144"/>
      <c r="LR79" s="144"/>
      <c r="LS79" s="144"/>
      <c r="LT79" s="144"/>
      <c r="LU79" s="144"/>
      <c r="LV79" s="144"/>
      <c r="LW79" s="144"/>
      <c r="LX79" s="144"/>
      <c r="LY79" s="145"/>
      <c r="LZ79" s="143">
        <f>データ!FC7</f>
        <v>68738707</v>
      </c>
      <c r="MA79" s="144"/>
      <c r="MB79" s="144"/>
      <c r="MC79" s="144"/>
      <c r="MD79" s="144"/>
      <c r="ME79" s="144"/>
      <c r="MF79" s="144"/>
      <c r="MG79" s="144"/>
      <c r="MH79" s="144"/>
      <c r="MI79" s="144"/>
      <c r="MJ79" s="144"/>
      <c r="MK79" s="144"/>
      <c r="ML79" s="144"/>
      <c r="MM79" s="144"/>
      <c r="MN79" s="145"/>
      <c r="MO79" s="143">
        <f>データ!FD7</f>
        <v>68966661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eR2mR9/2n125fV//fT6UQMeRtIgqxnkY0i5cuZ9ZnTGqUU+HwJXBGfcMxNZf/k/mszB4o0TVmMprNbSBjvQqA==" saltValue="x/y0wPZWQ9c4caz1mg7I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160</v>
      </c>
      <c r="BI5" s="49" t="s">
        <v>152</v>
      </c>
      <c r="BJ5" s="49" t="s">
        <v>153</v>
      </c>
      <c r="BK5" s="49" t="s">
        <v>154</v>
      </c>
      <c r="BL5" s="49" t="s">
        <v>155</v>
      </c>
      <c r="BM5" s="49" t="s">
        <v>156</v>
      </c>
      <c r="BN5" s="49" t="s">
        <v>157</v>
      </c>
      <c r="BO5" s="49" t="s">
        <v>158</v>
      </c>
      <c r="BP5" s="49" t="s">
        <v>148</v>
      </c>
      <c r="BQ5" s="49" t="s">
        <v>161</v>
      </c>
      <c r="BR5" s="49" t="s">
        <v>150</v>
      </c>
      <c r="BS5" s="49" t="s">
        <v>151</v>
      </c>
      <c r="BT5" s="49" t="s">
        <v>162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160</v>
      </c>
      <c r="DA5" s="49" t="s">
        <v>162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161</v>
      </c>
      <c r="EF5" s="49" t="s">
        <v>163</v>
      </c>
      <c r="EG5" s="49" t="s">
        <v>151</v>
      </c>
      <c r="EH5" s="49" t="s">
        <v>152</v>
      </c>
      <c r="EI5" s="49" t="s">
        <v>153</v>
      </c>
      <c r="EJ5" s="49" t="s">
        <v>154</v>
      </c>
      <c r="EK5" s="49" t="s">
        <v>155</v>
      </c>
      <c r="EL5" s="49" t="s">
        <v>156</v>
      </c>
      <c r="EM5" s="49" t="s">
        <v>157</v>
      </c>
      <c r="EN5" s="49" t="s">
        <v>158</v>
      </c>
      <c r="EO5" s="49" t="s">
        <v>148</v>
      </c>
      <c r="EP5" s="49" t="s">
        <v>149</v>
      </c>
      <c r="EQ5" s="49" t="s">
        <v>163</v>
      </c>
      <c r="ER5" s="49" t="s">
        <v>160</v>
      </c>
      <c r="ES5" s="49" t="s">
        <v>152</v>
      </c>
      <c r="ET5" s="49" t="s">
        <v>153</v>
      </c>
      <c r="EU5" s="49" t="s">
        <v>154</v>
      </c>
      <c r="EV5" s="49" t="s">
        <v>155</v>
      </c>
      <c r="EW5" s="49" t="s">
        <v>156</v>
      </c>
      <c r="EX5" s="49" t="s">
        <v>157</v>
      </c>
      <c r="EY5" s="49" t="s">
        <v>164</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165</v>
      </c>
      <c r="B6" s="50">
        <f>B8</f>
        <v>2023</v>
      </c>
      <c r="C6" s="50">
        <f t="shared" ref="C6:M6" si="2">C8</f>
        <v>407500</v>
      </c>
      <c r="D6" s="50">
        <f t="shared" si="2"/>
        <v>46</v>
      </c>
      <c r="E6" s="50">
        <f t="shared" si="2"/>
        <v>6</v>
      </c>
      <c r="F6" s="50">
        <f t="shared" si="2"/>
        <v>0</v>
      </c>
      <c r="G6" s="50">
        <f t="shared" si="2"/>
        <v>1</v>
      </c>
      <c r="H6" s="158" t="str">
        <f>IF(H8&lt;&gt;I8,H8,"")&amp;IF(I8&lt;&gt;J8,I8,"")&amp;"　"&amp;J8</f>
        <v>福岡県地方独立行政法人福岡市立病院機構　福岡市立こども病院</v>
      </c>
      <c r="I6" s="159"/>
      <c r="J6" s="160"/>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25</v>
      </c>
      <c r="R6" s="50" t="str">
        <f t="shared" si="3"/>
        <v>対象</v>
      </c>
      <c r="S6" s="50" t="str">
        <f t="shared" si="3"/>
        <v>I 未 訓</v>
      </c>
      <c r="T6" s="50" t="str">
        <f t="shared" si="3"/>
        <v>救 臨 地</v>
      </c>
      <c r="U6" s="51" t="str">
        <f>U8</f>
        <v>-</v>
      </c>
      <c r="V6" s="51">
        <f>V8</f>
        <v>27971</v>
      </c>
      <c r="W6" s="50" t="str">
        <f>W8</f>
        <v>非該当</v>
      </c>
      <c r="X6" s="50" t="str">
        <f t="shared" ref="X6" si="4">X8</f>
        <v>非該当</v>
      </c>
      <c r="Y6" s="50" t="str">
        <f t="shared" si="3"/>
        <v>７：１</v>
      </c>
      <c r="Z6" s="51">
        <f t="shared" si="3"/>
        <v>239</v>
      </c>
      <c r="AA6" s="51" t="str">
        <f t="shared" si="3"/>
        <v>-</v>
      </c>
      <c r="AB6" s="51" t="str">
        <f t="shared" si="3"/>
        <v>-</v>
      </c>
      <c r="AC6" s="51" t="str">
        <f t="shared" si="3"/>
        <v>-</v>
      </c>
      <c r="AD6" s="51" t="str">
        <f t="shared" si="3"/>
        <v>-</v>
      </c>
      <c r="AE6" s="51">
        <f t="shared" si="3"/>
        <v>239</v>
      </c>
      <c r="AF6" s="51">
        <f t="shared" si="3"/>
        <v>239</v>
      </c>
      <c r="AG6" s="51" t="str">
        <f t="shared" si="3"/>
        <v>-</v>
      </c>
      <c r="AH6" s="51">
        <f t="shared" si="3"/>
        <v>239</v>
      </c>
      <c r="AI6" s="52">
        <f>IF(AI8="-",NA(),AI8)</f>
        <v>108.2</v>
      </c>
      <c r="AJ6" s="52">
        <f t="shared" ref="AJ6:AR6" si="5">IF(AJ8="-",NA(),AJ8)</f>
        <v>104.3</v>
      </c>
      <c r="AK6" s="52">
        <f t="shared" si="5"/>
        <v>105.6</v>
      </c>
      <c r="AL6" s="52">
        <f t="shared" si="5"/>
        <v>106.8</v>
      </c>
      <c r="AM6" s="52">
        <f t="shared" si="5"/>
        <v>100.3</v>
      </c>
      <c r="AN6" s="52">
        <f t="shared" si="5"/>
        <v>96.9</v>
      </c>
      <c r="AO6" s="52">
        <f t="shared" si="5"/>
        <v>101.8</v>
      </c>
      <c r="AP6" s="52">
        <f t="shared" si="5"/>
        <v>106.2</v>
      </c>
      <c r="AQ6" s="52">
        <f t="shared" si="5"/>
        <v>103.5</v>
      </c>
      <c r="AR6" s="52">
        <f t="shared" si="5"/>
        <v>93.8</v>
      </c>
      <c r="AS6" s="52" t="str">
        <f>IF(AS8="-","【-】","【"&amp;SUBSTITUTE(TEXT(AS8,"#,##0.0"),"-","△")&amp;"】")</f>
        <v>【96.6】</v>
      </c>
      <c r="AT6" s="52">
        <f>IF(AT8="-",NA(),AT8)</f>
        <v>98.4</v>
      </c>
      <c r="AU6" s="52">
        <f t="shared" ref="AU6:BC6" si="6">IF(AU8="-",NA(),AU8)</f>
        <v>91.7</v>
      </c>
      <c r="AV6" s="52">
        <f t="shared" si="6"/>
        <v>93.5</v>
      </c>
      <c r="AW6" s="52">
        <f t="shared" si="6"/>
        <v>94.5</v>
      </c>
      <c r="AX6" s="52">
        <f t="shared" si="6"/>
        <v>92.7</v>
      </c>
      <c r="AY6" s="52">
        <f t="shared" si="6"/>
        <v>86</v>
      </c>
      <c r="AZ6" s="52">
        <f t="shared" si="6"/>
        <v>80.7</v>
      </c>
      <c r="BA6" s="52">
        <f t="shared" si="6"/>
        <v>82.3</v>
      </c>
      <c r="BB6" s="52">
        <f t="shared" si="6"/>
        <v>81.5</v>
      </c>
      <c r="BC6" s="52">
        <f t="shared" si="6"/>
        <v>81.400000000000006</v>
      </c>
      <c r="BD6" s="52" t="str">
        <f>IF(BD8="-","【-】","【"&amp;SUBSTITUTE(TEXT(BD8,"#,##0.0"),"-","△")&amp;"】")</f>
        <v>【86.6】</v>
      </c>
      <c r="BE6" s="52">
        <f>IF(BE8="-",NA(),BE8)</f>
        <v>94.2</v>
      </c>
      <c r="BF6" s="52">
        <f t="shared" ref="BF6:BN6" si="7">IF(BF8="-",NA(),BF8)</f>
        <v>86.9</v>
      </c>
      <c r="BG6" s="52">
        <f t="shared" si="7"/>
        <v>88.6</v>
      </c>
      <c r="BH6" s="52">
        <f t="shared" si="7"/>
        <v>89.4</v>
      </c>
      <c r="BI6" s="52">
        <f t="shared" si="7"/>
        <v>87.7</v>
      </c>
      <c r="BJ6" s="52">
        <f t="shared" si="7"/>
        <v>83</v>
      </c>
      <c r="BK6" s="52">
        <f t="shared" si="7"/>
        <v>77.599999999999994</v>
      </c>
      <c r="BL6" s="52">
        <f t="shared" si="7"/>
        <v>79.2</v>
      </c>
      <c r="BM6" s="52">
        <f t="shared" si="7"/>
        <v>78.400000000000006</v>
      </c>
      <c r="BN6" s="52">
        <f t="shared" si="7"/>
        <v>78.2</v>
      </c>
      <c r="BO6" s="52" t="str">
        <f>IF(BO8="-","【-】","【"&amp;SUBSTITUTE(TEXT(BO8,"#,##0.0"),"-","△")&amp;"】")</f>
        <v>【83.9】</v>
      </c>
      <c r="BP6" s="52">
        <f>IF(BP8="-",NA(),BP8)</f>
        <v>90.2</v>
      </c>
      <c r="BQ6" s="52">
        <f t="shared" ref="BQ6:BY6" si="8">IF(BQ8="-",NA(),BQ8)</f>
        <v>78.599999999999994</v>
      </c>
      <c r="BR6" s="52">
        <f t="shared" si="8"/>
        <v>83.2</v>
      </c>
      <c r="BS6" s="52">
        <f t="shared" si="8"/>
        <v>84</v>
      </c>
      <c r="BT6" s="52">
        <f t="shared" si="8"/>
        <v>83.7</v>
      </c>
      <c r="BU6" s="52">
        <f t="shared" si="8"/>
        <v>72.900000000000006</v>
      </c>
      <c r="BV6" s="52">
        <f t="shared" si="8"/>
        <v>64.5</v>
      </c>
      <c r="BW6" s="52">
        <f t="shared" si="8"/>
        <v>63.8</v>
      </c>
      <c r="BX6" s="52">
        <f t="shared" si="8"/>
        <v>63.4</v>
      </c>
      <c r="BY6" s="52">
        <f t="shared" si="8"/>
        <v>66.7</v>
      </c>
      <c r="BZ6" s="52" t="str">
        <f>IF(BZ8="-","【-】","【"&amp;SUBSTITUTE(TEXT(BZ8,"#,##0.0"),"-","△")&amp;"】")</f>
        <v>【68.7】</v>
      </c>
      <c r="CA6" s="53">
        <f>IF(CA8="-",NA(),CA8)</f>
        <v>108393</v>
      </c>
      <c r="CB6" s="53">
        <f t="shared" ref="CB6:CJ6" si="9">IF(CB8="-",NA(),CB8)</f>
        <v>112693</v>
      </c>
      <c r="CC6" s="53">
        <f t="shared" si="9"/>
        <v>109403</v>
      </c>
      <c r="CD6" s="53">
        <f t="shared" si="9"/>
        <v>111703</v>
      </c>
      <c r="CE6" s="53">
        <f t="shared" si="9"/>
        <v>111393</v>
      </c>
      <c r="CF6" s="53">
        <f t="shared" si="9"/>
        <v>48807</v>
      </c>
      <c r="CG6" s="53">
        <f t="shared" si="9"/>
        <v>51594</v>
      </c>
      <c r="CH6" s="53">
        <f t="shared" si="9"/>
        <v>53805</v>
      </c>
      <c r="CI6" s="53">
        <f t="shared" si="9"/>
        <v>56563</v>
      </c>
      <c r="CJ6" s="53">
        <f t="shared" si="9"/>
        <v>56401</v>
      </c>
      <c r="CK6" s="52" t="str">
        <f>IF(CK8="-","【-】","【"&amp;SUBSTITUTE(TEXT(CK8,"#,##0"),"-","△")&amp;"】")</f>
        <v>【62,428】</v>
      </c>
      <c r="CL6" s="53">
        <f>IF(CL8="-",NA(),CL8)</f>
        <v>11492</v>
      </c>
      <c r="CM6" s="53">
        <f t="shared" ref="CM6:CU6" si="10">IF(CM8="-",NA(),CM8)</f>
        <v>11959</v>
      </c>
      <c r="CN6" s="53">
        <f t="shared" si="10"/>
        <v>11434</v>
      </c>
      <c r="CO6" s="53">
        <f t="shared" si="10"/>
        <v>11500</v>
      </c>
      <c r="CP6" s="53">
        <f t="shared" si="10"/>
        <v>11279</v>
      </c>
      <c r="CQ6" s="53">
        <f t="shared" si="10"/>
        <v>12970</v>
      </c>
      <c r="CR6" s="53">
        <f t="shared" si="10"/>
        <v>13767</v>
      </c>
      <c r="CS6" s="53">
        <f t="shared" si="10"/>
        <v>14046</v>
      </c>
      <c r="CT6" s="53">
        <f t="shared" si="10"/>
        <v>14550</v>
      </c>
      <c r="CU6" s="53">
        <f t="shared" si="10"/>
        <v>14823</v>
      </c>
      <c r="CV6" s="52" t="str">
        <f>IF(CV8="-","【-】","【"&amp;SUBSTITUTE(TEXT(CV8,"#,##0"),"-","△")&amp;"】")</f>
        <v>【18,236】</v>
      </c>
      <c r="CW6" s="52">
        <f>IF(CW8="-",NA(),CW8)</f>
        <v>48.8</v>
      </c>
      <c r="CX6" s="52">
        <f t="shared" ref="CX6:DF6" si="11">IF(CX8="-",NA(),CX8)</f>
        <v>53.8</v>
      </c>
      <c r="CY6" s="52">
        <f t="shared" si="11"/>
        <v>52.4</v>
      </c>
      <c r="CZ6" s="52">
        <f t="shared" si="11"/>
        <v>50.5</v>
      </c>
      <c r="DA6" s="52">
        <f t="shared" si="11"/>
        <v>53.9</v>
      </c>
      <c r="DB6" s="52">
        <f t="shared" si="11"/>
        <v>59.9</v>
      </c>
      <c r="DC6" s="52">
        <f t="shared" si="11"/>
        <v>63.4</v>
      </c>
      <c r="DD6" s="52">
        <f t="shared" si="11"/>
        <v>61.3</v>
      </c>
      <c r="DE6" s="52">
        <f t="shared" si="11"/>
        <v>61.4</v>
      </c>
      <c r="DF6" s="52">
        <f t="shared" si="11"/>
        <v>63.4</v>
      </c>
      <c r="DG6" s="52" t="str">
        <f>IF(DG8="-","【-】","【"&amp;SUBSTITUTE(TEXT(DG8,"#,##0.0"),"-","△")&amp;"】")</f>
        <v>【56.1】</v>
      </c>
      <c r="DH6" s="52">
        <f>IF(DH8="-",NA(),DH8)</f>
        <v>15.1</v>
      </c>
      <c r="DI6" s="52">
        <f t="shared" ref="DI6:DQ6" si="12">IF(DI8="-",NA(),DI8)</f>
        <v>14.9</v>
      </c>
      <c r="DJ6" s="52">
        <f t="shared" si="12"/>
        <v>15.8</v>
      </c>
      <c r="DK6" s="52">
        <f t="shared" si="12"/>
        <v>16.3</v>
      </c>
      <c r="DL6" s="52">
        <f t="shared" si="12"/>
        <v>17.600000000000001</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45.4</v>
      </c>
      <c r="EE6" s="52">
        <f t="shared" ref="EE6:EM6" si="14">IF(EE8="-",NA(),EE8)</f>
        <v>49.1</v>
      </c>
      <c r="EF6" s="52">
        <f t="shared" si="14"/>
        <v>49.6</v>
      </c>
      <c r="EG6" s="52">
        <f t="shared" si="14"/>
        <v>52.3</v>
      </c>
      <c r="EH6" s="52">
        <f t="shared" si="14"/>
        <v>55.8</v>
      </c>
      <c r="EI6" s="52">
        <f t="shared" si="14"/>
        <v>50.8</v>
      </c>
      <c r="EJ6" s="52">
        <f t="shared" si="14"/>
        <v>51.4</v>
      </c>
      <c r="EK6" s="52">
        <f t="shared" si="14"/>
        <v>51.9</v>
      </c>
      <c r="EL6" s="52">
        <f t="shared" si="14"/>
        <v>53.8</v>
      </c>
      <c r="EM6" s="52">
        <f t="shared" si="14"/>
        <v>55.3</v>
      </c>
      <c r="EN6" s="52" t="str">
        <f>IF(EN8="-","【-】","【"&amp;SUBSTITUTE(TEXT(EN8,"#,##0.0"),"-","△")&amp;"】")</f>
        <v>【57.0】</v>
      </c>
      <c r="EO6" s="52">
        <f>IF(EO8="-",NA(),EO8)</f>
        <v>82.8</v>
      </c>
      <c r="EP6" s="52">
        <f t="shared" ref="EP6:EX6" si="15">IF(EP8="-",NA(),EP8)</f>
        <v>84.3</v>
      </c>
      <c r="EQ6" s="52">
        <f t="shared" si="15"/>
        <v>77.7</v>
      </c>
      <c r="ER6" s="52">
        <f t="shared" si="15"/>
        <v>79.3</v>
      </c>
      <c r="ES6" s="52">
        <f t="shared" si="15"/>
        <v>80.900000000000006</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68233473</v>
      </c>
      <c r="FA6" s="53">
        <f t="shared" ref="FA6:FI6" si="16">IF(FA8="-",NA(),FA8)</f>
        <v>68958678</v>
      </c>
      <c r="FB6" s="53">
        <f t="shared" si="16"/>
        <v>69533921</v>
      </c>
      <c r="FC6" s="53">
        <f t="shared" si="16"/>
        <v>68738707</v>
      </c>
      <c r="FD6" s="53">
        <f t="shared" si="16"/>
        <v>68966661</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166</v>
      </c>
      <c r="B7" s="50">
        <f t="shared" ref="B7:AH7" si="17">B8</f>
        <v>2023</v>
      </c>
      <c r="C7" s="50">
        <f t="shared" si="17"/>
        <v>407500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25</v>
      </c>
      <c r="R7" s="50" t="str">
        <f t="shared" si="17"/>
        <v>対象</v>
      </c>
      <c r="S7" s="50" t="str">
        <f t="shared" si="17"/>
        <v>I 未 訓</v>
      </c>
      <c r="T7" s="50" t="str">
        <f t="shared" si="17"/>
        <v>救 臨 地</v>
      </c>
      <c r="U7" s="51" t="str">
        <f>U8</f>
        <v>-</v>
      </c>
      <c r="V7" s="51">
        <f>V8</f>
        <v>27971</v>
      </c>
      <c r="W7" s="50" t="str">
        <f>W8</f>
        <v>非該当</v>
      </c>
      <c r="X7" s="50" t="str">
        <f t="shared" si="17"/>
        <v>非該当</v>
      </c>
      <c r="Y7" s="50" t="str">
        <f t="shared" si="17"/>
        <v>７：１</v>
      </c>
      <c r="Z7" s="51">
        <f t="shared" si="17"/>
        <v>239</v>
      </c>
      <c r="AA7" s="51" t="str">
        <f t="shared" si="17"/>
        <v>-</v>
      </c>
      <c r="AB7" s="51" t="str">
        <f t="shared" si="17"/>
        <v>-</v>
      </c>
      <c r="AC7" s="51" t="str">
        <f t="shared" si="17"/>
        <v>-</v>
      </c>
      <c r="AD7" s="51" t="str">
        <f t="shared" si="17"/>
        <v>-</v>
      </c>
      <c r="AE7" s="51">
        <f t="shared" si="17"/>
        <v>239</v>
      </c>
      <c r="AF7" s="51">
        <f t="shared" si="17"/>
        <v>239</v>
      </c>
      <c r="AG7" s="51" t="str">
        <f t="shared" si="17"/>
        <v>-</v>
      </c>
      <c r="AH7" s="51">
        <f t="shared" si="17"/>
        <v>239</v>
      </c>
      <c r="AI7" s="52">
        <f>AI8</f>
        <v>108.2</v>
      </c>
      <c r="AJ7" s="52">
        <f t="shared" ref="AJ7:AR7" si="18">AJ8</f>
        <v>104.3</v>
      </c>
      <c r="AK7" s="52">
        <f t="shared" si="18"/>
        <v>105.6</v>
      </c>
      <c r="AL7" s="52">
        <f t="shared" si="18"/>
        <v>106.8</v>
      </c>
      <c r="AM7" s="52">
        <f t="shared" si="18"/>
        <v>100.3</v>
      </c>
      <c r="AN7" s="52">
        <f t="shared" si="18"/>
        <v>96.9</v>
      </c>
      <c r="AO7" s="52">
        <f t="shared" si="18"/>
        <v>101.8</v>
      </c>
      <c r="AP7" s="52">
        <f t="shared" si="18"/>
        <v>106.2</v>
      </c>
      <c r="AQ7" s="52">
        <f t="shared" si="18"/>
        <v>103.5</v>
      </c>
      <c r="AR7" s="52">
        <f t="shared" si="18"/>
        <v>93.8</v>
      </c>
      <c r="AS7" s="52"/>
      <c r="AT7" s="52">
        <f>AT8</f>
        <v>98.4</v>
      </c>
      <c r="AU7" s="52">
        <f t="shared" ref="AU7:BC7" si="19">AU8</f>
        <v>91.7</v>
      </c>
      <c r="AV7" s="52">
        <f t="shared" si="19"/>
        <v>93.5</v>
      </c>
      <c r="AW7" s="52">
        <f t="shared" si="19"/>
        <v>94.5</v>
      </c>
      <c r="AX7" s="52">
        <f t="shared" si="19"/>
        <v>92.7</v>
      </c>
      <c r="AY7" s="52">
        <f t="shared" si="19"/>
        <v>86</v>
      </c>
      <c r="AZ7" s="52">
        <f t="shared" si="19"/>
        <v>80.7</v>
      </c>
      <c r="BA7" s="52">
        <f t="shared" si="19"/>
        <v>82.3</v>
      </c>
      <c r="BB7" s="52">
        <f t="shared" si="19"/>
        <v>81.5</v>
      </c>
      <c r="BC7" s="52">
        <f t="shared" si="19"/>
        <v>81.400000000000006</v>
      </c>
      <c r="BD7" s="52"/>
      <c r="BE7" s="52">
        <f>BE8</f>
        <v>94.2</v>
      </c>
      <c r="BF7" s="52">
        <f t="shared" ref="BF7:BN7" si="20">BF8</f>
        <v>86.9</v>
      </c>
      <c r="BG7" s="52">
        <f t="shared" si="20"/>
        <v>88.6</v>
      </c>
      <c r="BH7" s="52">
        <f t="shared" si="20"/>
        <v>89.4</v>
      </c>
      <c r="BI7" s="52">
        <f t="shared" si="20"/>
        <v>87.7</v>
      </c>
      <c r="BJ7" s="52">
        <f t="shared" si="20"/>
        <v>83</v>
      </c>
      <c r="BK7" s="52">
        <f t="shared" si="20"/>
        <v>77.599999999999994</v>
      </c>
      <c r="BL7" s="52">
        <f t="shared" si="20"/>
        <v>79.2</v>
      </c>
      <c r="BM7" s="52">
        <f t="shared" si="20"/>
        <v>78.400000000000006</v>
      </c>
      <c r="BN7" s="52">
        <f t="shared" si="20"/>
        <v>78.2</v>
      </c>
      <c r="BO7" s="52"/>
      <c r="BP7" s="52">
        <f>BP8</f>
        <v>90.2</v>
      </c>
      <c r="BQ7" s="52">
        <f t="shared" ref="BQ7:BY7" si="21">BQ8</f>
        <v>78.599999999999994</v>
      </c>
      <c r="BR7" s="52">
        <f t="shared" si="21"/>
        <v>83.2</v>
      </c>
      <c r="BS7" s="52">
        <f t="shared" si="21"/>
        <v>84</v>
      </c>
      <c r="BT7" s="52">
        <f t="shared" si="21"/>
        <v>83.7</v>
      </c>
      <c r="BU7" s="52">
        <f t="shared" si="21"/>
        <v>72.900000000000006</v>
      </c>
      <c r="BV7" s="52">
        <f t="shared" si="21"/>
        <v>64.5</v>
      </c>
      <c r="BW7" s="52">
        <f t="shared" si="21"/>
        <v>63.8</v>
      </c>
      <c r="BX7" s="52">
        <f t="shared" si="21"/>
        <v>63.4</v>
      </c>
      <c r="BY7" s="52">
        <f t="shared" si="21"/>
        <v>66.7</v>
      </c>
      <c r="BZ7" s="52"/>
      <c r="CA7" s="53">
        <f>CA8</f>
        <v>108393</v>
      </c>
      <c r="CB7" s="53">
        <f t="shared" ref="CB7:CJ7" si="22">CB8</f>
        <v>112693</v>
      </c>
      <c r="CC7" s="53">
        <f t="shared" si="22"/>
        <v>109403</v>
      </c>
      <c r="CD7" s="53">
        <f t="shared" si="22"/>
        <v>111703</v>
      </c>
      <c r="CE7" s="53">
        <f t="shared" si="22"/>
        <v>111393</v>
      </c>
      <c r="CF7" s="53">
        <f t="shared" si="22"/>
        <v>48807</v>
      </c>
      <c r="CG7" s="53">
        <f t="shared" si="22"/>
        <v>51594</v>
      </c>
      <c r="CH7" s="53">
        <f t="shared" si="22"/>
        <v>53805</v>
      </c>
      <c r="CI7" s="53">
        <f t="shared" si="22"/>
        <v>56563</v>
      </c>
      <c r="CJ7" s="53">
        <f t="shared" si="22"/>
        <v>56401</v>
      </c>
      <c r="CK7" s="52"/>
      <c r="CL7" s="53">
        <f>CL8</f>
        <v>11492</v>
      </c>
      <c r="CM7" s="53">
        <f t="shared" ref="CM7:CU7" si="23">CM8</f>
        <v>11959</v>
      </c>
      <c r="CN7" s="53">
        <f t="shared" si="23"/>
        <v>11434</v>
      </c>
      <c r="CO7" s="53">
        <f t="shared" si="23"/>
        <v>11500</v>
      </c>
      <c r="CP7" s="53">
        <f t="shared" si="23"/>
        <v>11279</v>
      </c>
      <c r="CQ7" s="53">
        <f t="shared" si="23"/>
        <v>12970</v>
      </c>
      <c r="CR7" s="53">
        <f t="shared" si="23"/>
        <v>13767</v>
      </c>
      <c r="CS7" s="53">
        <f t="shared" si="23"/>
        <v>14046</v>
      </c>
      <c r="CT7" s="53">
        <f t="shared" si="23"/>
        <v>14550</v>
      </c>
      <c r="CU7" s="53">
        <f t="shared" si="23"/>
        <v>14823</v>
      </c>
      <c r="CV7" s="52"/>
      <c r="CW7" s="52">
        <f>CW8</f>
        <v>48.8</v>
      </c>
      <c r="CX7" s="52">
        <f t="shared" ref="CX7:DF7" si="24">CX8</f>
        <v>53.8</v>
      </c>
      <c r="CY7" s="52">
        <f t="shared" si="24"/>
        <v>52.4</v>
      </c>
      <c r="CZ7" s="52">
        <f t="shared" si="24"/>
        <v>50.5</v>
      </c>
      <c r="DA7" s="52">
        <f t="shared" si="24"/>
        <v>53.9</v>
      </c>
      <c r="DB7" s="52">
        <f t="shared" si="24"/>
        <v>59.9</v>
      </c>
      <c r="DC7" s="52">
        <f t="shared" si="24"/>
        <v>63.4</v>
      </c>
      <c r="DD7" s="52">
        <f t="shared" si="24"/>
        <v>61.3</v>
      </c>
      <c r="DE7" s="52">
        <f t="shared" si="24"/>
        <v>61.4</v>
      </c>
      <c r="DF7" s="52">
        <f t="shared" si="24"/>
        <v>63.4</v>
      </c>
      <c r="DG7" s="52"/>
      <c r="DH7" s="52">
        <f>DH8</f>
        <v>15.1</v>
      </c>
      <c r="DI7" s="52">
        <f t="shared" ref="DI7:DQ7" si="25">DI8</f>
        <v>14.9</v>
      </c>
      <c r="DJ7" s="52">
        <f t="shared" si="25"/>
        <v>15.8</v>
      </c>
      <c r="DK7" s="52">
        <f t="shared" si="25"/>
        <v>16.3</v>
      </c>
      <c r="DL7" s="52">
        <f t="shared" si="25"/>
        <v>17.600000000000001</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45.4</v>
      </c>
      <c r="EE7" s="52">
        <f t="shared" ref="EE7:EM7" si="27">EE8</f>
        <v>49.1</v>
      </c>
      <c r="EF7" s="52">
        <f t="shared" si="27"/>
        <v>49.6</v>
      </c>
      <c r="EG7" s="52">
        <f t="shared" si="27"/>
        <v>52.3</v>
      </c>
      <c r="EH7" s="52">
        <f t="shared" si="27"/>
        <v>55.8</v>
      </c>
      <c r="EI7" s="52">
        <f t="shared" si="27"/>
        <v>50.8</v>
      </c>
      <c r="EJ7" s="52">
        <f t="shared" si="27"/>
        <v>51.4</v>
      </c>
      <c r="EK7" s="52">
        <f t="shared" si="27"/>
        <v>51.9</v>
      </c>
      <c r="EL7" s="52">
        <f t="shared" si="27"/>
        <v>53.8</v>
      </c>
      <c r="EM7" s="52">
        <f t="shared" si="27"/>
        <v>55.3</v>
      </c>
      <c r="EN7" s="52"/>
      <c r="EO7" s="52">
        <f>EO8</f>
        <v>82.8</v>
      </c>
      <c r="EP7" s="52">
        <f t="shared" ref="EP7:EX7" si="28">EP8</f>
        <v>84.3</v>
      </c>
      <c r="EQ7" s="52">
        <f t="shared" si="28"/>
        <v>77.7</v>
      </c>
      <c r="ER7" s="52">
        <f t="shared" si="28"/>
        <v>79.3</v>
      </c>
      <c r="ES7" s="52">
        <f t="shared" si="28"/>
        <v>80.900000000000006</v>
      </c>
      <c r="ET7" s="52">
        <f t="shared" si="28"/>
        <v>72.599999999999994</v>
      </c>
      <c r="EU7" s="52">
        <f t="shared" si="28"/>
        <v>71.900000000000006</v>
      </c>
      <c r="EV7" s="52">
        <f t="shared" si="28"/>
        <v>71.2</v>
      </c>
      <c r="EW7" s="52">
        <f t="shared" si="28"/>
        <v>71.8</v>
      </c>
      <c r="EX7" s="52">
        <f t="shared" si="28"/>
        <v>71.400000000000006</v>
      </c>
      <c r="EY7" s="52"/>
      <c r="EZ7" s="53">
        <f>EZ8</f>
        <v>68233473</v>
      </c>
      <c r="FA7" s="53">
        <f t="shared" ref="FA7:FI7" si="29">FA8</f>
        <v>68958678</v>
      </c>
      <c r="FB7" s="53">
        <f t="shared" si="29"/>
        <v>69533921</v>
      </c>
      <c r="FC7" s="53">
        <f t="shared" si="29"/>
        <v>68738707</v>
      </c>
      <c r="FD7" s="53">
        <f t="shared" si="29"/>
        <v>68966661</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407500</v>
      </c>
      <c r="D8" s="55">
        <v>46</v>
      </c>
      <c r="E8" s="55">
        <v>6</v>
      </c>
      <c r="F8" s="55">
        <v>0</v>
      </c>
      <c r="G8" s="55">
        <v>1</v>
      </c>
      <c r="H8" s="55" t="s">
        <v>167</v>
      </c>
      <c r="I8" s="55" t="s">
        <v>168</v>
      </c>
      <c r="J8" s="55" t="s">
        <v>169</v>
      </c>
      <c r="K8" s="55" t="s">
        <v>170</v>
      </c>
      <c r="L8" s="55" t="s">
        <v>171</v>
      </c>
      <c r="M8" s="55" t="s">
        <v>172</v>
      </c>
      <c r="N8" s="55" t="s">
        <v>173</v>
      </c>
      <c r="O8" s="55" t="s">
        <v>174</v>
      </c>
      <c r="P8" s="55" t="s">
        <v>175</v>
      </c>
      <c r="Q8" s="56">
        <v>25</v>
      </c>
      <c r="R8" s="55" t="s">
        <v>176</v>
      </c>
      <c r="S8" s="55" t="s">
        <v>177</v>
      </c>
      <c r="T8" s="55" t="s">
        <v>178</v>
      </c>
      <c r="U8" s="56" t="s">
        <v>40</v>
      </c>
      <c r="V8" s="56">
        <v>27971</v>
      </c>
      <c r="W8" s="55" t="s">
        <v>179</v>
      </c>
      <c r="X8" s="55" t="s">
        <v>179</v>
      </c>
      <c r="Y8" s="57" t="s">
        <v>180</v>
      </c>
      <c r="Z8" s="56">
        <v>239</v>
      </c>
      <c r="AA8" s="56" t="s">
        <v>40</v>
      </c>
      <c r="AB8" s="56" t="s">
        <v>40</v>
      </c>
      <c r="AC8" s="56" t="s">
        <v>40</v>
      </c>
      <c r="AD8" s="56" t="s">
        <v>40</v>
      </c>
      <c r="AE8" s="56">
        <v>239</v>
      </c>
      <c r="AF8" s="56">
        <v>239</v>
      </c>
      <c r="AG8" s="56" t="s">
        <v>40</v>
      </c>
      <c r="AH8" s="56">
        <v>239</v>
      </c>
      <c r="AI8" s="58">
        <v>108.2</v>
      </c>
      <c r="AJ8" s="58">
        <v>104.3</v>
      </c>
      <c r="AK8" s="58">
        <v>105.6</v>
      </c>
      <c r="AL8" s="58">
        <v>106.8</v>
      </c>
      <c r="AM8" s="58">
        <v>100.3</v>
      </c>
      <c r="AN8" s="58">
        <v>96.9</v>
      </c>
      <c r="AO8" s="58">
        <v>101.8</v>
      </c>
      <c r="AP8" s="58">
        <v>106.2</v>
      </c>
      <c r="AQ8" s="58">
        <v>103.5</v>
      </c>
      <c r="AR8" s="58">
        <v>93.8</v>
      </c>
      <c r="AS8" s="58">
        <v>96.6</v>
      </c>
      <c r="AT8" s="58">
        <v>98.4</v>
      </c>
      <c r="AU8" s="58">
        <v>91.7</v>
      </c>
      <c r="AV8" s="58">
        <v>93.5</v>
      </c>
      <c r="AW8" s="58">
        <v>94.5</v>
      </c>
      <c r="AX8" s="58">
        <v>92.7</v>
      </c>
      <c r="AY8" s="58">
        <v>86</v>
      </c>
      <c r="AZ8" s="58">
        <v>80.7</v>
      </c>
      <c r="BA8" s="58">
        <v>82.3</v>
      </c>
      <c r="BB8" s="58">
        <v>81.5</v>
      </c>
      <c r="BC8" s="58">
        <v>81.400000000000006</v>
      </c>
      <c r="BD8" s="58">
        <v>86.6</v>
      </c>
      <c r="BE8" s="59">
        <v>94.2</v>
      </c>
      <c r="BF8" s="59">
        <v>86.9</v>
      </c>
      <c r="BG8" s="59">
        <v>88.6</v>
      </c>
      <c r="BH8" s="59">
        <v>89.4</v>
      </c>
      <c r="BI8" s="59">
        <v>87.7</v>
      </c>
      <c r="BJ8" s="59">
        <v>83</v>
      </c>
      <c r="BK8" s="59">
        <v>77.599999999999994</v>
      </c>
      <c r="BL8" s="59">
        <v>79.2</v>
      </c>
      <c r="BM8" s="59">
        <v>78.400000000000006</v>
      </c>
      <c r="BN8" s="59">
        <v>78.2</v>
      </c>
      <c r="BO8" s="59">
        <v>83.9</v>
      </c>
      <c r="BP8" s="58">
        <v>90.2</v>
      </c>
      <c r="BQ8" s="58">
        <v>78.599999999999994</v>
      </c>
      <c r="BR8" s="58">
        <v>83.2</v>
      </c>
      <c r="BS8" s="58">
        <v>84</v>
      </c>
      <c r="BT8" s="58">
        <v>83.7</v>
      </c>
      <c r="BU8" s="58">
        <v>72.900000000000006</v>
      </c>
      <c r="BV8" s="58">
        <v>64.5</v>
      </c>
      <c r="BW8" s="58">
        <v>63.8</v>
      </c>
      <c r="BX8" s="58">
        <v>63.4</v>
      </c>
      <c r="BY8" s="58">
        <v>66.7</v>
      </c>
      <c r="BZ8" s="58">
        <v>68.7</v>
      </c>
      <c r="CA8" s="59">
        <v>108393</v>
      </c>
      <c r="CB8" s="59">
        <v>112693</v>
      </c>
      <c r="CC8" s="59">
        <v>109403</v>
      </c>
      <c r="CD8" s="59">
        <v>111703</v>
      </c>
      <c r="CE8" s="59">
        <v>111393</v>
      </c>
      <c r="CF8" s="59">
        <v>48807</v>
      </c>
      <c r="CG8" s="59">
        <v>51594</v>
      </c>
      <c r="CH8" s="59">
        <v>53805</v>
      </c>
      <c r="CI8" s="59">
        <v>56563</v>
      </c>
      <c r="CJ8" s="59">
        <v>56401</v>
      </c>
      <c r="CK8" s="58">
        <v>62428</v>
      </c>
      <c r="CL8" s="59">
        <v>11492</v>
      </c>
      <c r="CM8" s="59">
        <v>11959</v>
      </c>
      <c r="CN8" s="59">
        <v>11434</v>
      </c>
      <c r="CO8" s="59">
        <v>11500</v>
      </c>
      <c r="CP8" s="59">
        <v>11279</v>
      </c>
      <c r="CQ8" s="59">
        <v>12970</v>
      </c>
      <c r="CR8" s="59">
        <v>13767</v>
      </c>
      <c r="CS8" s="59">
        <v>14046</v>
      </c>
      <c r="CT8" s="59">
        <v>14550</v>
      </c>
      <c r="CU8" s="59">
        <v>14823</v>
      </c>
      <c r="CV8" s="58">
        <v>18236</v>
      </c>
      <c r="CW8" s="59">
        <v>48.8</v>
      </c>
      <c r="CX8" s="59">
        <v>53.8</v>
      </c>
      <c r="CY8" s="59">
        <v>52.4</v>
      </c>
      <c r="CZ8" s="59">
        <v>50.5</v>
      </c>
      <c r="DA8" s="59">
        <v>53.9</v>
      </c>
      <c r="DB8" s="59">
        <v>59.9</v>
      </c>
      <c r="DC8" s="59">
        <v>63.4</v>
      </c>
      <c r="DD8" s="59">
        <v>61.3</v>
      </c>
      <c r="DE8" s="59">
        <v>61.4</v>
      </c>
      <c r="DF8" s="59">
        <v>63.4</v>
      </c>
      <c r="DG8" s="59">
        <v>56.1</v>
      </c>
      <c r="DH8" s="59">
        <v>15.1</v>
      </c>
      <c r="DI8" s="59">
        <v>14.9</v>
      </c>
      <c r="DJ8" s="59">
        <v>15.8</v>
      </c>
      <c r="DK8" s="59">
        <v>16.3</v>
      </c>
      <c r="DL8" s="59">
        <v>17.600000000000001</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45.4</v>
      </c>
      <c r="EE8" s="58">
        <v>49.1</v>
      </c>
      <c r="EF8" s="58">
        <v>49.6</v>
      </c>
      <c r="EG8" s="58">
        <v>52.3</v>
      </c>
      <c r="EH8" s="58">
        <v>55.8</v>
      </c>
      <c r="EI8" s="58">
        <v>50.8</v>
      </c>
      <c r="EJ8" s="58">
        <v>51.4</v>
      </c>
      <c r="EK8" s="58">
        <v>51.9</v>
      </c>
      <c r="EL8" s="58">
        <v>53.8</v>
      </c>
      <c r="EM8" s="58">
        <v>55.3</v>
      </c>
      <c r="EN8" s="58">
        <v>57</v>
      </c>
      <c r="EO8" s="58">
        <v>82.8</v>
      </c>
      <c r="EP8" s="58">
        <v>84.3</v>
      </c>
      <c r="EQ8" s="58">
        <v>77.7</v>
      </c>
      <c r="ER8" s="58">
        <v>79.3</v>
      </c>
      <c r="ES8" s="58">
        <v>80.900000000000006</v>
      </c>
      <c r="ET8" s="58">
        <v>72.599999999999994</v>
      </c>
      <c r="EU8" s="58">
        <v>71.900000000000006</v>
      </c>
      <c r="EV8" s="58">
        <v>71.2</v>
      </c>
      <c r="EW8" s="58">
        <v>71.8</v>
      </c>
      <c r="EX8" s="58">
        <v>71.400000000000006</v>
      </c>
      <c r="EY8" s="58">
        <v>70.400000000000006</v>
      </c>
      <c r="EZ8" s="59">
        <v>68233473</v>
      </c>
      <c r="FA8" s="59">
        <v>68958678</v>
      </c>
      <c r="FB8" s="59">
        <v>69533921</v>
      </c>
      <c r="FC8" s="59">
        <v>68738707</v>
      </c>
      <c r="FD8" s="59">
        <v>68966661</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0791998-A720-47C3-86F7-F84AFBF0F30E}"/>
</file>

<file path=customXml/itemProps2.xml><?xml version="1.0" encoding="utf-8"?>
<ds:datastoreItem xmlns:ds="http://schemas.openxmlformats.org/officeDocument/2006/customXml" ds:itemID="{90B0E20F-2FD0-4CEC-B271-98C4BF7EE5E9}"/>
</file>

<file path=customXml/itemProps3.xml><?xml version="1.0" encoding="utf-8"?>
<ds:datastoreItem xmlns:ds="http://schemas.openxmlformats.org/officeDocument/2006/customXml" ds:itemID="{DA688F72-00DB-42DD-8000-1FAD275065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2025-02-13T09:54:27Z</dcterms:created>
  <dcterms:modified xsi:type="dcterms:W3CDTF">2025-02-13T09:54:38Z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