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11_F76D555934931627C37838D963115CD6686474BF" xr6:coauthVersionLast="47" xr6:coauthVersionMax="47" xr10:uidLastSave="{62A0774A-4B95-45A4-8E61-3DEE28FF4ACE}"/>
  <workbookProtection workbookAlgorithmName="SHA-512" workbookHashValue="waiWF/XwBMrTVFyvmm6KdmRlSE5OnOdvWrYIg9HwREv6x6H1CiqNj8xbl7hton9dJ+xqdCqWVj9e8qs7ly2QJQ==" workbookSaltValue="uPddfAfRXuXFyE3b3ftgxA=="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F85" i="4"/>
  <c r="E85" i="4"/>
  <c r="BB10" i="4"/>
  <c r="AT10" i="4"/>
  <c r="W10" i="4"/>
  <c r="P10" i="4"/>
  <c r="B10" i="4"/>
  <c r="AD8" i="4"/>
  <c r="W8" i="4"/>
  <c r="P8" i="4"/>
  <c r="I8" i="4"/>
  <c r="B8" i="4"/>
  <c r="B6" i="4"/>
</calcChain>
</file>

<file path=xl/sharedStrings.xml><?xml version="1.0" encoding="utf-8"?>
<sst xmlns="http://schemas.openxmlformats.org/spreadsheetml/2006/main" count="231" uniqueCount="112">
  <si>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</si>
  <si>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</si>
  <si>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</si>
  <si>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</si>
  <si>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</si>
  <si>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</si>
  <si>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</si>
  <si>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</si>
  <si>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</si>
  <si>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</si>
  <si>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</si>
  <si>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</si>
  <si>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</si>
  <si>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</si>
  <si>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</si>
  <si>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</si>
  <si>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</si>
  <si>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</si>
  <si>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</si>
  <si>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</si>
  <si>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</si>
  <si>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</si>
  <si>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</si>
  <si>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</si>
  <si>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</si>
  <si>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</si>
  <si>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</si>
  <si>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</si>
  <si>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</si>
  <si>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</si>
  <si>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</si>
  <si>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</si>
  <si>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</si>
  <si>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</si>
  <si>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</si>
  <si>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</si>
  <si>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</si>
  <si>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</si>
  <si>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</si>
  <si>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</si>
  <si>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</si>
  <si>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</si>
  <si>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</si>
  <si>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</si>
  <si>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</si>
  <si>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</si>
  <si>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</si>
  <si>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</si>
  <si>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</si>
  <si>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</si>
  <si>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</si>
  <si>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</si>
  <si>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</si>
  <si>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</si>
  <si>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</si>
  <si>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</si>
  <si>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</si>
  <si>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</si>
  <si>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</si>
  <si>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</si>
  <si>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</si>
  <si>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</si>
  <si>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</si>
  <si>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</si>
  <si>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</si>
  <si>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</si>
  <si>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</si>
  <si>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</si>
  <si>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</si>
  <si>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</si>
  <si>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</si>
  <si>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</si>
  <si>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</si>
  <si>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</si>
  <si>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</si>
  <si>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</si>
  <si>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</si>
  <si>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</si>
  <si>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</si>
  <si>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</si>
  <si>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</si>
  <si>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</si>
  <si>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</si>
  <si>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</si>
  <si>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</si>
  <si>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</si>
  <si>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</si>
  <si>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</si>
  <si>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</si>
  <si>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</si>
  <si>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</si>
  <si>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</si>
  <si>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</si>
  <si>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福岡地区水道企業団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</si>
  <si>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</si>
  <si>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</si>
  <si>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</si>
  <si>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</si>
  <si>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</si>
  <si>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</si>
  <si>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</si>
  <si>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</si>
  <si>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</si>
  <si>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</si>
  <si>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</si>
  <si>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</si>
  <si>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</si>
  <si>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</si>
  <si>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</si>
  <si>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管路経年化率が上昇しているが「管路整備計画」（H26.2策定）において、他都市の実耐用年数の状況及び管体調査の結果から、実耐用年数を最長で８０年と設定しており、管路整備事業第Ⅰ期事業としてバックアップ機能の強化を優先し、管路の２重化を推進している。</t>
    <phoneticPr fontId="4"/>
  </si>
  <si>
    <t>　健全性については、経常収支比率は、100％以上で推移している。ただし、令和５年度決算では渇水対応のため支出が増加し、比率が減少している。
　企業債残高対給水収益比率は、企業債等残高は着実な償還により減少しており、当該比率は、類似団体平均値と比較して低水準となっている。
　料金回収率は、100％を超えて推移しており、給水にかかる費用を給水収益で賄うことができている。ただし、令和５年度決算では、給水原価の上昇に伴い100％近くまで減少している。
　給水原価は類似団体平均値より高い状況にあるが、筑後川からの流域外導水（約25㎞）や海水淡水化センターに多額の経費がかかることによるものである。
　このため、河川の流況に応じて海水淡水化センターの運転水量を調整し効率的な水運用を行うなど、コスト削減に努めているが、令和３年度以降、電気料金単価の高騰などにより増加傾向にある。</t>
    <rPh sb="107" eb="109">
      <t>トウガイ</t>
    </rPh>
    <phoneticPr fontId="4"/>
  </si>
  <si>
    <t>　令和５年度は、渇水対策として、海水淡水化センターの生産水量を10月以降に増量したことによる動力費の増などにより、前年度と比較して支出が増加したため、給水原価が増加、経常収支比率や料金回収率が減少した。
　これは、渇水対策という一時的な要因に基づくものであり、各経営指標を総合的に判断すると、経営の健全性は確保できている。
　しかしながら、管路経年化率が上昇傾向にあるように、既存施設の老朽化の進行に伴い、維持管理費や改良・更新費が増加し、企業債の発行が想定されており、企業債等残高対給水収益比率が上昇に転じるものと見込んでいる。
　今後、老朽化施設の改築更新や地震対策などの事業を適切に推進するとともに、エネルギー価格の高騰等が経営に及ぼす影響が大きいことから、中長期的な経営環境の変化も見据えながら、引き続き効率的かつ効果的な経営に努め健全で安定的な経営を維持する必要がある。</t>
    <rPh sb="57" eb="58">
      <t>マエ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</si>
</sst>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formatCode="#,##0.00;&quot;△&quot;#,##0.00;&quot;-&quot;">
                  <c:v>0.12</c:v>
                </c:pt>
                <c:pt idx="4">
                  <c:v>0</c:v>
                </c:pt>
              </c:numCache>
            </c:numRef>
          </c:val>
          <c:extLst>
            <c:ext xmlns:c16="http://schemas.microsoft.com/office/drawing/2014/chart" uri="{C3380CC4-5D6E-409C-BE32-E72D297353CC}">
              <c16:uniqueId val="{00000000-C80E-4DC4-ACCC-48002FE309E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C80E-4DC4-ACCC-48002FE309E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79.849999999999994</c:v>
                </c:pt>
                <c:pt idx="1">
                  <c:v>78.98</c:v>
                </c:pt>
                <c:pt idx="2">
                  <c:v>80.400000000000006</c:v>
                </c:pt>
                <c:pt idx="3">
                  <c:v>80.44</c:v>
                </c:pt>
                <c:pt idx="4">
                  <c:v>80.45</c:v>
                </c:pt>
              </c:numCache>
            </c:numRef>
          </c:val>
          <c:extLst>
            <c:ext xmlns:c16="http://schemas.microsoft.com/office/drawing/2014/chart" uri="{C3380CC4-5D6E-409C-BE32-E72D297353CC}">
              <c16:uniqueId val="{00000000-4972-4AC3-A998-D451432934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4972-4AC3-A998-D451432934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FE9-41C4-8CB3-57FC0B7679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0FE9-41C4-8CB3-57FC0B7679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113.97</c:v>
                </c:pt>
                <c:pt idx="1">
                  <c:v>116.52</c:v>
                </c:pt>
                <c:pt idx="2">
                  <c:v>111.58</c:v>
                </c:pt>
                <c:pt idx="3">
                  <c:v>105.93</c:v>
                </c:pt>
                <c:pt idx="4">
                  <c:v>101.45</c:v>
                </c:pt>
              </c:numCache>
            </c:numRef>
          </c:val>
          <c:extLst>
            <c:ext xmlns:c16="http://schemas.microsoft.com/office/drawing/2014/chart" uri="{C3380CC4-5D6E-409C-BE32-E72D297353CC}">
              <c16:uniqueId val="{00000000-A75F-47EC-A618-019430CAB38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A75F-47EC-A618-019430CAB38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53.13</c:v>
                </c:pt>
                <c:pt idx="1">
                  <c:v>53.29</c:v>
                </c:pt>
                <c:pt idx="2">
                  <c:v>54.88</c:v>
                </c:pt>
                <c:pt idx="3">
                  <c:v>54.03</c:v>
                </c:pt>
                <c:pt idx="4">
                  <c:v>55.39</c:v>
                </c:pt>
              </c:numCache>
            </c:numRef>
          </c:val>
          <c:extLst>
            <c:ext xmlns:c16="http://schemas.microsoft.com/office/drawing/2014/chart" uri="{C3380CC4-5D6E-409C-BE32-E72D297353CC}">
              <c16:uniqueId val="{00000000-CEF4-4B53-820E-CE5D8F69C9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CEF4-4B53-820E-CE5D8F69C9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23.86</c:v>
                </c:pt>
                <c:pt idx="1">
                  <c:v>25.97</c:v>
                </c:pt>
                <c:pt idx="2">
                  <c:v>35.07</c:v>
                </c:pt>
                <c:pt idx="3">
                  <c:v>41.58</c:v>
                </c:pt>
                <c:pt idx="4">
                  <c:v>42.55</c:v>
                </c:pt>
              </c:numCache>
            </c:numRef>
          </c:val>
          <c:extLst>
            <c:ext xmlns:c16="http://schemas.microsoft.com/office/drawing/2014/chart" uri="{C3380CC4-5D6E-409C-BE32-E72D297353CC}">
              <c16:uniqueId val="{00000000-F97C-44B3-954F-3F83AAD7A0E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F97C-44B3-954F-3F83AAD7A0E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EC-46E4-9562-445373396E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46EC-46E4-9562-445373396E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175.61</c:v>
                </c:pt>
                <c:pt idx="1">
                  <c:v>167.93</c:v>
                </c:pt>
                <c:pt idx="2">
                  <c:v>168.86</c:v>
                </c:pt>
                <c:pt idx="3">
                  <c:v>187.21</c:v>
                </c:pt>
                <c:pt idx="4">
                  <c:v>192.02</c:v>
                </c:pt>
              </c:numCache>
            </c:numRef>
          </c:val>
          <c:extLst>
            <c:ext xmlns:c16="http://schemas.microsoft.com/office/drawing/2014/chart" uri="{C3380CC4-5D6E-409C-BE32-E72D297353CC}">
              <c16:uniqueId val="{00000000-D56D-44B7-A909-FA898F1008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D56D-44B7-A909-FA898F1008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131.57</c:v>
                </c:pt>
                <c:pt idx="1">
                  <c:v>110.35</c:v>
                </c:pt>
                <c:pt idx="2">
                  <c:v>91.31</c:v>
                </c:pt>
                <c:pt idx="3">
                  <c:v>74.680000000000007</c:v>
                </c:pt>
                <c:pt idx="4">
                  <c:v>59.69</c:v>
                </c:pt>
              </c:numCache>
            </c:numRef>
          </c:val>
          <c:extLst>
            <c:ext xmlns:c16="http://schemas.microsoft.com/office/drawing/2014/chart" uri="{C3380CC4-5D6E-409C-BE32-E72D297353CC}">
              <c16:uniqueId val="{00000000-1762-41A7-BB2B-DC1E7C334DE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1762-41A7-BB2B-DC1E7C334DE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112.6</c:v>
                </c:pt>
                <c:pt idx="1">
                  <c:v>115.62</c:v>
                </c:pt>
                <c:pt idx="2">
                  <c:v>110.55</c:v>
                </c:pt>
                <c:pt idx="3">
                  <c:v>104.59</c:v>
                </c:pt>
                <c:pt idx="4">
                  <c:v>100.11</c:v>
                </c:pt>
              </c:numCache>
            </c:numRef>
          </c:val>
          <c:extLst>
            <c:ext xmlns:c16="http://schemas.microsoft.com/office/drawing/2014/chart" uri="{C3380CC4-5D6E-409C-BE32-E72D297353CC}">
              <c16:uniqueId val="{00000000-1206-4221-8616-33F989E831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1206-4221-8616-33F989E831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103.39</c:v>
                </c:pt>
                <c:pt idx="1">
                  <c:v>99.67</c:v>
                </c:pt>
                <c:pt idx="2">
                  <c:v>102.56</c:v>
                </c:pt>
                <c:pt idx="3">
                  <c:v>108.35</c:v>
                </c:pt>
                <c:pt idx="4">
                  <c:v>113.63</c:v>
                </c:pt>
              </c:numCache>
            </c:numRef>
          </c:val>
          <c:extLst>
            <c:ext xmlns:c16="http://schemas.microsoft.com/office/drawing/2014/chart" uri="{C3380CC4-5D6E-409C-BE32-E72D297353CC}">
              <c16:uniqueId val="{00000000-4DC3-477F-840F-E5216CD5DAE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4DC3-477F-840F-E5216CD5DAE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8" zoomScaleNormal="98" workbookViewId="0">
      <selection activeCell="BL83" sqref="BL8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福岡県　福岡地区水道企業団</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用水供給事業</v>
      </c>
      <c r="Q8" s="74"/>
      <c r="R8" s="74"/>
      <c r="S8" s="74"/>
      <c r="T8" s="74"/>
      <c r="U8" s="74"/>
      <c r="V8" s="74"/>
      <c r="W8" s="74" t="str">
        <f>データ!$L$6</f>
        <v>B</v>
      </c>
      <c r="X8" s="74"/>
      <c r="Y8" s="74"/>
      <c r="Z8" s="74"/>
      <c r="AA8" s="74"/>
      <c r="AB8" s="74"/>
      <c r="AC8" s="74"/>
      <c r="AD8" s="74" t="str">
        <f>データ!$M$6</f>
        <v>自治体職員</v>
      </c>
      <c r="AE8" s="74"/>
      <c r="AF8" s="74"/>
      <c r="AG8" s="74"/>
      <c r="AH8" s="74"/>
      <c r="AI8" s="74"/>
      <c r="AJ8" s="74"/>
      <c r="AK8" s="2"/>
      <c r="AL8" s="65" t="str">
        <f>データ!$R$6</f>
        <v>-</v>
      </c>
      <c r="AM8" s="65"/>
      <c r="AN8" s="65"/>
      <c r="AO8" s="65"/>
      <c r="AP8" s="65"/>
      <c r="AQ8" s="65"/>
      <c r="AR8" s="65"/>
      <c r="AS8" s="65"/>
      <c r="AT8" s="36" t="str">
        <f>データ!$S$6</f>
        <v>-</v>
      </c>
      <c r="AU8" s="37"/>
      <c r="AV8" s="37"/>
      <c r="AW8" s="37"/>
      <c r="AX8" s="37"/>
      <c r="AY8" s="37"/>
      <c r="AZ8" s="37"/>
      <c r="BA8" s="37"/>
      <c r="BB8" s="54" t="str">
        <f>データ!$T$6</f>
        <v>-</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93.39</v>
      </c>
      <c r="J10" s="37"/>
      <c r="K10" s="37"/>
      <c r="L10" s="37"/>
      <c r="M10" s="37"/>
      <c r="N10" s="37"/>
      <c r="O10" s="64"/>
      <c r="P10" s="54">
        <f>データ!$P$6</f>
        <v>95.75</v>
      </c>
      <c r="Q10" s="54"/>
      <c r="R10" s="54"/>
      <c r="S10" s="54"/>
      <c r="T10" s="54"/>
      <c r="U10" s="54"/>
      <c r="V10" s="54"/>
      <c r="W10" s="65">
        <f>データ!$Q$6</f>
        <v>0</v>
      </c>
      <c r="X10" s="65"/>
      <c r="Y10" s="65"/>
      <c r="Z10" s="65"/>
      <c r="AA10" s="65"/>
      <c r="AB10" s="65"/>
      <c r="AC10" s="65"/>
      <c r="AD10" s="2"/>
      <c r="AE10" s="2"/>
      <c r="AF10" s="2"/>
      <c r="AG10" s="2"/>
      <c r="AH10" s="2"/>
      <c r="AI10" s="2"/>
      <c r="AJ10" s="2"/>
      <c r="AK10" s="2"/>
      <c r="AL10" s="65">
        <f>データ!$U$6</f>
        <v>2480461</v>
      </c>
      <c r="AM10" s="65"/>
      <c r="AN10" s="65"/>
      <c r="AO10" s="65"/>
      <c r="AP10" s="65"/>
      <c r="AQ10" s="65"/>
      <c r="AR10" s="65"/>
      <c r="AS10" s="65"/>
      <c r="AT10" s="36">
        <f>データ!$V$6</f>
        <v>559.11</v>
      </c>
      <c r="AU10" s="37"/>
      <c r="AV10" s="37"/>
      <c r="AW10" s="37"/>
      <c r="AX10" s="37"/>
      <c r="AY10" s="37"/>
      <c r="AZ10" s="37"/>
      <c r="BA10" s="37"/>
      <c r="BB10" s="54">
        <f>データ!$W$6</f>
        <v>4436.45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109</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T2gyA9b5nAkalKsH5mpkXZ1mKwRbq3zdyzw331jaYTswHBTta1ymDRUA36d407LQTZpYJltGmovD2VcDycWOJw==" saltValue="NCJSUNLruhFQn/jedJIe2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409197</v>
      </c>
      <c r="D6" s="20">
        <f t="shared" si="3"/>
        <v>46</v>
      </c>
      <c r="E6" s="20">
        <f t="shared" si="3"/>
        <v>1</v>
      </c>
      <c r="F6" s="20">
        <f t="shared" si="3"/>
        <v>0</v>
      </c>
      <c r="G6" s="20">
        <f t="shared" si="3"/>
        <v>2</v>
      </c>
      <c r="H6" s="20" t="str">
        <f t="shared" si="3"/>
        <v>福岡県　福岡地区水道企業団</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93.39</v>
      </c>
      <c r="P6" s="21">
        <f t="shared" si="3"/>
        <v>95.75</v>
      </c>
      <c r="Q6" s="21">
        <f t="shared" si="3"/>
        <v>0</v>
      </c>
      <c r="R6" s="21" t="str">
        <f t="shared" si="3"/>
        <v>-</v>
      </c>
      <c r="S6" s="21" t="str">
        <f t="shared" si="3"/>
        <v>-</v>
      </c>
      <c r="T6" s="21" t="str">
        <f t="shared" si="3"/>
        <v>-</v>
      </c>
      <c r="U6" s="21">
        <f t="shared" si="3"/>
        <v>2480461</v>
      </c>
      <c r="V6" s="21">
        <f t="shared" si="3"/>
        <v>559.11</v>
      </c>
      <c r="W6" s="21">
        <f t="shared" si="3"/>
        <v>4436.45</v>
      </c>
      <c r="X6" s="22">
        <f>IF(X7="",NA(),X7)</f>
        <v>113.97</v>
      </c>
      <c r="Y6" s="22">
        <f t="shared" ref="Y6:AG6" si="4">IF(Y7="",NA(),Y7)</f>
        <v>116.52</v>
      </c>
      <c r="Z6" s="22">
        <f t="shared" si="4"/>
        <v>111.58</v>
      </c>
      <c r="AA6" s="22">
        <f t="shared" si="4"/>
        <v>105.93</v>
      </c>
      <c r="AB6" s="22">
        <f t="shared" si="4"/>
        <v>101.45</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175.61</v>
      </c>
      <c r="AU6" s="22">
        <f t="shared" ref="AU6:BC6" si="6">IF(AU7="",NA(),AU7)</f>
        <v>167.93</v>
      </c>
      <c r="AV6" s="22">
        <f t="shared" si="6"/>
        <v>168.86</v>
      </c>
      <c r="AW6" s="22">
        <f t="shared" si="6"/>
        <v>187.21</v>
      </c>
      <c r="AX6" s="22">
        <f t="shared" si="6"/>
        <v>192.02</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131.57</v>
      </c>
      <c r="BF6" s="22">
        <f t="shared" ref="BF6:BN6" si="7">IF(BF7="",NA(),BF7)</f>
        <v>110.35</v>
      </c>
      <c r="BG6" s="22">
        <f t="shared" si="7"/>
        <v>91.31</v>
      </c>
      <c r="BH6" s="22">
        <f t="shared" si="7"/>
        <v>74.680000000000007</v>
      </c>
      <c r="BI6" s="22">
        <f t="shared" si="7"/>
        <v>59.69</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112.6</v>
      </c>
      <c r="BQ6" s="22">
        <f t="shared" ref="BQ6:BY6" si="8">IF(BQ7="",NA(),BQ7)</f>
        <v>115.62</v>
      </c>
      <c r="BR6" s="22">
        <f t="shared" si="8"/>
        <v>110.55</v>
      </c>
      <c r="BS6" s="22">
        <f t="shared" si="8"/>
        <v>104.59</v>
      </c>
      <c r="BT6" s="22">
        <f t="shared" si="8"/>
        <v>100.11</v>
      </c>
      <c r="BU6" s="22">
        <f t="shared" si="8"/>
        <v>112.84</v>
      </c>
      <c r="BV6" s="22">
        <f t="shared" si="8"/>
        <v>110.77</v>
      </c>
      <c r="BW6" s="22">
        <f t="shared" si="8"/>
        <v>112.35</v>
      </c>
      <c r="BX6" s="22">
        <f t="shared" si="8"/>
        <v>106.47</v>
      </c>
      <c r="BY6" s="22">
        <f t="shared" si="8"/>
        <v>107.7</v>
      </c>
      <c r="BZ6" s="21" t="str">
        <f>IF(BZ7="","",IF(BZ7="-","【-】","【"&amp;SUBSTITUTE(TEXT(BZ7,"#,##0.00"),"-","△")&amp;"】"))</f>
        <v>【107.70】</v>
      </c>
      <c r="CA6" s="22">
        <f>IF(CA7="",NA(),CA7)</f>
        <v>103.39</v>
      </c>
      <c r="CB6" s="22">
        <f t="shared" ref="CB6:CJ6" si="9">IF(CB7="",NA(),CB7)</f>
        <v>99.67</v>
      </c>
      <c r="CC6" s="22">
        <f t="shared" si="9"/>
        <v>102.56</v>
      </c>
      <c r="CD6" s="22">
        <f t="shared" si="9"/>
        <v>108.35</v>
      </c>
      <c r="CE6" s="22">
        <f t="shared" si="9"/>
        <v>113.63</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79.849999999999994</v>
      </c>
      <c r="CM6" s="22">
        <f t="shared" ref="CM6:CU6" si="10">IF(CM7="",NA(),CM7)</f>
        <v>78.98</v>
      </c>
      <c r="CN6" s="22">
        <f t="shared" si="10"/>
        <v>80.400000000000006</v>
      </c>
      <c r="CO6" s="22">
        <f t="shared" si="10"/>
        <v>80.44</v>
      </c>
      <c r="CP6" s="22">
        <f t="shared" si="10"/>
        <v>80.45</v>
      </c>
      <c r="CQ6" s="22">
        <f t="shared" si="10"/>
        <v>61.69</v>
      </c>
      <c r="CR6" s="22">
        <f t="shared" si="10"/>
        <v>62.26</v>
      </c>
      <c r="CS6" s="22">
        <f t="shared" si="10"/>
        <v>62.22</v>
      </c>
      <c r="CT6" s="22">
        <f t="shared" si="10"/>
        <v>61.45</v>
      </c>
      <c r="CU6" s="22">
        <f t="shared" si="10"/>
        <v>61.63</v>
      </c>
      <c r="CV6" s="21" t="str">
        <f>IF(CV7="","",IF(CV7="-","【-】","【"&amp;SUBSTITUTE(TEXT(CV7,"#,##0.00"),"-","△")&amp;"】"))</f>
        <v>【61.63】</v>
      </c>
      <c r="CW6" s="22">
        <f>IF(CW7="",NA(),CW7)</f>
        <v>100</v>
      </c>
      <c r="CX6" s="22">
        <f t="shared" ref="CX6:DF6" si="11">IF(CX7="",NA(),CX7)</f>
        <v>100</v>
      </c>
      <c r="CY6" s="22">
        <f t="shared" si="11"/>
        <v>100</v>
      </c>
      <c r="CZ6" s="22">
        <f t="shared" si="11"/>
        <v>100</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53.13</v>
      </c>
      <c r="DI6" s="22">
        <f t="shared" ref="DI6:DQ6" si="12">IF(DI7="",NA(),DI7)</f>
        <v>53.29</v>
      </c>
      <c r="DJ6" s="22">
        <f t="shared" si="12"/>
        <v>54.88</v>
      </c>
      <c r="DK6" s="22">
        <f t="shared" si="12"/>
        <v>54.03</v>
      </c>
      <c r="DL6" s="22">
        <f t="shared" si="12"/>
        <v>55.39</v>
      </c>
      <c r="DM6" s="22">
        <f t="shared" si="12"/>
        <v>56.48</v>
      </c>
      <c r="DN6" s="22">
        <f t="shared" si="12"/>
        <v>57.5</v>
      </c>
      <c r="DO6" s="22">
        <f t="shared" si="12"/>
        <v>58.52</v>
      </c>
      <c r="DP6" s="22">
        <f t="shared" si="12"/>
        <v>59.51</v>
      </c>
      <c r="DQ6" s="22">
        <f t="shared" si="12"/>
        <v>60.24</v>
      </c>
      <c r="DR6" s="21" t="str">
        <f>IF(DR7="","",IF(DR7="-","【-】","【"&amp;SUBSTITUTE(TEXT(DR7,"#,##0.00"),"-","△")&amp;"】"))</f>
        <v>【60.24】</v>
      </c>
      <c r="DS6" s="22">
        <f>IF(DS7="",NA(),DS7)</f>
        <v>23.86</v>
      </c>
      <c r="DT6" s="22">
        <f t="shared" ref="DT6:EB6" si="13">IF(DT7="",NA(),DT7)</f>
        <v>25.97</v>
      </c>
      <c r="DU6" s="22">
        <f t="shared" si="13"/>
        <v>35.07</v>
      </c>
      <c r="DV6" s="22">
        <f t="shared" si="13"/>
        <v>41.58</v>
      </c>
      <c r="DW6" s="22">
        <f t="shared" si="13"/>
        <v>42.55</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1">
        <f t="shared" si="14"/>
        <v>0</v>
      </c>
      <c r="EG6" s="22">
        <f t="shared" si="14"/>
        <v>0.12</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409197</v>
      </c>
      <c r="D7" s="24">
        <v>46</v>
      </c>
      <c r="E7" s="24">
        <v>1</v>
      </c>
      <c r="F7" s="24">
        <v>0</v>
      </c>
      <c r="G7" s="24">
        <v>2</v>
      </c>
      <c r="H7" s="24" t="s">
        <v>93</v>
      </c>
      <c r="I7" s="24" t="s">
        <v>94</v>
      </c>
      <c r="J7" s="24" t="s">
        <v>95</v>
      </c>
      <c r="K7" s="24" t="s">
        <v>96</v>
      </c>
      <c r="L7" s="24" t="s">
        <v>97</v>
      </c>
      <c r="M7" s="24" t="s">
        <v>98</v>
      </c>
      <c r="N7" s="25" t="s">
        <v>99</v>
      </c>
      <c r="O7" s="25">
        <v>93.39</v>
      </c>
      <c r="P7" s="25">
        <v>95.75</v>
      </c>
      <c r="Q7" s="25">
        <v>0</v>
      </c>
      <c r="R7" s="25" t="s">
        <v>99</v>
      </c>
      <c r="S7" s="25" t="s">
        <v>99</v>
      </c>
      <c r="T7" s="25" t="s">
        <v>99</v>
      </c>
      <c r="U7" s="25">
        <v>2480461</v>
      </c>
      <c r="V7" s="25">
        <v>559.11</v>
      </c>
      <c r="W7" s="25">
        <v>4436.45</v>
      </c>
      <c r="X7" s="25">
        <v>113.97</v>
      </c>
      <c r="Y7" s="25">
        <v>116.52</v>
      </c>
      <c r="Z7" s="25">
        <v>111.58</v>
      </c>
      <c r="AA7" s="25">
        <v>105.93</v>
      </c>
      <c r="AB7" s="25">
        <v>101.45</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175.61</v>
      </c>
      <c r="AU7" s="25">
        <v>167.93</v>
      </c>
      <c r="AV7" s="25">
        <v>168.86</v>
      </c>
      <c r="AW7" s="25">
        <v>187.21</v>
      </c>
      <c r="AX7" s="25">
        <v>192.02</v>
      </c>
      <c r="AY7" s="25">
        <v>271.10000000000002</v>
      </c>
      <c r="AZ7" s="25">
        <v>284.45</v>
      </c>
      <c r="BA7" s="25">
        <v>309.23</v>
      </c>
      <c r="BB7" s="25">
        <v>313.43</v>
      </c>
      <c r="BC7" s="25">
        <v>303.10000000000002</v>
      </c>
      <c r="BD7" s="25">
        <v>303.10000000000002</v>
      </c>
      <c r="BE7" s="25">
        <v>131.57</v>
      </c>
      <c r="BF7" s="25">
        <v>110.35</v>
      </c>
      <c r="BG7" s="25">
        <v>91.31</v>
      </c>
      <c r="BH7" s="25">
        <v>74.680000000000007</v>
      </c>
      <c r="BI7" s="25">
        <v>59.69</v>
      </c>
      <c r="BJ7" s="25">
        <v>272.95999999999998</v>
      </c>
      <c r="BK7" s="25">
        <v>260.95999999999998</v>
      </c>
      <c r="BL7" s="25">
        <v>240.07</v>
      </c>
      <c r="BM7" s="25">
        <v>224.81</v>
      </c>
      <c r="BN7" s="25">
        <v>210.83</v>
      </c>
      <c r="BO7" s="25">
        <v>210.83</v>
      </c>
      <c r="BP7" s="25">
        <v>112.6</v>
      </c>
      <c r="BQ7" s="25">
        <v>115.62</v>
      </c>
      <c r="BR7" s="25">
        <v>110.55</v>
      </c>
      <c r="BS7" s="25">
        <v>104.59</v>
      </c>
      <c r="BT7" s="25">
        <v>100.11</v>
      </c>
      <c r="BU7" s="25">
        <v>112.84</v>
      </c>
      <c r="BV7" s="25">
        <v>110.77</v>
      </c>
      <c r="BW7" s="25">
        <v>112.35</v>
      </c>
      <c r="BX7" s="25">
        <v>106.47</v>
      </c>
      <c r="BY7" s="25">
        <v>107.7</v>
      </c>
      <c r="BZ7" s="25">
        <v>107.7</v>
      </c>
      <c r="CA7" s="25">
        <v>103.39</v>
      </c>
      <c r="CB7" s="25">
        <v>99.67</v>
      </c>
      <c r="CC7" s="25">
        <v>102.56</v>
      </c>
      <c r="CD7" s="25">
        <v>108.35</v>
      </c>
      <c r="CE7" s="25">
        <v>113.63</v>
      </c>
      <c r="CF7" s="25">
        <v>73.849999999999994</v>
      </c>
      <c r="CG7" s="25">
        <v>73.180000000000007</v>
      </c>
      <c r="CH7" s="25">
        <v>73.05</v>
      </c>
      <c r="CI7" s="25">
        <v>77.53</v>
      </c>
      <c r="CJ7" s="25">
        <v>76.25</v>
      </c>
      <c r="CK7" s="25">
        <v>76.25</v>
      </c>
      <c r="CL7" s="25">
        <v>79.849999999999994</v>
      </c>
      <c r="CM7" s="25">
        <v>78.98</v>
      </c>
      <c r="CN7" s="25">
        <v>80.400000000000006</v>
      </c>
      <c r="CO7" s="25">
        <v>80.44</v>
      </c>
      <c r="CP7" s="25">
        <v>80.45</v>
      </c>
      <c r="CQ7" s="25">
        <v>61.69</v>
      </c>
      <c r="CR7" s="25">
        <v>62.26</v>
      </c>
      <c r="CS7" s="25">
        <v>62.22</v>
      </c>
      <c r="CT7" s="25">
        <v>61.45</v>
      </c>
      <c r="CU7" s="25">
        <v>61.63</v>
      </c>
      <c r="CV7" s="25">
        <v>61.63</v>
      </c>
      <c r="CW7" s="25">
        <v>100</v>
      </c>
      <c r="CX7" s="25">
        <v>100</v>
      </c>
      <c r="CY7" s="25">
        <v>100</v>
      </c>
      <c r="CZ7" s="25">
        <v>100</v>
      </c>
      <c r="DA7" s="25">
        <v>100</v>
      </c>
      <c r="DB7" s="25">
        <v>100</v>
      </c>
      <c r="DC7" s="25">
        <v>100.16</v>
      </c>
      <c r="DD7" s="25">
        <v>100.28</v>
      </c>
      <c r="DE7" s="25">
        <v>100.29</v>
      </c>
      <c r="DF7" s="25">
        <v>100.36</v>
      </c>
      <c r="DG7" s="25">
        <v>100.36</v>
      </c>
      <c r="DH7" s="25">
        <v>53.13</v>
      </c>
      <c r="DI7" s="25">
        <v>53.29</v>
      </c>
      <c r="DJ7" s="25">
        <v>54.88</v>
      </c>
      <c r="DK7" s="25">
        <v>54.03</v>
      </c>
      <c r="DL7" s="25">
        <v>55.39</v>
      </c>
      <c r="DM7" s="25">
        <v>56.48</v>
      </c>
      <c r="DN7" s="25">
        <v>57.5</v>
      </c>
      <c r="DO7" s="25">
        <v>58.52</v>
      </c>
      <c r="DP7" s="25">
        <v>59.51</v>
      </c>
      <c r="DQ7" s="25">
        <v>60.24</v>
      </c>
      <c r="DR7" s="25">
        <v>60.24</v>
      </c>
      <c r="DS7" s="25">
        <v>23.86</v>
      </c>
      <c r="DT7" s="25">
        <v>25.97</v>
      </c>
      <c r="DU7" s="25">
        <v>35.07</v>
      </c>
      <c r="DV7" s="25">
        <v>41.58</v>
      </c>
      <c r="DW7" s="25">
        <v>42.55</v>
      </c>
      <c r="DX7" s="25">
        <v>27.61</v>
      </c>
      <c r="DY7" s="25">
        <v>30.3</v>
      </c>
      <c r="DZ7" s="25">
        <v>31.74</v>
      </c>
      <c r="EA7" s="25">
        <v>32.380000000000003</v>
      </c>
      <c r="EB7" s="25">
        <v>34.479999999999997</v>
      </c>
      <c r="EC7" s="25">
        <v>34.479999999999997</v>
      </c>
      <c r="ED7" s="25">
        <v>0</v>
      </c>
      <c r="EE7" s="25">
        <v>0</v>
      </c>
      <c r="EF7" s="25">
        <v>0</v>
      </c>
      <c r="EG7" s="25">
        <v>0.12</v>
      </c>
      <c r="EH7" s="25">
        <v>0</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98B3749D-D51E-44C7-87CC-AD8052EF0666}"/>
</file>

<file path=customXml/itemProps2.xml><?xml version="1.0" encoding="utf-8"?>
<ds:datastoreItem xmlns:ds="http://schemas.openxmlformats.org/officeDocument/2006/customXml" ds:itemID="{FDDB9376-62D7-4C05-9454-908528E7BD2B}"/>
</file>

<file path=customXml/itemProps3.xml><?xml version="1.0" encoding="utf-8"?>
<ds:datastoreItem xmlns:ds="http://schemas.openxmlformats.org/officeDocument/2006/customXml" ds:itemID="{EBC767A4-CC10-417F-B778-5CF77800BA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2025-02-14T08:01:08Z</dcterms:created>
  <dcterms:modified xsi:type="dcterms:W3CDTF">2025-02-14T08:01:24Z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