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FD5B9B0C-82FC-4806-8170-2081653510C2}" xr6:coauthVersionLast="47" xr6:coauthVersionMax="47" xr10:uidLastSave="{E7E2494A-FF5F-4B44-B778-E4E37DB00919}"/>
  <workbookProtection workbookAlgorithmName="SHA-512" workbookHashValue="GZVphL6eXA8gpxrmDar07vntvcfsWzqbVCquVbKbsJ4SVffP9JDfbwyt85hBflGe9mkEbSpWZJU+FxdsbNOjxA==" workbookSaltValue="c4ImN6T7berjWLVYIjykr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L10" i="4"/>
  <c r="W10" i="4"/>
  <c r="P10" i="4"/>
  <c r="B10" i="4"/>
  <c r="BB8" i="4"/>
  <c r="AT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<sst xmlns="http://schemas.openxmlformats.org/spreadsheetml/2006/main" count="228" uniqueCount="111">
  <si>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</si>
  <si>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</si>
  <si>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</si>
  <si>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</si>
  <si>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</si>
  <si>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</si>
  <si>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</si>
  <si>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</si>
  <si>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</si>
  <si>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</si>
  <si>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</si>
  <si>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</si>
  <si>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</si>
  <si>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</si>
  <si>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</si>
  <si>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</si>
  <si>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</si>
  <si>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</si>
  <si>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</si>
  <si>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</si>
  <si>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</si>
  <si>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</si>
  <si>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</si>
  <si>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</si>
  <si>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</si>
  <si>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</si>
  <si>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①経常収支比率は、100％以上で推移し類似団体平均値よりも高く良好な値を示しています。
　②累積欠損金比率は、平成4年度以降欠損金を計上していません。
　③流動比率は、類似団体平均値よりも高く、十分な支払い能力がある状態です。
　④企業債残高対給水収益比率は、給水収益が減少傾向にあるため、比率は類似団体平均値を上回っています。しかしながら、経営戦略における財政見通しでは、令和5年度は269％であり目標を達成しているため、より一層の経営努力を行い、改善に努めてまいります。
　⑤料金回収率は、類似団体平均値より高く100％を上回っており、良好な状態です。
　⑥給水原価は、良質な地下水に恵まれており、類似団体平均値よりも低く抑えられています。
　⑦施設利用率は、類似団体平均値に比べ高いことから、施設が効率的に運用されています。
　⑧有収率は、類似団体平均値よりも低いため、漏水対策を実施しながら、有収率の向上に努めてまいります。</t>
    <phoneticPr fontId="4"/>
  </si>
  <si>
    <t>2. 老朽化の状況について</t>
    <phoneticPr fontId="4"/>
  </si>
  <si>
    <t>　①有形固定資産減価償却率及び②管路経年化率は、施設や管路の更新を順次行っており、類似団体と比較すると低い値となっています。近年は微増傾向にありますが、更新費用の平準化や経費縮減といったアセットマネジメントの観点に基づき、改築更新・耐震化などの水道施設の強靭化に向けて事業を実施しています。
　③本市では、老朽化した基幹管路（導水管・送水管・配水本管）及び配水支管の更新に取り組んでいます。近年の実施状況としては、大口径基幹管路を優先的に更新しているところですが、市街地に位置していることから工事費が高額となり、管路更新率が伸び悩んでおり、類似団体と比較すると低い値となっています。</t>
    <phoneticPr fontId="4"/>
  </si>
  <si>
    <t>2. 老朽化の状況</t>
    <phoneticPr fontId="4"/>
  </si>
  <si>
    <t>全体総括</t>
    <rPh sb="0" eb="2">
      <t>ゼンタイ</t>
    </rPh>
    <rPh sb="2" eb="4">
      <t>ソウカツ</t>
    </rPh>
    <phoneticPr fontId="4"/>
  </si>
  <si>
    <t>　経営の健全性及び効率性に係る指標を分析すると、おおむね健全な状態であるといえます。
　しかしながら、今後も人口減少や節水機器の高性能化による料金収入の減少が見込まれ、近年の物価高騰の影響、老朽化施設の更新や激甚化・頻発化する自然災害への対策経費、更には脱炭素化推進経費などが見込まれ、経営環境はより一層厳しさを増すことが予想されます。
　そのようななか、人口減少社会を見据え、持続可能な経営基盤を確立し、将来にわたって上質なサービスを提供するために、「熊本市上下水道事業経営戦略」に則った事業運営に取り組んでいます。</t>
    <rPh sb="87" eb="89">
      <t>ブッカ</t>
    </rPh>
    <rPh sb="92" eb="94">
      <t>エイキョウ</t>
    </rPh>
    <rPh sb="131" eb="133">
      <t>スイシン</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</si>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</sst>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0.67</c:v>
                </c:pt>
                <c:pt idx="1">
                  <c:v>0.8</c:v>
                </c:pt>
                <c:pt idx="2">
                  <c:v>0.12</c:v>
                </c:pt>
                <c:pt idx="3">
                  <c:v>0.41</c:v>
                </c:pt>
                <c:pt idx="4">
                  <c:v>0.35</c:v>
                </c:pt>
              </c:numCache>
            </c:numRef>
          </c:val>
          <c:extLst>
            <c:ext xmlns:c16="http://schemas.microsoft.com/office/drawing/2014/chart" uri="{C3380CC4-5D6E-409C-BE32-E72D297353CC}">
              <c16:uniqueId val="{00000000-BEAE-4EA9-9489-CEE865C451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BEAE-4EA9-9489-CEE865C451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126.21</c:v>
                </c:pt>
                <c:pt idx="1">
                  <c:v>127.79</c:v>
                </c:pt>
                <c:pt idx="2">
                  <c:v>128</c:v>
                </c:pt>
                <c:pt idx="3">
                  <c:v>122.35</c:v>
                </c:pt>
                <c:pt idx="4">
                  <c:v>123.33</c:v>
                </c:pt>
              </c:numCache>
            </c:numRef>
          </c:val>
          <c:extLst>
            <c:ext xmlns:c16="http://schemas.microsoft.com/office/drawing/2014/chart" uri="{C3380CC4-5D6E-409C-BE32-E72D297353CC}">
              <c16:uniqueId val="{00000000-1412-468E-A1E0-F17CA8C532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1412-468E-A1E0-F17CA8C532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46.96</c:v>
                </c:pt>
                <c:pt idx="1">
                  <c:v>47.37</c:v>
                </c:pt>
                <c:pt idx="2">
                  <c:v>48.42</c:v>
                </c:pt>
                <c:pt idx="3">
                  <c:v>48.99</c:v>
                </c:pt>
                <c:pt idx="4">
                  <c:v>49.79</c:v>
                </c:pt>
              </c:numCache>
            </c:numRef>
          </c:val>
          <c:extLst>
            <c:ext xmlns:c16="http://schemas.microsoft.com/office/drawing/2014/chart" uri="{C3380CC4-5D6E-409C-BE32-E72D297353CC}">
              <c16:uniqueId val="{00000000-ED9A-4F2F-BD6F-DEACE8B4F3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ED9A-4F2F-BD6F-DEACE8B4F3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21.06</c:v>
                </c:pt>
                <c:pt idx="1">
                  <c:v>22.08</c:v>
                </c:pt>
                <c:pt idx="2">
                  <c:v>23.22</c:v>
                </c:pt>
                <c:pt idx="3">
                  <c:v>23.68</c:v>
                </c:pt>
                <c:pt idx="4">
                  <c:v>24.72</c:v>
                </c:pt>
              </c:numCache>
            </c:numRef>
          </c:val>
          <c:extLst>
            <c:ext xmlns:c16="http://schemas.microsoft.com/office/drawing/2014/chart" uri="{C3380CC4-5D6E-409C-BE32-E72D297353CC}">
              <c16:uniqueId val="{00000000-864D-4160-BF14-8FED15CE25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864D-4160-BF14-8FED15CE25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77-4042-A933-6FD5A60C9F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77-4042-A933-6FD5A60C9F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349.08</c:v>
                </c:pt>
                <c:pt idx="1">
                  <c:v>377.37</c:v>
                </c:pt>
                <c:pt idx="2">
                  <c:v>403.29</c:v>
                </c:pt>
                <c:pt idx="3">
                  <c:v>258.95</c:v>
                </c:pt>
                <c:pt idx="4">
                  <c:v>271.73</c:v>
                </c:pt>
              </c:numCache>
            </c:numRef>
          </c:val>
          <c:extLst>
            <c:ext xmlns:c16="http://schemas.microsoft.com/office/drawing/2014/chart" uri="{C3380CC4-5D6E-409C-BE32-E72D297353CC}">
              <c16:uniqueId val="{00000000-1354-4A2C-BD58-3D5D2A6DAE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1354-4A2C-BD58-3D5D2A6DAE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285.89999999999998</c:v>
                </c:pt>
                <c:pt idx="1">
                  <c:v>280.89</c:v>
                </c:pt>
                <c:pt idx="2">
                  <c:v>275.10000000000002</c:v>
                </c:pt>
                <c:pt idx="3">
                  <c:v>269.39999999999998</c:v>
                </c:pt>
                <c:pt idx="4">
                  <c:v>257.60000000000002</c:v>
                </c:pt>
              </c:numCache>
            </c:numRef>
          </c:val>
          <c:extLst>
            <c:ext xmlns:c16="http://schemas.microsoft.com/office/drawing/2014/chart" uri="{C3380CC4-5D6E-409C-BE32-E72D297353CC}">
              <c16:uniqueId val="{00000000-431C-4522-8B4A-72E707A963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431C-4522-8B4A-72E707A963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122.14</c:v>
                </c:pt>
                <c:pt idx="1">
                  <c:v>124.77</c:v>
                </c:pt>
                <c:pt idx="2">
                  <c:v>123.8</c:v>
                </c:pt>
                <c:pt idx="3">
                  <c:v>118.47</c:v>
                </c:pt>
                <c:pt idx="4">
                  <c:v>119.15</c:v>
                </c:pt>
              </c:numCache>
            </c:numRef>
          </c:val>
          <c:extLst>
            <c:ext xmlns:c16="http://schemas.microsoft.com/office/drawing/2014/chart" uri="{C3380CC4-5D6E-409C-BE32-E72D297353CC}">
              <c16:uniqueId val="{00000000-E05C-49C6-9BCD-1EA553030F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E05C-49C6-9BCD-1EA553030F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135.27000000000001</c:v>
                </c:pt>
                <c:pt idx="1">
                  <c:v>129.71</c:v>
                </c:pt>
                <c:pt idx="2">
                  <c:v>131.1</c:v>
                </c:pt>
                <c:pt idx="3">
                  <c:v>137.79</c:v>
                </c:pt>
                <c:pt idx="4">
                  <c:v>137.88999999999999</c:v>
                </c:pt>
              </c:numCache>
            </c:numRef>
          </c:val>
          <c:extLst>
            <c:ext xmlns:c16="http://schemas.microsoft.com/office/drawing/2014/chart" uri="{C3380CC4-5D6E-409C-BE32-E72D297353CC}">
              <c16:uniqueId val="{00000000-2F2C-4012-856D-4A1E3024B7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2F2C-4012-856D-4A1E3024B7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68.650000000000006</c:v>
                </c:pt>
                <c:pt idx="1">
                  <c:v>68.41</c:v>
                </c:pt>
                <c:pt idx="2">
                  <c:v>67.459999999999994</c:v>
                </c:pt>
                <c:pt idx="3">
                  <c:v>67.31</c:v>
                </c:pt>
                <c:pt idx="4">
                  <c:v>67.650000000000006</c:v>
                </c:pt>
              </c:numCache>
            </c:numRef>
          </c:val>
          <c:extLst>
            <c:ext xmlns:c16="http://schemas.microsoft.com/office/drawing/2014/chart" uri="{C3380CC4-5D6E-409C-BE32-E72D297353CC}">
              <c16:uniqueId val="{00000000-07E4-4870-8CBE-E653D6CCEE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07E4-4870-8CBE-E653D6CCEE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88.02</c:v>
                </c:pt>
                <c:pt idx="1">
                  <c:v>89.64</c:v>
                </c:pt>
                <c:pt idx="2">
                  <c:v>89.39</c:v>
                </c:pt>
                <c:pt idx="3">
                  <c:v>88.38</c:v>
                </c:pt>
                <c:pt idx="4">
                  <c:v>87.46</c:v>
                </c:pt>
              </c:numCache>
            </c:numRef>
          </c:val>
          <c:extLst>
            <c:ext xmlns:c16="http://schemas.microsoft.com/office/drawing/2014/chart" uri="{C3380CC4-5D6E-409C-BE32-E72D297353CC}">
              <c16:uniqueId val="{00000000-14A8-4485-9819-170524C041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14A8-4485-9819-170524C041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39" zoomScaleNormal="100" workbookViewId="0">
      <selection activeCell="BL66" sqref="BL66:BZ82"/>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熊本県　熊本市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tr">
        <f>データ!$M$6</f>
        <v>自治体職員</v>
      </c>
      <c r="AE8" s="43"/>
      <c r="AF8" s="43"/>
      <c r="AG8" s="43"/>
      <c r="AH8" s="43"/>
      <c r="AI8" s="43"/>
      <c r="AJ8" s="43"/>
      <c r="AK8" s="2"/>
      <c r="AL8" s="44">
        <f>データ!$R$6</f>
        <v>731722</v>
      </c>
      <c r="AM8" s="44"/>
      <c r="AN8" s="44"/>
      <c r="AO8" s="44"/>
      <c r="AP8" s="44"/>
      <c r="AQ8" s="44"/>
      <c r="AR8" s="44"/>
      <c r="AS8" s="44"/>
      <c r="AT8" s="45">
        <f>データ!$S$6</f>
        <v>390.32</v>
      </c>
      <c r="AU8" s="46"/>
      <c r="AV8" s="46"/>
      <c r="AW8" s="46"/>
      <c r="AX8" s="46"/>
      <c r="AY8" s="46"/>
      <c r="AZ8" s="46"/>
      <c r="BA8" s="46"/>
      <c r="BB8" s="47">
        <f>データ!$T$6</f>
        <v>1874.67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75.77</v>
      </c>
      <c r="J10" s="46"/>
      <c r="K10" s="46"/>
      <c r="L10" s="46"/>
      <c r="M10" s="46"/>
      <c r="N10" s="46"/>
      <c r="O10" s="80"/>
      <c r="P10" s="47">
        <f>データ!$P$6</f>
        <v>96.97</v>
      </c>
      <c r="Q10" s="47"/>
      <c r="R10" s="47"/>
      <c r="S10" s="47"/>
      <c r="T10" s="47"/>
      <c r="U10" s="47"/>
      <c r="V10" s="47"/>
      <c r="W10" s="44">
        <f>データ!$Q$6</f>
        <v>2640</v>
      </c>
      <c r="X10" s="44"/>
      <c r="Y10" s="44"/>
      <c r="Z10" s="44"/>
      <c r="AA10" s="44"/>
      <c r="AB10" s="44"/>
      <c r="AC10" s="44"/>
      <c r="AD10" s="2"/>
      <c r="AE10" s="2"/>
      <c r="AF10" s="2"/>
      <c r="AG10" s="2"/>
      <c r="AH10" s="2"/>
      <c r="AI10" s="2"/>
      <c r="AJ10" s="2"/>
      <c r="AK10" s="2"/>
      <c r="AL10" s="44">
        <f>データ!$U$6</f>
        <v>707255</v>
      </c>
      <c r="AM10" s="44"/>
      <c r="AN10" s="44"/>
      <c r="AO10" s="44"/>
      <c r="AP10" s="44"/>
      <c r="AQ10" s="44"/>
      <c r="AR10" s="44"/>
      <c r="AS10" s="44"/>
      <c r="AT10" s="45">
        <f>データ!$V$6</f>
        <v>324.16000000000003</v>
      </c>
      <c r="AU10" s="46"/>
      <c r="AV10" s="46"/>
      <c r="AW10" s="46"/>
      <c r="AX10" s="46"/>
      <c r="AY10" s="46"/>
      <c r="AZ10" s="46"/>
      <c r="BA10" s="46"/>
      <c r="BB10" s="47">
        <f>データ!$W$6</f>
        <v>2181.81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28</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HKKdK7v5kcSE0J18LuV2JklcPDnoO8esHJELFEONKvwyJH8+PWnvTpn9yyG14PvEcFYbPSuhiZw8tnsKRgNOw==" saltValue="6m6YTNwTMpInocQXDM4t5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5" t="s">
        <v>53</v>
      </c>
      <c r="I3" s="86"/>
      <c r="J3" s="86"/>
      <c r="K3" s="86"/>
      <c r="L3" s="86"/>
      <c r="M3" s="86"/>
      <c r="N3" s="86"/>
      <c r="O3" s="86"/>
      <c r="P3" s="86"/>
      <c r="Q3" s="86"/>
      <c r="R3" s="86"/>
      <c r="S3" s="86"/>
      <c r="T3" s="86"/>
      <c r="U3" s="86"/>
      <c r="V3" s="86"/>
      <c r="W3" s="87"/>
      <c r="X3" s="91"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55</v>
      </c>
      <c r="B4" s="17"/>
      <c r="C4" s="17"/>
      <c r="D4" s="17"/>
      <c r="E4" s="17"/>
      <c r="F4" s="17"/>
      <c r="G4" s="17"/>
      <c r="H4" s="88"/>
      <c r="I4" s="89"/>
      <c r="J4" s="89"/>
      <c r="K4" s="89"/>
      <c r="L4" s="89"/>
      <c r="M4" s="89"/>
      <c r="N4" s="89"/>
      <c r="O4" s="89"/>
      <c r="P4" s="89"/>
      <c r="Q4" s="89"/>
      <c r="R4" s="89"/>
      <c r="S4" s="89"/>
      <c r="T4" s="89"/>
      <c r="U4" s="89"/>
      <c r="V4" s="89"/>
      <c r="W4" s="90"/>
      <c r="X4" s="84" t="s">
        <v>56</v>
      </c>
      <c r="Y4" s="84"/>
      <c r="Z4" s="84"/>
      <c r="AA4" s="84"/>
      <c r="AB4" s="84"/>
      <c r="AC4" s="84"/>
      <c r="AD4" s="84"/>
      <c r="AE4" s="84"/>
      <c r="AF4" s="84"/>
      <c r="AG4" s="84"/>
      <c r="AH4" s="84"/>
      <c r="AI4" s="84" t="s">
        <v>57</v>
      </c>
      <c r="AJ4" s="84"/>
      <c r="AK4" s="84"/>
      <c r="AL4" s="84"/>
      <c r="AM4" s="84"/>
      <c r="AN4" s="84"/>
      <c r="AO4" s="84"/>
      <c r="AP4" s="84"/>
      <c r="AQ4" s="84"/>
      <c r="AR4" s="84"/>
      <c r="AS4" s="84"/>
      <c r="AT4" s="84" t="s">
        <v>58</v>
      </c>
      <c r="AU4" s="84"/>
      <c r="AV4" s="84"/>
      <c r="AW4" s="84"/>
      <c r="AX4" s="84"/>
      <c r="AY4" s="84"/>
      <c r="AZ4" s="84"/>
      <c r="BA4" s="84"/>
      <c r="BB4" s="84"/>
      <c r="BC4" s="84"/>
      <c r="BD4" s="84"/>
      <c r="BE4" s="84" t="s">
        <v>59</v>
      </c>
      <c r="BF4" s="84"/>
      <c r="BG4" s="84"/>
      <c r="BH4" s="84"/>
      <c r="BI4" s="84"/>
      <c r="BJ4" s="84"/>
      <c r="BK4" s="84"/>
      <c r="BL4" s="84"/>
      <c r="BM4" s="84"/>
      <c r="BN4" s="84"/>
      <c r="BO4" s="84"/>
      <c r="BP4" s="84" t="s">
        <v>60</v>
      </c>
      <c r="BQ4" s="84"/>
      <c r="BR4" s="84"/>
      <c r="BS4" s="84"/>
      <c r="BT4" s="84"/>
      <c r="BU4" s="84"/>
      <c r="BV4" s="84"/>
      <c r="BW4" s="84"/>
      <c r="BX4" s="84"/>
      <c r="BY4" s="84"/>
      <c r="BZ4" s="84"/>
      <c r="CA4" s="84" t="s">
        <v>61</v>
      </c>
      <c r="CB4" s="84"/>
      <c r="CC4" s="84"/>
      <c r="CD4" s="84"/>
      <c r="CE4" s="84"/>
      <c r="CF4" s="84"/>
      <c r="CG4" s="84"/>
      <c r="CH4" s="84"/>
      <c r="CI4" s="84"/>
      <c r="CJ4" s="84"/>
      <c r="CK4" s="84"/>
      <c r="CL4" s="84" t="s">
        <v>62</v>
      </c>
      <c r="CM4" s="84"/>
      <c r="CN4" s="84"/>
      <c r="CO4" s="84"/>
      <c r="CP4" s="84"/>
      <c r="CQ4" s="84"/>
      <c r="CR4" s="84"/>
      <c r="CS4" s="84"/>
      <c r="CT4" s="84"/>
      <c r="CU4" s="84"/>
      <c r="CV4" s="84"/>
      <c r="CW4" s="84" t="s">
        <v>63</v>
      </c>
      <c r="CX4" s="84"/>
      <c r="CY4" s="84"/>
      <c r="CZ4" s="84"/>
      <c r="DA4" s="84"/>
      <c r="DB4" s="84"/>
      <c r="DC4" s="84"/>
      <c r="DD4" s="84"/>
      <c r="DE4" s="84"/>
      <c r="DF4" s="84"/>
      <c r="DG4" s="84"/>
      <c r="DH4" s="84" t="s">
        <v>64</v>
      </c>
      <c r="DI4" s="84"/>
      <c r="DJ4" s="84"/>
      <c r="DK4" s="84"/>
      <c r="DL4" s="84"/>
      <c r="DM4" s="84"/>
      <c r="DN4" s="84"/>
      <c r="DO4" s="84"/>
      <c r="DP4" s="84"/>
      <c r="DQ4" s="84"/>
      <c r="DR4" s="84"/>
      <c r="DS4" s="84" t="s">
        <v>65</v>
      </c>
      <c r="DT4" s="84"/>
      <c r="DU4" s="84"/>
      <c r="DV4" s="84"/>
      <c r="DW4" s="84"/>
      <c r="DX4" s="84"/>
      <c r="DY4" s="84"/>
      <c r="DZ4" s="84"/>
      <c r="EA4" s="84"/>
      <c r="EB4" s="84"/>
      <c r="EC4" s="84"/>
      <c r="ED4" s="84" t="s">
        <v>66</v>
      </c>
      <c r="EE4" s="84"/>
      <c r="EF4" s="84"/>
      <c r="EG4" s="84"/>
      <c r="EH4" s="84"/>
      <c r="EI4" s="84"/>
      <c r="EJ4" s="84"/>
      <c r="EK4" s="84"/>
      <c r="EL4" s="84"/>
      <c r="EM4" s="84"/>
      <c r="EN4" s="84"/>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431001</v>
      </c>
      <c r="D6" s="20">
        <f t="shared" si="3"/>
        <v>46</v>
      </c>
      <c r="E6" s="20">
        <f t="shared" si="3"/>
        <v>1</v>
      </c>
      <c r="F6" s="20">
        <f t="shared" si="3"/>
        <v>0</v>
      </c>
      <c r="G6" s="20">
        <f t="shared" si="3"/>
        <v>1</v>
      </c>
      <c r="H6" s="20" t="str">
        <f t="shared" si="3"/>
        <v>熊本県　熊本市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75.77</v>
      </c>
      <c r="P6" s="21">
        <f t="shared" si="3"/>
        <v>96.97</v>
      </c>
      <c r="Q6" s="21">
        <f t="shared" si="3"/>
        <v>2640</v>
      </c>
      <c r="R6" s="21">
        <f t="shared" si="3"/>
        <v>731722</v>
      </c>
      <c r="S6" s="21">
        <f t="shared" si="3"/>
        <v>390.32</v>
      </c>
      <c r="T6" s="21">
        <f t="shared" si="3"/>
        <v>1874.67</v>
      </c>
      <c r="U6" s="21">
        <f t="shared" si="3"/>
        <v>707255</v>
      </c>
      <c r="V6" s="21">
        <f t="shared" si="3"/>
        <v>324.16000000000003</v>
      </c>
      <c r="W6" s="21">
        <f t="shared" si="3"/>
        <v>2181.81</v>
      </c>
      <c r="X6" s="22">
        <f>IF(X7="",NA(),X7)</f>
        <v>126.21</v>
      </c>
      <c r="Y6" s="22">
        <f t="shared" ref="Y6:AG6" si="4">IF(Y7="",NA(),Y7)</f>
        <v>127.79</v>
      </c>
      <c r="Z6" s="22">
        <f t="shared" si="4"/>
        <v>128</v>
      </c>
      <c r="AA6" s="22">
        <f t="shared" si="4"/>
        <v>122.35</v>
      </c>
      <c r="AB6" s="22">
        <f t="shared" si="4"/>
        <v>123.33</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349.08</v>
      </c>
      <c r="AU6" s="22">
        <f t="shared" ref="AU6:BC6" si="6">IF(AU7="",NA(),AU7)</f>
        <v>377.37</v>
      </c>
      <c r="AV6" s="22">
        <f t="shared" si="6"/>
        <v>403.29</v>
      </c>
      <c r="AW6" s="22">
        <f t="shared" si="6"/>
        <v>258.95</v>
      </c>
      <c r="AX6" s="22">
        <f t="shared" si="6"/>
        <v>271.73</v>
      </c>
      <c r="AY6" s="22">
        <f t="shared" si="6"/>
        <v>172.47</v>
      </c>
      <c r="AZ6" s="22">
        <f t="shared" si="6"/>
        <v>170.76</v>
      </c>
      <c r="BA6" s="22">
        <f t="shared" si="6"/>
        <v>169.11</v>
      </c>
      <c r="BB6" s="22">
        <f t="shared" si="6"/>
        <v>157.01</v>
      </c>
      <c r="BC6" s="22">
        <f t="shared" si="6"/>
        <v>147.65</v>
      </c>
      <c r="BD6" s="21" t="str">
        <f>IF(BD7="","",IF(BD7="-","【-】","【"&amp;SUBSTITUTE(TEXT(BD7,"#,##0.00"),"-","△")&amp;"】"))</f>
        <v>【243.36】</v>
      </c>
      <c r="BE6" s="22">
        <f>IF(BE7="",NA(),BE7)</f>
        <v>285.89999999999998</v>
      </c>
      <c r="BF6" s="22">
        <f t="shared" ref="BF6:BN6" si="7">IF(BF7="",NA(),BF7)</f>
        <v>280.89</v>
      </c>
      <c r="BG6" s="22">
        <f t="shared" si="7"/>
        <v>275.10000000000002</v>
      </c>
      <c r="BH6" s="22">
        <f t="shared" si="7"/>
        <v>269.39999999999998</v>
      </c>
      <c r="BI6" s="22">
        <f t="shared" si="7"/>
        <v>257.60000000000002</v>
      </c>
      <c r="BJ6" s="22">
        <f t="shared" si="7"/>
        <v>193.57</v>
      </c>
      <c r="BK6" s="22">
        <f t="shared" si="7"/>
        <v>200.12</v>
      </c>
      <c r="BL6" s="22">
        <f t="shared" si="7"/>
        <v>194.42</v>
      </c>
      <c r="BM6" s="22">
        <f t="shared" si="7"/>
        <v>195.5</v>
      </c>
      <c r="BN6" s="22">
        <f t="shared" si="7"/>
        <v>195.64</v>
      </c>
      <c r="BO6" s="21" t="str">
        <f>IF(BO7="","",IF(BO7="-","【-】","【"&amp;SUBSTITUTE(TEXT(BO7,"#,##0.00"),"-","△")&amp;"】"))</f>
        <v>【265.93】</v>
      </c>
      <c r="BP6" s="22">
        <f>IF(BP7="",NA(),BP7)</f>
        <v>122.14</v>
      </c>
      <c r="BQ6" s="22">
        <f t="shared" ref="BQ6:BY6" si="8">IF(BQ7="",NA(),BQ7)</f>
        <v>124.77</v>
      </c>
      <c r="BR6" s="22">
        <f t="shared" si="8"/>
        <v>123.8</v>
      </c>
      <c r="BS6" s="22">
        <f t="shared" si="8"/>
        <v>118.47</v>
      </c>
      <c r="BT6" s="22">
        <f t="shared" si="8"/>
        <v>119.15</v>
      </c>
      <c r="BU6" s="22">
        <f t="shared" si="8"/>
        <v>102.26</v>
      </c>
      <c r="BV6" s="22">
        <f t="shared" si="8"/>
        <v>98.26</v>
      </c>
      <c r="BW6" s="22">
        <f t="shared" si="8"/>
        <v>100.4</v>
      </c>
      <c r="BX6" s="22">
        <f t="shared" si="8"/>
        <v>96.51</v>
      </c>
      <c r="BY6" s="22">
        <f t="shared" si="8"/>
        <v>95.29</v>
      </c>
      <c r="BZ6" s="21" t="str">
        <f>IF(BZ7="","",IF(BZ7="-","【-】","【"&amp;SUBSTITUTE(TEXT(BZ7,"#,##0.00"),"-","△")&amp;"】"))</f>
        <v>【97.82】</v>
      </c>
      <c r="CA6" s="22">
        <f>IF(CA7="",NA(),CA7)</f>
        <v>135.27000000000001</v>
      </c>
      <c r="CB6" s="22">
        <f t="shared" ref="CB6:CJ6" si="9">IF(CB7="",NA(),CB7)</f>
        <v>129.71</v>
      </c>
      <c r="CC6" s="22">
        <f t="shared" si="9"/>
        <v>131.1</v>
      </c>
      <c r="CD6" s="22">
        <f t="shared" si="9"/>
        <v>137.79</v>
      </c>
      <c r="CE6" s="22">
        <f t="shared" si="9"/>
        <v>137.88999999999999</v>
      </c>
      <c r="CF6" s="22">
        <f t="shared" si="9"/>
        <v>174.34</v>
      </c>
      <c r="CG6" s="22">
        <f t="shared" si="9"/>
        <v>172.33</v>
      </c>
      <c r="CH6" s="22">
        <f t="shared" si="9"/>
        <v>172.8</v>
      </c>
      <c r="CI6" s="22">
        <f t="shared" si="9"/>
        <v>180.94</v>
      </c>
      <c r="CJ6" s="22">
        <f t="shared" si="9"/>
        <v>186.56</v>
      </c>
      <c r="CK6" s="21" t="str">
        <f>IF(CK7="","",IF(CK7="-","【-】","【"&amp;SUBSTITUTE(TEXT(CK7,"#,##0.00"),"-","△")&amp;"】"))</f>
        <v>【177.56】</v>
      </c>
      <c r="CL6" s="22">
        <f>IF(CL7="",NA(),CL7)</f>
        <v>68.650000000000006</v>
      </c>
      <c r="CM6" s="22">
        <f t="shared" ref="CM6:CU6" si="10">IF(CM7="",NA(),CM7)</f>
        <v>68.41</v>
      </c>
      <c r="CN6" s="22">
        <f t="shared" si="10"/>
        <v>67.459999999999994</v>
      </c>
      <c r="CO6" s="22">
        <f t="shared" si="10"/>
        <v>67.31</v>
      </c>
      <c r="CP6" s="22">
        <f t="shared" si="10"/>
        <v>67.650000000000006</v>
      </c>
      <c r="CQ6" s="22">
        <f t="shared" si="10"/>
        <v>59.12</v>
      </c>
      <c r="CR6" s="22">
        <f t="shared" si="10"/>
        <v>59.37</v>
      </c>
      <c r="CS6" s="22">
        <f t="shared" si="10"/>
        <v>58.84</v>
      </c>
      <c r="CT6" s="22">
        <f t="shared" si="10"/>
        <v>58.91</v>
      </c>
      <c r="CU6" s="22">
        <f t="shared" si="10"/>
        <v>58.89</v>
      </c>
      <c r="CV6" s="21" t="str">
        <f>IF(CV7="","",IF(CV7="-","【-】","【"&amp;SUBSTITUTE(TEXT(CV7,"#,##0.00"),"-","△")&amp;"】"))</f>
        <v>【59.81】</v>
      </c>
      <c r="CW6" s="22">
        <f>IF(CW7="",NA(),CW7)</f>
        <v>88.02</v>
      </c>
      <c r="CX6" s="22">
        <f t="shared" ref="CX6:DF6" si="11">IF(CX7="",NA(),CX7)</f>
        <v>89.64</v>
      </c>
      <c r="CY6" s="22">
        <f t="shared" si="11"/>
        <v>89.39</v>
      </c>
      <c r="CZ6" s="22">
        <f t="shared" si="11"/>
        <v>88.38</v>
      </c>
      <c r="DA6" s="22">
        <f t="shared" si="11"/>
        <v>87.46</v>
      </c>
      <c r="DB6" s="22">
        <f t="shared" si="11"/>
        <v>93.64</v>
      </c>
      <c r="DC6" s="22">
        <f t="shared" si="11"/>
        <v>93.68</v>
      </c>
      <c r="DD6" s="22">
        <f t="shared" si="11"/>
        <v>94.13</v>
      </c>
      <c r="DE6" s="22">
        <f t="shared" si="11"/>
        <v>93.84</v>
      </c>
      <c r="DF6" s="22">
        <f t="shared" si="11"/>
        <v>93.56</v>
      </c>
      <c r="DG6" s="21" t="str">
        <f>IF(DG7="","",IF(DG7="-","【-】","【"&amp;SUBSTITUTE(TEXT(DG7,"#,##0.00"),"-","△")&amp;"】"))</f>
        <v>【89.42】</v>
      </c>
      <c r="DH6" s="22">
        <f>IF(DH7="",NA(),DH7)</f>
        <v>46.96</v>
      </c>
      <c r="DI6" s="22">
        <f t="shared" ref="DI6:DQ6" si="12">IF(DI7="",NA(),DI7)</f>
        <v>47.37</v>
      </c>
      <c r="DJ6" s="22">
        <f t="shared" si="12"/>
        <v>48.42</v>
      </c>
      <c r="DK6" s="22">
        <f t="shared" si="12"/>
        <v>48.99</v>
      </c>
      <c r="DL6" s="22">
        <f t="shared" si="12"/>
        <v>49.79</v>
      </c>
      <c r="DM6" s="22">
        <f t="shared" si="12"/>
        <v>49.78</v>
      </c>
      <c r="DN6" s="22">
        <f t="shared" si="12"/>
        <v>50.32</v>
      </c>
      <c r="DO6" s="22">
        <f t="shared" si="12"/>
        <v>50.93</v>
      </c>
      <c r="DP6" s="22">
        <f t="shared" si="12"/>
        <v>51.24</v>
      </c>
      <c r="DQ6" s="22">
        <f t="shared" si="12"/>
        <v>51.59</v>
      </c>
      <c r="DR6" s="21" t="str">
        <f>IF(DR7="","",IF(DR7="-","【-】","【"&amp;SUBSTITUTE(TEXT(DR7,"#,##0.00"),"-","△")&amp;"】"))</f>
        <v>【52.02】</v>
      </c>
      <c r="DS6" s="22">
        <f>IF(DS7="",NA(),DS7)</f>
        <v>21.06</v>
      </c>
      <c r="DT6" s="22">
        <f t="shared" ref="DT6:EB6" si="13">IF(DT7="",NA(),DT7)</f>
        <v>22.08</v>
      </c>
      <c r="DU6" s="22">
        <f t="shared" si="13"/>
        <v>23.22</v>
      </c>
      <c r="DV6" s="22">
        <f t="shared" si="13"/>
        <v>23.68</v>
      </c>
      <c r="DW6" s="22">
        <f t="shared" si="13"/>
        <v>24.72</v>
      </c>
      <c r="DX6" s="22">
        <f t="shared" si="13"/>
        <v>22.79</v>
      </c>
      <c r="DY6" s="22">
        <f t="shared" si="13"/>
        <v>24.26</v>
      </c>
      <c r="DZ6" s="22">
        <f t="shared" si="13"/>
        <v>25.55</v>
      </c>
      <c r="EA6" s="22">
        <f t="shared" si="13"/>
        <v>26.73</v>
      </c>
      <c r="EB6" s="22">
        <f t="shared" si="13"/>
        <v>28.09</v>
      </c>
      <c r="EC6" s="21" t="str">
        <f>IF(EC7="","",IF(EC7="-","【-】","【"&amp;SUBSTITUTE(TEXT(EC7,"#,##0.00"),"-","△")&amp;"】"))</f>
        <v>【25.37】</v>
      </c>
      <c r="ED6" s="22">
        <f>IF(ED7="",NA(),ED7)</f>
        <v>0.67</v>
      </c>
      <c r="EE6" s="22">
        <f t="shared" ref="EE6:EM6" si="14">IF(EE7="",NA(),EE7)</f>
        <v>0.8</v>
      </c>
      <c r="EF6" s="22">
        <f t="shared" si="14"/>
        <v>0.12</v>
      </c>
      <c r="EG6" s="22">
        <f t="shared" si="14"/>
        <v>0.41</v>
      </c>
      <c r="EH6" s="22">
        <f t="shared" si="14"/>
        <v>0.35</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431001</v>
      </c>
      <c r="D7" s="24">
        <v>46</v>
      </c>
      <c r="E7" s="24">
        <v>1</v>
      </c>
      <c r="F7" s="24">
        <v>0</v>
      </c>
      <c r="G7" s="24">
        <v>1</v>
      </c>
      <c r="H7" s="24" t="s">
        <v>95</v>
      </c>
      <c r="I7" s="24" t="s">
        <v>96</v>
      </c>
      <c r="J7" s="24" t="s">
        <v>97</v>
      </c>
      <c r="K7" s="24" t="s">
        <v>98</v>
      </c>
      <c r="L7" s="24" t="s">
        <v>99</v>
      </c>
      <c r="M7" s="24" t="s">
        <v>100</v>
      </c>
      <c r="N7" s="25" t="s">
        <v>101</v>
      </c>
      <c r="O7" s="25">
        <v>75.77</v>
      </c>
      <c r="P7" s="25">
        <v>96.97</v>
      </c>
      <c r="Q7" s="25">
        <v>2640</v>
      </c>
      <c r="R7" s="25">
        <v>731722</v>
      </c>
      <c r="S7" s="25">
        <v>390.32</v>
      </c>
      <c r="T7" s="25">
        <v>1874.67</v>
      </c>
      <c r="U7" s="25">
        <v>707255</v>
      </c>
      <c r="V7" s="25">
        <v>324.16000000000003</v>
      </c>
      <c r="W7" s="25">
        <v>2181.81</v>
      </c>
      <c r="X7" s="25">
        <v>126.21</v>
      </c>
      <c r="Y7" s="25">
        <v>127.79</v>
      </c>
      <c r="Z7" s="25">
        <v>128</v>
      </c>
      <c r="AA7" s="25">
        <v>122.35</v>
      </c>
      <c r="AB7" s="25">
        <v>123.33</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349.08</v>
      </c>
      <c r="AU7" s="25">
        <v>377.37</v>
      </c>
      <c r="AV7" s="25">
        <v>403.29</v>
      </c>
      <c r="AW7" s="25">
        <v>258.95</v>
      </c>
      <c r="AX7" s="25">
        <v>271.73</v>
      </c>
      <c r="AY7" s="25">
        <v>172.47</v>
      </c>
      <c r="AZ7" s="25">
        <v>170.76</v>
      </c>
      <c r="BA7" s="25">
        <v>169.11</v>
      </c>
      <c r="BB7" s="25">
        <v>157.01</v>
      </c>
      <c r="BC7" s="25">
        <v>147.65</v>
      </c>
      <c r="BD7" s="25">
        <v>243.36</v>
      </c>
      <c r="BE7" s="25">
        <v>285.89999999999998</v>
      </c>
      <c r="BF7" s="25">
        <v>280.89</v>
      </c>
      <c r="BG7" s="25">
        <v>275.10000000000002</v>
      </c>
      <c r="BH7" s="25">
        <v>269.39999999999998</v>
      </c>
      <c r="BI7" s="25">
        <v>257.60000000000002</v>
      </c>
      <c r="BJ7" s="25">
        <v>193.57</v>
      </c>
      <c r="BK7" s="25">
        <v>200.12</v>
      </c>
      <c r="BL7" s="25">
        <v>194.42</v>
      </c>
      <c r="BM7" s="25">
        <v>195.5</v>
      </c>
      <c r="BN7" s="25">
        <v>195.64</v>
      </c>
      <c r="BO7" s="25">
        <v>265.93</v>
      </c>
      <c r="BP7" s="25">
        <v>122.14</v>
      </c>
      <c r="BQ7" s="25">
        <v>124.77</v>
      </c>
      <c r="BR7" s="25">
        <v>123.8</v>
      </c>
      <c r="BS7" s="25">
        <v>118.47</v>
      </c>
      <c r="BT7" s="25">
        <v>119.15</v>
      </c>
      <c r="BU7" s="25">
        <v>102.26</v>
      </c>
      <c r="BV7" s="25">
        <v>98.26</v>
      </c>
      <c r="BW7" s="25">
        <v>100.4</v>
      </c>
      <c r="BX7" s="25">
        <v>96.51</v>
      </c>
      <c r="BY7" s="25">
        <v>95.29</v>
      </c>
      <c r="BZ7" s="25">
        <v>97.82</v>
      </c>
      <c r="CA7" s="25">
        <v>135.27000000000001</v>
      </c>
      <c r="CB7" s="25">
        <v>129.71</v>
      </c>
      <c r="CC7" s="25">
        <v>131.1</v>
      </c>
      <c r="CD7" s="25">
        <v>137.79</v>
      </c>
      <c r="CE7" s="25">
        <v>137.88999999999999</v>
      </c>
      <c r="CF7" s="25">
        <v>174.34</v>
      </c>
      <c r="CG7" s="25">
        <v>172.33</v>
      </c>
      <c r="CH7" s="25">
        <v>172.8</v>
      </c>
      <c r="CI7" s="25">
        <v>180.94</v>
      </c>
      <c r="CJ7" s="25">
        <v>186.56</v>
      </c>
      <c r="CK7" s="25">
        <v>177.56</v>
      </c>
      <c r="CL7" s="25">
        <v>68.650000000000006</v>
      </c>
      <c r="CM7" s="25">
        <v>68.41</v>
      </c>
      <c r="CN7" s="25">
        <v>67.459999999999994</v>
      </c>
      <c r="CO7" s="25">
        <v>67.31</v>
      </c>
      <c r="CP7" s="25">
        <v>67.650000000000006</v>
      </c>
      <c r="CQ7" s="25">
        <v>59.12</v>
      </c>
      <c r="CR7" s="25">
        <v>59.37</v>
      </c>
      <c r="CS7" s="25">
        <v>58.84</v>
      </c>
      <c r="CT7" s="25">
        <v>58.91</v>
      </c>
      <c r="CU7" s="25">
        <v>58.89</v>
      </c>
      <c r="CV7" s="25">
        <v>59.81</v>
      </c>
      <c r="CW7" s="25">
        <v>88.02</v>
      </c>
      <c r="CX7" s="25">
        <v>89.64</v>
      </c>
      <c r="CY7" s="25">
        <v>89.39</v>
      </c>
      <c r="CZ7" s="25">
        <v>88.38</v>
      </c>
      <c r="DA7" s="25">
        <v>87.46</v>
      </c>
      <c r="DB7" s="25">
        <v>93.64</v>
      </c>
      <c r="DC7" s="25">
        <v>93.68</v>
      </c>
      <c r="DD7" s="25">
        <v>94.13</v>
      </c>
      <c r="DE7" s="25">
        <v>93.84</v>
      </c>
      <c r="DF7" s="25">
        <v>93.56</v>
      </c>
      <c r="DG7" s="25">
        <v>89.42</v>
      </c>
      <c r="DH7" s="25">
        <v>46.96</v>
      </c>
      <c r="DI7" s="25">
        <v>47.37</v>
      </c>
      <c r="DJ7" s="25">
        <v>48.42</v>
      </c>
      <c r="DK7" s="25">
        <v>48.99</v>
      </c>
      <c r="DL7" s="25">
        <v>49.79</v>
      </c>
      <c r="DM7" s="25">
        <v>49.78</v>
      </c>
      <c r="DN7" s="25">
        <v>50.32</v>
      </c>
      <c r="DO7" s="25">
        <v>50.93</v>
      </c>
      <c r="DP7" s="25">
        <v>51.24</v>
      </c>
      <c r="DQ7" s="25">
        <v>51.59</v>
      </c>
      <c r="DR7" s="25">
        <v>52.02</v>
      </c>
      <c r="DS7" s="25">
        <v>21.06</v>
      </c>
      <c r="DT7" s="25">
        <v>22.08</v>
      </c>
      <c r="DU7" s="25">
        <v>23.22</v>
      </c>
      <c r="DV7" s="25">
        <v>23.68</v>
      </c>
      <c r="DW7" s="25">
        <v>24.72</v>
      </c>
      <c r="DX7" s="25">
        <v>22.79</v>
      </c>
      <c r="DY7" s="25">
        <v>24.26</v>
      </c>
      <c r="DZ7" s="25">
        <v>25.55</v>
      </c>
      <c r="EA7" s="25">
        <v>26.73</v>
      </c>
      <c r="EB7" s="25">
        <v>28.09</v>
      </c>
      <c r="EC7" s="25">
        <v>25.37</v>
      </c>
      <c r="ED7" s="25">
        <v>0.67</v>
      </c>
      <c r="EE7" s="25">
        <v>0.8</v>
      </c>
      <c r="EF7" s="25">
        <v>0.12</v>
      </c>
      <c r="EG7" s="25">
        <v>0.41</v>
      </c>
      <c r="EH7" s="25">
        <v>0.35</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D475C10C-7032-4AF1-B978-00061A1910A7}"/>
</file>

<file path=customXml/itemProps2.xml><?xml version="1.0" encoding="utf-8"?>
<ds:datastoreItem xmlns:ds="http://schemas.openxmlformats.org/officeDocument/2006/customXml" ds:itemID="{12151B11-98D5-4107-9006-423A807F54B3}"/>
</file>

<file path=customXml/itemProps3.xml><?xml version="1.0" encoding="utf-8"?>
<ds:datastoreItem xmlns:ds="http://schemas.openxmlformats.org/officeDocument/2006/customXml" ds:itemID="{807E74AA-BF93-4D10-A5D4-64FA8A103E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2025-02-07T12:23:11Z</dcterms:created>
  <dcterms:modified xsi:type="dcterms:W3CDTF">2025-02-07T12:24:07Z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