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7D06AC3E-17B0-4FA3-BAB9-3ECC3D65A246}" xr6:coauthVersionLast="47" xr6:coauthVersionMax="47" xr10:uidLastSave="{E694CA2B-3264-4605-83BB-2A294DB3FD3C}"/>
  <workbookProtection workbookAlgorithmName="SHA-512" workbookHashValue="je9rfWX9av8TdaGrnpYHWMwhQ8GovNcmCa6YDFlCC7JnqjVZ/B3s+H53wAhx0YKIBV98uiPykWewzje5w9+R3A==" workbookSaltValue="DdYIe+tGTe6IqXE1OCNGj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G85" i="4"/>
  <c r="F85" i="4"/>
  <c r="E85" i="4"/>
  <c r="AL10" i="4"/>
  <c r="AD10" i="4"/>
  <c r="B10" i="4"/>
  <c r="AD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<sst xmlns="http://schemas.openxmlformats.org/spreadsheetml/2006/main" count="231" uniqueCount="114">
  <si>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</si>
  <si>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</si>
  <si>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</si>
  <si>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</si>
  <si>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</si>
  <si>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</si>
  <si>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</si>
  <si>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</si>
  <si>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</si>
  <si>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</si>
  <si>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</si>
  <si>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</si>
  <si>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</si>
  <si>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</si>
  <si>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</si>
  <si>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</si>
  <si>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</si>
  <si>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</si>
  <si>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</si>
  <si>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</si>
  <si>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</si>
  <si>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</si>
  <si>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</si>
  <si>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</si>
  <si>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</si>
  <si>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</si>
  <si>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</si>
  <si>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</si>
  <si>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</si>
  <si>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</si>
  <si>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</si>
  <si>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</si>
  <si>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</si>
  <si>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</si>
  <si>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</si>
  <si>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</si>
  <si>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</si>
  <si>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</si>
  <si>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</si>
  <si>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</si>
  <si>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</si>
  <si>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</si>
  <si>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</si>
  <si>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</si>
  <si>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</si>
  <si>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</si>
  <si>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</si>
  <si>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</si>
  <si>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</si>
  <si>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</si>
  <si>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</si>
  <si>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</si>
  <si>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</si>
  <si>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</si>
  <si>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</si>
  <si>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</si>
  <si>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</si>
  <si>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</si>
  <si>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</si>
  <si>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</si>
  <si>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</si>
  <si>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</si>
  <si>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</si>
  <si>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</si>
  <si>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</si>
  <si>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</si>
  <si>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</si>
  <si>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</si>
  <si>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</si>
  <si>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</si>
  <si>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</si>
  <si>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</si>
  <si>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</si>
  <si>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</si>
  <si>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</si>
  <si>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</si>
  <si>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</si>
  <si>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</si>
  <si>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</si>
  <si>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</si>
  <si>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</si>
  <si>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</si>
  <si>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</si>
  <si>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</si>
  <si>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</si>
  <si>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</si>
  <si>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</si>
  <si>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</si>
  <si>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</si>
  <si>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</si>
  <si>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</si>
  <si>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</si>
  <si>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</si>
  <si>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</si>
  <si>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</si>
  <si>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</si>
  <si>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</si>
  <si>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</si>
  <si>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</si>
  <si>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</si>
  <si>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</si>
  <si>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</si>
  <si>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</si>
  <si>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</si>
  <si>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</si>
  <si>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</si>
  <si>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</si>
  <si>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</si>
  <si>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</si>
  <si>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</si>
  <si>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</si>
  <si>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以上で推移し類似団体平均値よりも高く良好な値を示しています。令和2年度はコロナ禍の影響から低下しました。それ以降は増加傾向にありましたが、令和5年度は物価高騰等の影響から減少となりました。
　②累積欠損金比率は、平成20年度以降欠損金を計上していません。
　③流動比率は、100％を下回ってはいますが類似団体平均や全国平均を上回っている状態を保っています。
　④企業債残高対事業規模比率は、一時的に増加した年度もありますが、企業債の着実な償還により残高は減少しています。
　⑤経費回収率は、平成29年度から100%を下回っています。これは、汚水処理に要する費用を使用料で賄えていないことを表しています。
　⑥汚水処理原価は、全国平均や類似団体平均を上回っていることから、経費節減に努める必要があります。
　⑦施設利用率は、令和4年度で減少していますが70％前後で推移しており、類似団体平均や全国平均よりも高い数値であるため、施設が効率的に利用されているといえます。
　⑧水洗化率は、類似団体平均よりも低いですが、概ね着実に伸びているところです。</t>
    <rPh sb="68" eb="70">
      <t>イコウ</t>
    </rPh>
    <rPh sb="71" eb="75">
      <t>ゾウカケイコウ</t>
    </rPh>
    <rPh sb="155" eb="157">
      <t>シタマワ</t>
    </rPh>
    <rPh sb="238" eb="240">
      <t>ザンダカ</t>
    </rPh>
    <rPh sb="241" eb="243">
      <t>ゲンショウ</t>
    </rPh>
    <rPh sb="349" eb="353">
      <t>ケイヒセツゲン</t>
    </rPh>
    <rPh sb="354" eb="355">
      <t>ツト</t>
    </rPh>
    <rPh sb="357" eb="359">
      <t>ヒツヨウ</t>
    </rPh>
    <rPh sb="375" eb="377">
      <t>レイワ</t>
    </rPh>
    <rPh sb="378" eb="380">
      <t>ネンド</t>
    </rPh>
    <rPh sb="381" eb="383">
      <t>ゲンショウ</t>
    </rPh>
    <rPh sb="395" eb="397">
      <t>スイイ</t>
    </rPh>
    <phoneticPr fontId="4"/>
  </si>
  <si>
    <t>　①有形固定資産減価償却率や②管渠老朽化率は微増傾向にあるものの、法定耐用年数に近い資産が少ないことにより、類似団体平均や全国平均に比べて数値が低くなっています。
　今後は、標準耐用年数を超過する管渠施設が年々増加することから、中長期的な視点に立ち、定期的な点検や修理等を適切に行う予防保全により、健全度を保持したうえで延命化に努めるとともに、ストックマネジメント計画に基づき、事業費の平準化と計画的な施設の更新により維持管理コストの縮減に努めることとしております。</t>
    <rPh sb="2" eb="13">
      <t>ユウケイコテイシサンゲンカショウキャクリツ</t>
    </rPh>
    <rPh sb="15" eb="21">
      <t>カンキョロウキュウカリツ</t>
    </rPh>
    <rPh sb="22" eb="26">
      <t>ビゾウケイコウ</t>
    </rPh>
    <rPh sb="33" eb="39">
      <t>ホウテイタイヨウネンスウ</t>
    </rPh>
    <rPh sb="40" eb="41">
      <t>チカ</t>
    </rPh>
    <rPh sb="42" eb="44">
      <t>シサン</t>
    </rPh>
    <rPh sb="45" eb="46">
      <t>スク</t>
    </rPh>
    <rPh sb="54" eb="58">
      <t>ルイジダンタイ</t>
    </rPh>
    <rPh sb="58" eb="60">
      <t>ヘイキン</t>
    </rPh>
    <rPh sb="61" eb="65">
      <t>ゼンコクヘイキン</t>
    </rPh>
    <rPh sb="66" eb="67">
      <t>クラ</t>
    </rPh>
    <rPh sb="69" eb="71">
      <t>スウチ</t>
    </rPh>
    <rPh sb="72" eb="73">
      <t>ヒク</t>
    </rPh>
    <phoneticPr fontId="4"/>
  </si>
  <si>
    <t>　令和2年度にコロナ禍の影響による減収から収支が悪化しましたが、令和3・4年度は収支に回復の兆しが見られました。しかし、令和5年度は物価高騰等の影響から収支は令和3年度と同水準となっています。
　今後は、人口の減少や節水機器の高性能化による使用料収入の減少が見込まれるなか、近年の物価高騰の影響、老朽化施設の更新や激甚化・頻発化する自然災害への対策経費、更には脱炭素化推進経費などが見込まれ、経営環境はより一層厳しさを増すことが予想されます。
　そのようななか、人口減少社会を見据え、持続可能な経営基盤を確立し、将来にわたって上質なサービスを提供するために、「熊本市上下水道事業経営戦略」に則った事業運営に取り組んでいます。</t>
    <rPh sb="1" eb="3">
      <t>レイワ</t>
    </rPh>
    <rPh sb="4" eb="6">
      <t>ネンド</t>
    </rPh>
    <rPh sb="10" eb="11">
      <t>カ</t>
    </rPh>
    <rPh sb="12" eb="14">
      <t>エイキョウ</t>
    </rPh>
    <rPh sb="32" eb="34">
      <t>レイワ</t>
    </rPh>
    <rPh sb="37" eb="39">
      <t>ネンド</t>
    </rPh>
    <rPh sb="40" eb="42">
      <t>シュウシ</t>
    </rPh>
    <rPh sb="43" eb="45">
      <t>カイフク</t>
    </rPh>
    <rPh sb="46" eb="47">
      <t>キザ</t>
    </rPh>
    <rPh sb="49" eb="50">
      <t>ミ</t>
    </rPh>
    <rPh sb="60" eb="62">
      <t>レイワ</t>
    </rPh>
    <rPh sb="63" eb="65">
      <t>ネンド</t>
    </rPh>
    <rPh sb="66" eb="70">
      <t>ブッカコウトウ</t>
    </rPh>
    <rPh sb="70" eb="71">
      <t>トウ</t>
    </rPh>
    <rPh sb="72" eb="74">
      <t>エイキョウ</t>
    </rPh>
    <rPh sb="76" eb="78">
      <t>シュウシ</t>
    </rPh>
    <rPh sb="79" eb="81">
      <t>レイワ</t>
    </rPh>
    <rPh sb="82" eb="84">
      <t>ネンド</t>
    </rPh>
    <rPh sb="85" eb="88">
      <t>ドウスイジュン</t>
    </rPh>
    <rPh sb="140" eb="142">
      <t>ブッカ</t>
    </rPh>
    <rPh sb="145" eb="147">
      <t>エイキョウ</t>
    </rPh>
    <rPh sb="184" eb="18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</si>
</sst>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0.06</c:v>
                </c:pt>
                <c:pt idx="1">
                  <c:v>0.03</c:v>
                </c:pt>
                <c:pt idx="2">
                  <c:v>0.16</c:v>
                </c:pt>
                <c:pt idx="3">
                  <c:v>0.11</c:v>
                </c:pt>
                <c:pt idx="4">
                  <c:v>0.03</c:v>
                </c:pt>
              </c:numCache>
            </c:numRef>
          </c:val>
          <c:extLst>
            <c:ext xmlns:c16="http://schemas.microsoft.com/office/drawing/2014/chart" uri="{C3380CC4-5D6E-409C-BE32-E72D297353CC}">
              <c16:uniqueId val="{00000000-3D07-432D-A36F-0259FEBB6A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3D07-432D-A36F-0259FEBB6A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69.34</c:v>
                </c:pt>
                <c:pt idx="1">
                  <c:v>69.08</c:v>
                </c:pt>
                <c:pt idx="2">
                  <c:v>70.25</c:v>
                </c:pt>
                <c:pt idx="3">
                  <c:v>67.760000000000005</c:v>
                </c:pt>
                <c:pt idx="4">
                  <c:v>68.53</c:v>
                </c:pt>
              </c:numCache>
            </c:numRef>
          </c:val>
          <c:extLst>
            <c:ext xmlns:c16="http://schemas.microsoft.com/office/drawing/2014/chart" uri="{C3380CC4-5D6E-409C-BE32-E72D297353CC}">
              <c16:uniqueId val="{00000000-647A-47E5-AD87-83D971DCA4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647A-47E5-AD87-83D971DCA4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97.33</c:v>
                </c:pt>
                <c:pt idx="1">
                  <c:v>97.4</c:v>
                </c:pt>
                <c:pt idx="2">
                  <c:v>97.54</c:v>
                </c:pt>
                <c:pt idx="3">
                  <c:v>97.61</c:v>
                </c:pt>
                <c:pt idx="4">
                  <c:v>97.62</c:v>
                </c:pt>
              </c:numCache>
            </c:numRef>
          </c:val>
          <c:extLst>
            <c:ext xmlns:c16="http://schemas.microsoft.com/office/drawing/2014/chart" uri="{C3380CC4-5D6E-409C-BE32-E72D297353CC}">
              <c16:uniqueId val="{00000000-9E48-4526-9636-6F3CDECD15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9E48-4526-9636-6F3CDECD15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111.54</c:v>
                </c:pt>
                <c:pt idx="1">
                  <c:v>110.09</c:v>
                </c:pt>
                <c:pt idx="2">
                  <c:v>111.34</c:v>
                </c:pt>
                <c:pt idx="3">
                  <c:v>114.01</c:v>
                </c:pt>
                <c:pt idx="4">
                  <c:v>111.25</c:v>
                </c:pt>
              </c:numCache>
            </c:numRef>
          </c:val>
          <c:extLst>
            <c:ext xmlns:c16="http://schemas.microsoft.com/office/drawing/2014/chart" uri="{C3380CC4-5D6E-409C-BE32-E72D297353CC}">
              <c16:uniqueId val="{00000000-E9DC-45F6-86AD-6EDC515468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E9DC-45F6-86AD-6EDC515468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36.33</c:v>
                </c:pt>
                <c:pt idx="1">
                  <c:v>37.65</c:v>
                </c:pt>
                <c:pt idx="2">
                  <c:v>38.799999999999997</c:v>
                </c:pt>
                <c:pt idx="3">
                  <c:v>39.39</c:v>
                </c:pt>
                <c:pt idx="4">
                  <c:v>39.520000000000003</c:v>
                </c:pt>
              </c:numCache>
            </c:numRef>
          </c:val>
          <c:extLst>
            <c:ext xmlns:c16="http://schemas.microsoft.com/office/drawing/2014/chart" uri="{C3380CC4-5D6E-409C-BE32-E72D297353CC}">
              <c16:uniqueId val="{00000000-E654-4D7E-840A-1CA0E3672A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E654-4D7E-840A-1CA0E3672A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4.49</c:v>
                </c:pt>
                <c:pt idx="1">
                  <c:v>5.3</c:v>
                </c:pt>
                <c:pt idx="2">
                  <c:v>6.33</c:v>
                </c:pt>
                <c:pt idx="3">
                  <c:v>7.09</c:v>
                </c:pt>
                <c:pt idx="4">
                  <c:v>8.26</c:v>
                </c:pt>
              </c:numCache>
            </c:numRef>
          </c:val>
          <c:extLst>
            <c:ext xmlns:c16="http://schemas.microsoft.com/office/drawing/2014/chart" uri="{C3380CC4-5D6E-409C-BE32-E72D297353CC}">
              <c16:uniqueId val="{00000000-066F-4488-98C1-8B04D6FF5F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066F-4488-98C1-8B04D6FF5F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C-40CC-9B78-6766AC29ED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7C-40CC-9B78-6766AC29ED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121.61</c:v>
                </c:pt>
                <c:pt idx="1">
                  <c:v>112.77</c:v>
                </c:pt>
                <c:pt idx="2">
                  <c:v>95.89</c:v>
                </c:pt>
                <c:pt idx="3">
                  <c:v>91.34</c:v>
                </c:pt>
                <c:pt idx="4">
                  <c:v>92.67</c:v>
                </c:pt>
              </c:numCache>
            </c:numRef>
          </c:val>
          <c:extLst>
            <c:ext xmlns:c16="http://schemas.microsoft.com/office/drawing/2014/chart" uri="{C3380CC4-5D6E-409C-BE32-E72D297353CC}">
              <c16:uniqueId val="{00000000-3AF2-4800-BF1B-8308CE89D6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3AF2-4800-BF1B-8308CE89D6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675.22</c:v>
                </c:pt>
                <c:pt idx="1">
                  <c:v>685.7</c:v>
                </c:pt>
                <c:pt idx="2">
                  <c:v>672.37</c:v>
                </c:pt>
                <c:pt idx="3">
                  <c:v>709.61</c:v>
                </c:pt>
                <c:pt idx="4">
                  <c:v>711.11</c:v>
                </c:pt>
              </c:numCache>
            </c:numRef>
          </c:val>
          <c:extLst>
            <c:ext xmlns:c16="http://schemas.microsoft.com/office/drawing/2014/chart" uri="{C3380CC4-5D6E-409C-BE32-E72D297353CC}">
              <c16:uniqueId val="{00000000-62EC-4061-9BA9-64E8D6F8D2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62EC-4061-9BA9-64E8D6F8D2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96.5</c:v>
                </c:pt>
                <c:pt idx="1">
                  <c:v>94.43</c:v>
                </c:pt>
                <c:pt idx="2">
                  <c:v>97.04</c:v>
                </c:pt>
                <c:pt idx="3">
                  <c:v>96.19</c:v>
                </c:pt>
                <c:pt idx="4">
                  <c:v>95.75</c:v>
                </c:pt>
              </c:numCache>
            </c:numRef>
          </c:val>
          <c:extLst>
            <c:ext xmlns:c16="http://schemas.microsoft.com/office/drawing/2014/chart" uri="{C3380CC4-5D6E-409C-BE32-E72D297353CC}">
              <c16:uniqueId val="{00000000-825F-446B-9040-AA532A400F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825F-446B-9040-AA532A400F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146.69</c:v>
                </c:pt>
                <c:pt idx="3">
                  <c:v>148.6</c:v>
                </c:pt>
                <c:pt idx="4">
                  <c:v>150</c:v>
                </c:pt>
              </c:numCache>
            </c:numRef>
          </c:val>
          <c:extLst>
            <c:ext xmlns:c16="http://schemas.microsoft.com/office/drawing/2014/chart" uri="{C3380CC4-5D6E-409C-BE32-E72D297353CC}">
              <c16:uniqueId val="{00000000-6E07-47BB-AD4E-01BE3C5328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6E07-47BB-AD4E-01BE3C5328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L11" sqref="L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熊本市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政令市等</v>
      </c>
      <c r="X8" s="34"/>
      <c r="Y8" s="34"/>
      <c r="Z8" s="34"/>
      <c r="AA8" s="34"/>
      <c r="AB8" s="34"/>
      <c r="AC8" s="34"/>
      <c r="AD8" s="35" t="str">
        <f>データ!$M$6</f>
        <v>自治体職員</v>
      </c>
      <c r="AE8" s="35"/>
      <c r="AF8" s="35"/>
      <c r="AG8" s="35"/>
      <c r="AH8" s="35"/>
      <c r="AI8" s="35"/>
      <c r="AJ8" s="35"/>
      <c r="AK8" s="3"/>
      <c r="AL8" s="36">
        <f>データ!S6</f>
        <v>731722</v>
      </c>
      <c r="AM8" s="36"/>
      <c r="AN8" s="36"/>
      <c r="AO8" s="36"/>
      <c r="AP8" s="36"/>
      <c r="AQ8" s="36"/>
      <c r="AR8" s="36"/>
      <c r="AS8" s="36"/>
      <c r="AT8" s="37">
        <f>データ!T6</f>
        <v>390.32</v>
      </c>
      <c r="AU8" s="37"/>
      <c r="AV8" s="37"/>
      <c r="AW8" s="37"/>
      <c r="AX8" s="37"/>
      <c r="AY8" s="37"/>
      <c r="AZ8" s="37"/>
      <c r="BA8" s="37"/>
      <c r="BB8" s="37">
        <f>データ!U6</f>
        <v>1874.67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54.92</v>
      </c>
      <c r="J10" s="37"/>
      <c r="K10" s="37"/>
      <c r="L10" s="37"/>
      <c r="M10" s="37"/>
      <c r="N10" s="37"/>
      <c r="O10" s="37"/>
      <c r="P10" s="37">
        <f>データ!P6</f>
        <v>91.04</v>
      </c>
      <c r="Q10" s="37"/>
      <c r="R10" s="37"/>
      <c r="S10" s="37"/>
      <c r="T10" s="37"/>
      <c r="U10" s="37"/>
      <c r="V10" s="37"/>
      <c r="W10" s="37">
        <f>データ!Q6</f>
        <v>84.07</v>
      </c>
      <c r="X10" s="37"/>
      <c r="Y10" s="37"/>
      <c r="Z10" s="37"/>
      <c r="AA10" s="37"/>
      <c r="AB10" s="37"/>
      <c r="AC10" s="37"/>
      <c r="AD10" s="36">
        <f>データ!R6</f>
        <v>2346</v>
      </c>
      <c r="AE10" s="36"/>
      <c r="AF10" s="36"/>
      <c r="AG10" s="36"/>
      <c r="AH10" s="36"/>
      <c r="AI10" s="36"/>
      <c r="AJ10" s="36"/>
      <c r="AK10" s="2"/>
      <c r="AL10" s="36">
        <f>データ!V6</f>
        <v>663956</v>
      </c>
      <c r="AM10" s="36"/>
      <c r="AN10" s="36"/>
      <c r="AO10" s="36"/>
      <c r="AP10" s="36"/>
      <c r="AQ10" s="36"/>
      <c r="AR10" s="36"/>
      <c r="AS10" s="36"/>
      <c r="AT10" s="37">
        <f>データ!W6</f>
        <v>123.81</v>
      </c>
      <c r="AU10" s="37"/>
      <c r="AV10" s="37"/>
      <c r="AW10" s="37"/>
      <c r="AX10" s="37"/>
      <c r="AY10" s="37"/>
      <c r="AZ10" s="37"/>
      <c r="BA10" s="37"/>
      <c r="BB10" s="37">
        <f>データ!X6</f>
        <v>5362.7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Zv8eyZYkT9kWO85ZPZn1/uWM2C5OeiOJDuULRIxF462r9NbYH+lfskWnnpURrOcYq6icxRZQJ4Oz5kzGhVlBw==" saltValue="PwT9a80OWPOU34LKG+Mo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431001</v>
      </c>
      <c r="D6" s="19">
        <f t="shared" si="3"/>
        <v>46</v>
      </c>
      <c r="E6" s="19">
        <f t="shared" si="3"/>
        <v>17</v>
      </c>
      <c r="F6" s="19">
        <f t="shared" si="3"/>
        <v>1</v>
      </c>
      <c r="G6" s="19">
        <f t="shared" si="3"/>
        <v>0</v>
      </c>
      <c r="H6" s="19" t="str">
        <f t="shared" si="3"/>
        <v>熊本県　熊本市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54.92</v>
      </c>
      <c r="P6" s="20">
        <f t="shared" si="3"/>
        <v>91.04</v>
      </c>
      <c r="Q6" s="20">
        <f t="shared" si="3"/>
        <v>84.07</v>
      </c>
      <c r="R6" s="20">
        <f t="shared" si="3"/>
        <v>2346</v>
      </c>
      <c r="S6" s="20">
        <f t="shared" si="3"/>
        <v>731722</v>
      </c>
      <c r="T6" s="20">
        <f t="shared" si="3"/>
        <v>390.32</v>
      </c>
      <c r="U6" s="20">
        <f t="shared" si="3"/>
        <v>1874.67</v>
      </c>
      <c r="V6" s="20">
        <f t="shared" si="3"/>
        <v>663956</v>
      </c>
      <c r="W6" s="20">
        <f t="shared" si="3"/>
        <v>123.81</v>
      </c>
      <c r="X6" s="20">
        <f t="shared" si="3"/>
        <v>5362.7</v>
      </c>
      <c r="Y6" s="21">
        <f>IF(Y7="",NA(),Y7)</f>
        <v>111.54</v>
      </c>
      <c r="Z6" s="21">
        <f t="shared" ref="Z6:AH6" si="4">IF(Z7="",NA(),Z7)</f>
        <v>110.09</v>
      </c>
      <c r="AA6" s="21">
        <f t="shared" si="4"/>
        <v>111.34</v>
      </c>
      <c r="AB6" s="21">
        <f t="shared" si="4"/>
        <v>114.01</v>
      </c>
      <c r="AC6" s="21">
        <f t="shared" si="4"/>
        <v>111.25</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121.61</v>
      </c>
      <c r="AV6" s="21">
        <f t="shared" ref="AV6:BD6" si="6">IF(AV7="",NA(),AV7)</f>
        <v>112.77</v>
      </c>
      <c r="AW6" s="21">
        <f t="shared" si="6"/>
        <v>95.89</v>
      </c>
      <c r="AX6" s="21">
        <f t="shared" si="6"/>
        <v>91.34</v>
      </c>
      <c r="AY6" s="21">
        <f t="shared" si="6"/>
        <v>92.67</v>
      </c>
      <c r="AZ6" s="21">
        <f t="shared" si="6"/>
        <v>72.92</v>
      </c>
      <c r="BA6" s="21">
        <f t="shared" si="6"/>
        <v>71.39</v>
      </c>
      <c r="BB6" s="21">
        <f t="shared" si="6"/>
        <v>74.09</v>
      </c>
      <c r="BC6" s="21">
        <f t="shared" si="6"/>
        <v>71.900000000000006</v>
      </c>
      <c r="BD6" s="21">
        <f t="shared" si="6"/>
        <v>73.75</v>
      </c>
      <c r="BE6" s="20" t="str">
        <f>IF(BE7="","",IF(BE7="-","【-】","【"&amp;SUBSTITUTE(TEXT(BE7,"#,##0.00"),"-","△")&amp;"】"))</f>
        <v>【78.43】</v>
      </c>
      <c r="BF6" s="21">
        <f>IF(BF7="",NA(),BF7)</f>
        <v>675.22</v>
      </c>
      <c r="BG6" s="21">
        <f t="shared" ref="BG6:BO6" si="7">IF(BG7="",NA(),BG7)</f>
        <v>685.7</v>
      </c>
      <c r="BH6" s="21">
        <f t="shared" si="7"/>
        <v>672.37</v>
      </c>
      <c r="BI6" s="21">
        <f t="shared" si="7"/>
        <v>709.61</v>
      </c>
      <c r="BJ6" s="21">
        <f t="shared" si="7"/>
        <v>711.11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96.5</v>
      </c>
      <c r="BR6" s="21">
        <f t="shared" ref="BR6:BZ6" si="8">IF(BR7="",NA(),BR7)</f>
        <v>94.43</v>
      </c>
      <c r="BS6" s="21">
        <f t="shared" si="8"/>
        <v>97.04</v>
      </c>
      <c r="BT6" s="21">
        <f t="shared" si="8"/>
        <v>96.19</v>
      </c>
      <c r="BU6" s="21">
        <f t="shared" si="8"/>
        <v>95.75</v>
      </c>
      <c r="BV6" s="21">
        <f t="shared" si="8"/>
        <v>110.92</v>
      </c>
      <c r="BW6" s="21">
        <f t="shared" si="8"/>
        <v>105.67</v>
      </c>
      <c r="BX6" s="21">
        <f t="shared" si="8"/>
        <v>105.37</v>
      </c>
      <c r="BY6" s="21">
        <f t="shared" si="8"/>
        <v>99.93</v>
      </c>
      <c r="BZ6" s="21">
        <f t="shared" si="8"/>
        <v>100.14</v>
      </c>
      <c r="CA6" s="20" t="str">
        <f>IF(CA7="","",IF(CA7="-","【-】","【"&amp;SUBSTITUTE(TEXT(CA7,"#,##0.00"),"-","△")&amp;"】"))</f>
        <v>【97.81】</v>
      </c>
      <c r="CB6" s="21">
        <f>IF(CB7="",NA(),CB7)</f>
        <v>150</v>
      </c>
      <c r="CC6" s="21">
        <f t="shared" ref="CC6:CK6" si="9">IF(CC7="",NA(),CC7)</f>
        <v>150</v>
      </c>
      <c r="CD6" s="21">
        <f t="shared" si="9"/>
        <v>146.69</v>
      </c>
      <c r="CE6" s="21">
        <f t="shared" si="9"/>
        <v>148.6</v>
      </c>
      <c r="CF6" s="21">
        <f t="shared" si="9"/>
        <v>150</v>
      </c>
      <c r="CG6" s="21">
        <f t="shared" si="9"/>
        <v>119.33</v>
      </c>
      <c r="CH6" s="21">
        <f t="shared" si="9"/>
        <v>118.72</v>
      </c>
      <c r="CI6" s="21">
        <f t="shared" si="9"/>
        <v>120.5</v>
      </c>
      <c r="CJ6" s="21">
        <f t="shared" si="9"/>
        <v>127.3</v>
      </c>
      <c r="CK6" s="21">
        <f t="shared" si="9"/>
        <v>126.99</v>
      </c>
      <c r="CL6" s="20" t="str">
        <f>IF(CL7="","",IF(CL7="-","【-】","【"&amp;SUBSTITUTE(TEXT(CL7,"#,##0.00"),"-","△")&amp;"】"))</f>
        <v>【138.75】</v>
      </c>
      <c r="CM6" s="21">
        <f>IF(CM7="",NA(),CM7)</f>
        <v>69.34</v>
      </c>
      <c r="CN6" s="21">
        <f t="shared" ref="CN6:CV6" si="10">IF(CN7="",NA(),CN7)</f>
        <v>69.08</v>
      </c>
      <c r="CO6" s="21">
        <f t="shared" si="10"/>
        <v>70.25</v>
      </c>
      <c r="CP6" s="21">
        <f t="shared" si="10"/>
        <v>67.760000000000005</v>
      </c>
      <c r="CQ6" s="21">
        <f t="shared" si="10"/>
        <v>68.53</v>
      </c>
      <c r="CR6" s="21">
        <f t="shared" si="10"/>
        <v>58.09</v>
      </c>
      <c r="CS6" s="21">
        <f t="shared" si="10"/>
        <v>58.16</v>
      </c>
      <c r="CT6" s="21">
        <f t="shared" si="10"/>
        <v>58.91</v>
      </c>
      <c r="CU6" s="21">
        <f t="shared" si="10"/>
        <v>58.31</v>
      </c>
      <c r="CV6" s="21">
        <f t="shared" si="10"/>
        <v>57.8</v>
      </c>
      <c r="CW6" s="20" t="str">
        <f>IF(CW7="","",IF(CW7="-","【-】","【"&amp;SUBSTITUTE(TEXT(CW7,"#,##0.00"),"-","△")&amp;"】"))</f>
        <v>【58.94】</v>
      </c>
      <c r="CX6" s="21">
        <f>IF(CX7="",NA(),CX7)</f>
        <v>97.33</v>
      </c>
      <c r="CY6" s="21">
        <f t="shared" ref="CY6:DG6" si="11">IF(CY7="",NA(),CY7)</f>
        <v>97.4</v>
      </c>
      <c r="CZ6" s="21">
        <f t="shared" si="11"/>
        <v>97.54</v>
      </c>
      <c r="DA6" s="21">
        <f t="shared" si="11"/>
        <v>97.61</v>
      </c>
      <c r="DB6" s="21">
        <f t="shared" si="11"/>
        <v>97.62</v>
      </c>
      <c r="DC6" s="21">
        <f t="shared" si="11"/>
        <v>99.01</v>
      </c>
      <c r="DD6" s="21">
        <f t="shared" si="11"/>
        <v>99.1</v>
      </c>
      <c r="DE6" s="21">
        <f t="shared" si="11"/>
        <v>99.16</v>
      </c>
      <c r="DF6" s="21">
        <f t="shared" si="11"/>
        <v>99.21</v>
      </c>
      <c r="DG6" s="21">
        <f t="shared" si="11"/>
        <v>99.25</v>
      </c>
      <c r="DH6" s="20" t="str">
        <f>IF(DH7="","",IF(DH7="-","【-】","【"&amp;SUBSTITUTE(TEXT(DH7,"#,##0.00"),"-","△")&amp;"】"))</f>
        <v>【95.91】</v>
      </c>
      <c r="DI6" s="21">
        <f>IF(DI7="",NA(),DI7)</f>
        <v>36.33</v>
      </c>
      <c r="DJ6" s="21">
        <f t="shared" ref="DJ6:DR6" si="12">IF(DJ7="",NA(),DJ7)</f>
        <v>37.65</v>
      </c>
      <c r="DK6" s="21">
        <f t="shared" si="12"/>
        <v>38.799999999999997</v>
      </c>
      <c r="DL6" s="21">
        <f t="shared" si="12"/>
        <v>39.39</v>
      </c>
      <c r="DM6" s="21">
        <f t="shared" si="12"/>
        <v>39.520000000000003</v>
      </c>
      <c r="DN6" s="21">
        <f t="shared" si="12"/>
        <v>48.25</v>
      </c>
      <c r="DO6" s="21">
        <f t="shared" si="12"/>
        <v>49.35</v>
      </c>
      <c r="DP6" s="21">
        <f t="shared" si="12"/>
        <v>50.38</v>
      </c>
      <c r="DQ6" s="21">
        <f t="shared" si="12"/>
        <v>51.54</v>
      </c>
      <c r="DR6" s="21">
        <f t="shared" si="12"/>
        <v>52.5</v>
      </c>
      <c r="DS6" s="20" t="str">
        <f>IF(DS7="","",IF(DS7="-","【-】","【"&amp;SUBSTITUTE(TEXT(DS7,"#,##0.00"),"-","△")&amp;"】"))</f>
        <v>【41.09】</v>
      </c>
      <c r="DT6" s="21">
        <f>IF(DT7="",NA(),DT7)</f>
        <v>4.49</v>
      </c>
      <c r="DU6" s="21">
        <f t="shared" ref="DU6:EC6" si="13">IF(DU7="",NA(),DU7)</f>
        <v>5.3</v>
      </c>
      <c r="DV6" s="21">
        <f t="shared" si="13"/>
        <v>6.33</v>
      </c>
      <c r="DW6" s="21">
        <f t="shared" si="13"/>
        <v>7.09</v>
      </c>
      <c r="DX6" s="21">
        <f t="shared" si="13"/>
        <v>8.26</v>
      </c>
      <c r="DY6" s="21">
        <f t="shared" si="13"/>
        <v>10.76</v>
      </c>
      <c r="DZ6" s="21">
        <f t="shared" si="13"/>
        <v>12.06</v>
      </c>
      <c r="EA6" s="21">
        <f t="shared" si="13"/>
        <v>13.41</v>
      </c>
      <c r="EB6" s="21">
        <f t="shared" si="13"/>
        <v>15.06</v>
      </c>
      <c r="EC6" s="21">
        <f t="shared" si="13"/>
        <v>16.87</v>
      </c>
      <c r="ED6" s="20" t="str">
        <f>IF(ED7="","",IF(ED7="-","【-】","【"&amp;SUBSTITUTE(TEXT(ED7,"#,##0.00"),"-","△")&amp;"】"))</f>
        <v>【8.68】</v>
      </c>
      <c r="EE6" s="21">
        <f>IF(EE7="",NA(),EE7)</f>
        <v>0.06</v>
      </c>
      <c r="EF6" s="21">
        <f t="shared" ref="EF6:EN6" si="14">IF(EF7="",NA(),EF7)</f>
        <v>0.03</v>
      </c>
      <c r="EG6" s="21">
        <f t="shared" si="14"/>
        <v>0.16</v>
      </c>
      <c r="EH6" s="21">
        <f t="shared" si="14"/>
        <v>0.11</v>
      </c>
      <c r="EI6" s="21">
        <f t="shared" si="14"/>
        <v>0.03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431001</v>
      </c>
      <c r="D7" s="23">
        <v>46</v>
      </c>
      <c r="E7" s="23">
        <v>17</v>
      </c>
      <c r="F7" s="23">
        <v>1</v>
      </c>
      <c r="G7" s="23">
        <v>0</v>
      </c>
      <c r="H7" s="23" t="s">
        <v>95</v>
      </c>
      <c r="I7" s="23" t="s">
        <v>96</v>
      </c>
      <c r="J7" s="23" t="s">
        <v>97</v>
      </c>
      <c r="K7" s="23" t="s">
        <v>98</v>
      </c>
      <c r="L7" s="23" t="s">
        <v>99</v>
      </c>
      <c r="M7" s="23" t="s">
        <v>100</v>
      </c>
      <c r="N7" s="24" t="s">
        <v>101</v>
      </c>
      <c r="O7" s="24">
        <v>54.92</v>
      </c>
      <c r="P7" s="24">
        <v>91.04</v>
      </c>
      <c r="Q7" s="24">
        <v>84.07</v>
      </c>
      <c r="R7" s="24">
        <v>2346</v>
      </c>
      <c r="S7" s="24">
        <v>731722</v>
      </c>
      <c r="T7" s="24">
        <v>390.32</v>
      </c>
      <c r="U7" s="24">
        <v>1874.67</v>
      </c>
      <c r="V7" s="24">
        <v>663956</v>
      </c>
      <c r="W7" s="24">
        <v>123.81</v>
      </c>
      <c r="X7" s="24">
        <v>5362.7</v>
      </c>
      <c r="Y7" s="24">
        <v>111.54</v>
      </c>
      <c r="Z7" s="24">
        <v>110.09</v>
      </c>
      <c r="AA7" s="24">
        <v>111.34</v>
      </c>
      <c r="AB7" s="24">
        <v>114.01</v>
      </c>
      <c r="AC7" s="24">
        <v>111.25</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121.61</v>
      </c>
      <c r="AV7" s="24">
        <v>112.77</v>
      </c>
      <c r="AW7" s="24">
        <v>95.89</v>
      </c>
      <c r="AX7" s="24">
        <v>91.34</v>
      </c>
      <c r="AY7" s="24">
        <v>92.67</v>
      </c>
      <c r="AZ7" s="24">
        <v>72.92</v>
      </c>
      <c r="BA7" s="24">
        <v>71.39</v>
      </c>
      <c r="BB7" s="24">
        <v>74.09</v>
      </c>
      <c r="BC7" s="24">
        <v>71.900000000000006</v>
      </c>
      <c r="BD7" s="24">
        <v>73.75</v>
      </c>
      <c r="BE7" s="24">
        <v>78.430000000000007</v>
      </c>
      <c r="BF7" s="24">
        <v>675.22</v>
      </c>
      <c r="BG7" s="24">
        <v>685.7</v>
      </c>
      <c r="BH7" s="24">
        <v>672.37</v>
      </c>
      <c r="BI7" s="24">
        <v>709.61</v>
      </c>
      <c r="BJ7" s="24">
        <v>711.11</v>
      </c>
      <c r="BK7" s="24">
        <v>531.38</v>
      </c>
      <c r="BL7" s="24">
        <v>551.04</v>
      </c>
      <c r="BM7" s="24">
        <v>523.58000000000004</v>
      </c>
      <c r="BN7" s="24">
        <v>508.99</v>
      </c>
      <c r="BO7" s="24">
        <v>497.17</v>
      </c>
      <c r="BP7" s="24">
        <v>630.82000000000005</v>
      </c>
      <c r="BQ7" s="24">
        <v>96.5</v>
      </c>
      <c r="BR7" s="24">
        <v>94.43</v>
      </c>
      <c r="BS7" s="24">
        <v>97.04</v>
      </c>
      <c r="BT7" s="24">
        <v>96.19</v>
      </c>
      <c r="BU7" s="24">
        <v>95.75</v>
      </c>
      <c r="BV7" s="24">
        <v>110.92</v>
      </c>
      <c r="BW7" s="24">
        <v>105.67</v>
      </c>
      <c r="BX7" s="24">
        <v>105.37</v>
      </c>
      <c r="BY7" s="24">
        <v>99.93</v>
      </c>
      <c r="BZ7" s="24">
        <v>100.14</v>
      </c>
      <c r="CA7" s="24">
        <v>97.81</v>
      </c>
      <c r="CB7" s="24">
        <v>150</v>
      </c>
      <c r="CC7" s="24">
        <v>150</v>
      </c>
      <c r="CD7" s="24">
        <v>146.69</v>
      </c>
      <c r="CE7" s="24">
        <v>148.6</v>
      </c>
      <c r="CF7" s="24">
        <v>150</v>
      </c>
      <c r="CG7" s="24">
        <v>119.33</v>
      </c>
      <c r="CH7" s="24">
        <v>118.72</v>
      </c>
      <c r="CI7" s="24">
        <v>120.5</v>
      </c>
      <c r="CJ7" s="24">
        <v>127.3</v>
      </c>
      <c r="CK7" s="24">
        <v>126.99</v>
      </c>
      <c r="CL7" s="24">
        <v>138.75</v>
      </c>
      <c r="CM7" s="24">
        <v>69.34</v>
      </c>
      <c r="CN7" s="24">
        <v>69.08</v>
      </c>
      <c r="CO7" s="24">
        <v>70.25</v>
      </c>
      <c r="CP7" s="24">
        <v>67.760000000000005</v>
      </c>
      <c r="CQ7" s="24">
        <v>68.53</v>
      </c>
      <c r="CR7" s="24">
        <v>58.09</v>
      </c>
      <c r="CS7" s="24">
        <v>58.16</v>
      </c>
      <c r="CT7" s="24">
        <v>58.91</v>
      </c>
      <c r="CU7" s="24">
        <v>58.31</v>
      </c>
      <c r="CV7" s="24">
        <v>57.8</v>
      </c>
      <c r="CW7" s="24">
        <v>58.94</v>
      </c>
      <c r="CX7" s="24">
        <v>97.33</v>
      </c>
      <c r="CY7" s="24">
        <v>97.4</v>
      </c>
      <c r="CZ7" s="24">
        <v>97.54</v>
      </c>
      <c r="DA7" s="24">
        <v>97.61</v>
      </c>
      <c r="DB7" s="24">
        <v>97.62</v>
      </c>
      <c r="DC7" s="24">
        <v>99.01</v>
      </c>
      <c r="DD7" s="24">
        <v>99.1</v>
      </c>
      <c r="DE7" s="24">
        <v>99.16</v>
      </c>
      <c r="DF7" s="24">
        <v>99.21</v>
      </c>
      <c r="DG7" s="24">
        <v>99.25</v>
      </c>
      <c r="DH7" s="24">
        <v>95.91</v>
      </c>
      <c r="DI7" s="24">
        <v>36.33</v>
      </c>
      <c r="DJ7" s="24">
        <v>37.65</v>
      </c>
      <c r="DK7" s="24">
        <v>38.799999999999997</v>
      </c>
      <c r="DL7" s="24">
        <v>39.39</v>
      </c>
      <c r="DM7" s="24">
        <v>39.520000000000003</v>
      </c>
      <c r="DN7" s="24">
        <v>48.25</v>
      </c>
      <c r="DO7" s="24">
        <v>49.35</v>
      </c>
      <c r="DP7" s="24">
        <v>50.38</v>
      </c>
      <c r="DQ7" s="24">
        <v>51.54</v>
      </c>
      <c r="DR7" s="24">
        <v>52.5</v>
      </c>
      <c r="DS7" s="24">
        <v>41.09</v>
      </c>
      <c r="DT7" s="24">
        <v>4.49</v>
      </c>
      <c r="DU7" s="24">
        <v>5.3</v>
      </c>
      <c r="DV7" s="24">
        <v>6.33</v>
      </c>
      <c r="DW7" s="24">
        <v>7.09</v>
      </c>
      <c r="DX7" s="24">
        <v>8.26</v>
      </c>
      <c r="DY7" s="24">
        <v>10.76</v>
      </c>
      <c r="DZ7" s="24">
        <v>12.06</v>
      </c>
      <c r="EA7" s="24">
        <v>13.41</v>
      </c>
      <c r="EB7" s="24">
        <v>15.06</v>
      </c>
      <c r="EC7" s="24">
        <v>16.87</v>
      </c>
      <c r="ED7" s="24">
        <v>8.68</v>
      </c>
      <c r="EE7" s="24">
        <v>0.06</v>
      </c>
      <c r="EF7" s="24">
        <v>0.03</v>
      </c>
      <c r="EG7" s="24">
        <v>0.16</v>
      </c>
      <c r="EH7" s="24">
        <v>0.11</v>
      </c>
      <c r="EI7" s="24">
        <v>0.03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01B55946-3FEF-417C-9FD5-F1AB11162C79}"/>
</file>

<file path=customXml/itemProps2.xml><?xml version="1.0" encoding="utf-8"?>
<ds:datastoreItem xmlns:ds="http://schemas.openxmlformats.org/officeDocument/2006/customXml" ds:itemID="{835D357A-AF2D-498D-8B0D-CC457F9D5571}"/>
</file>

<file path=customXml/itemProps3.xml><?xml version="1.0" encoding="utf-8"?>
<ds:datastoreItem xmlns:ds="http://schemas.openxmlformats.org/officeDocument/2006/customXml" ds:itemID="{2EB03A3C-B342-464D-87C4-F8C4491846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2025-02-15T05:01:26Z</dcterms:created>
  <dcterms:modified xsi:type="dcterms:W3CDTF">2025-02-15T05:01:37Z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