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E1A3AFA8-0D1A-48B3-9065-8EF52B2F686C}" xr6:coauthVersionLast="47" xr6:coauthVersionMax="47" xr10:uidLastSave="{3B480E50-FE91-4987-BF53-636CA4010FCA}"/>
  <workbookProtection workbookAlgorithmName="SHA-512" workbookHashValue="a4cbvOuJSsS8eeZEDfOtat28LvfARxlt0LLQiNPE6pMWkZf1/0YgNmipF2aqP1X2Ugn5vUxbnn9iXViNsGDFRw==" workbookSaltValue="AzxJwcM+T3vCNUQoDZEEhg=="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<sst xmlns="http://schemas.openxmlformats.org/spreadsheetml/2006/main" count="236" uniqueCount="119">
  <si>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</si>
  <si>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</si>
  <si>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</si>
  <si>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</si>
  <si>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</si>
  <si>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</si>
  <si>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</si>
  <si>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</si>
  <si>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</si>
  <si>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</si>
  <si>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</si>
  <si>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</si>
  <si>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</si>
  <si>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</si>
  <si>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</si>
  <si>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</si>
  <si>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</si>
  <si>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</si>
  <si>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</si>
  <si>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</si>
  <si>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</si>
  <si>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</si>
  <si>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</si>
  <si>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</si>
  <si>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</si>
  <si>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</si>
  <si>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</si>
  <si>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</si>
  <si>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</si>
  <si>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</si>
  <si>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</si>
  <si>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</si>
  <si>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</si>
  <si>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</si>
  <si>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</si>
  <si>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</si>
  <si>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</si>
  <si>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</si>
  <si>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</si>
  <si>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</si>
  <si>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</si>
  <si>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</si>
  <si>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</si>
  <si>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</si>
  <si>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</si>
  <si>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</si>
  <si>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</si>
  <si>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</si>
  <si>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</si>
  <si>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</si>
  <si>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</si>
  <si>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</si>
  <si>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</si>
  <si>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</si>
  <si>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</si>
  <si>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</si>
  <si>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</si>
  <si>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</si>
  <si>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</si>
  <si>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</si>
  <si>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</si>
  <si>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</si>
  <si>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</si>
  <si>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</si>
  <si>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</si>
  <si>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</si>
  <si>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</si>
  <si>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</si>
  <si>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</si>
  <si>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</si>
  <si>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</si>
  <si>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</si>
  <si>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</si>
  <si>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</si>
  <si>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</si>
  <si>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</si>
  <si>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</si>
  <si>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</si>
  <si>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</si>
  <si>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</si>
  <si>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</si>
  <si>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</si>
  <si>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</si>
  <si>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</si>
  <si>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</si>
  <si>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</si>
  <si>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</si>
  <si>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</si>
  <si>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</si>
  <si>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</si>
  <si>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</si>
  <si>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</si>
  <si>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</si>
  <si>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</si>
  <si>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</si>
  <si>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</si>
  <si>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</si>
  <si>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熊本市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</si>
  <si>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</si>
  <si>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</si>
  <si>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</si>
  <si>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</si>
  <si>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</si>
  <si>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</si>
  <si>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</si>
  <si>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</si>
  <si>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</si>
  <si>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</si>
  <si>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</si>
  <si>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</si>
  <si>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</si>
  <si>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</si>
  <si>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</si>
  <si>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</si>
  <si>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</si>
  <si>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</si>
  <si>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収益的収支比率について、100％を超えている（単年度収支で比較すると黒字）が、使用料以外の収入（一般会計からの繰入）に依存しているため、接続率の向上による収入の増加や、施設の統廃合事業を進めることにより維持管理費の削減が必要である。
　施設利用率については平成28年度の熊本地震に伴う利用休止などにより減少傾向にあったが、令和2年においては新規接続者の増加や施設の利用再開に伴い利用率が増加した。令和2年から令和5年にかけては微減となっており、これについては人口減少や節水などの取り組みにより一人当たりの使用水量が減少したためだと考えられる。</t>
    <rPh sb="1" eb="4">
      <t>シュウエキテキ</t>
    </rPh>
    <rPh sb="4" eb="8">
      <t>シュウシヒリツ</t>
    </rPh>
    <rPh sb="18" eb="19">
      <t>コ</t>
    </rPh>
    <rPh sb="24" eb="29">
      <t>タンネンドシュウシ</t>
    </rPh>
    <rPh sb="30" eb="32">
      <t>ヒカク</t>
    </rPh>
    <rPh sb="35" eb="37">
      <t>クロジ</t>
    </rPh>
    <rPh sb="40" eb="43">
      <t>シヨウリョウ</t>
    </rPh>
    <rPh sb="43" eb="45">
      <t>イガイ</t>
    </rPh>
    <rPh sb="46" eb="48">
      <t>シュウニュウ</t>
    </rPh>
    <rPh sb="49" eb="53">
      <t>イッパンカイケイ</t>
    </rPh>
    <rPh sb="56" eb="58">
      <t>クリイレ</t>
    </rPh>
    <rPh sb="60" eb="62">
      <t>イゾン</t>
    </rPh>
    <rPh sb="73" eb="75">
      <t>コウジョウ</t>
    </rPh>
    <rPh sb="78" eb="80">
      <t>シュウニュウ</t>
    </rPh>
    <rPh sb="81" eb="83">
      <t>ゾウカ</t>
    </rPh>
    <rPh sb="85" eb="87">
      <t>シセツ</t>
    </rPh>
    <rPh sb="88" eb="91">
      <t>トウハイゴウ</t>
    </rPh>
    <rPh sb="91" eb="93">
      <t>ジギョウ</t>
    </rPh>
    <rPh sb="94" eb="95">
      <t>スス</t>
    </rPh>
    <rPh sb="102" eb="107">
      <t>イジカンリヒ</t>
    </rPh>
    <rPh sb="108" eb="110">
      <t>サクゲン</t>
    </rPh>
    <rPh sb="111" eb="113">
      <t>ヒツヨウ</t>
    </rPh>
    <rPh sb="119" eb="121">
      <t>シセツ</t>
    </rPh>
    <rPh sb="121" eb="124">
      <t>リヨウリツ</t>
    </rPh>
    <rPh sb="129" eb="131">
      <t>ヘイセイ</t>
    </rPh>
    <rPh sb="133" eb="135">
      <t>ネンド</t>
    </rPh>
    <phoneticPr fontId="4"/>
  </si>
  <si>
    <t>　経費回収率は10％前後でほぼ横ばいで推移しているが、今後も人口減少が進む中、接続率の増加のため接続の勧奨を行い使用料徴収額の増加に努めたい。また、維持管理費削減のため、施設の統廃合事業についても進めていきたい。</t>
    <rPh sb="1" eb="3">
      <t>ケイヒ</t>
    </rPh>
    <rPh sb="3" eb="6">
      <t>カイシュウリツ</t>
    </rPh>
    <rPh sb="10" eb="12">
      <t>ゼンゴ</t>
    </rPh>
    <rPh sb="15" eb="16">
      <t>ヨコ</t>
    </rPh>
    <rPh sb="19" eb="21">
      <t>スイイ</t>
    </rPh>
    <rPh sb="27" eb="29">
      <t>コンゴ</t>
    </rPh>
    <rPh sb="30" eb="34">
      <t>ジンコウゲンショウ</t>
    </rPh>
    <rPh sb="35" eb="36">
      <t>スス</t>
    </rPh>
    <rPh sb="37" eb="38">
      <t>ナカ</t>
    </rPh>
    <rPh sb="39" eb="42">
      <t>セツゾクリツ</t>
    </rPh>
    <rPh sb="43" eb="45">
      <t>ゾウカ</t>
    </rPh>
    <rPh sb="48" eb="50">
      <t>セツゾク</t>
    </rPh>
    <rPh sb="51" eb="53">
      <t>カンショウ</t>
    </rPh>
    <rPh sb="54" eb="55">
      <t>オコナ</t>
    </rPh>
    <rPh sb="56" eb="59">
      <t>シヨウリョウ</t>
    </rPh>
    <rPh sb="59" eb="61">
      <t>チョウシュウ</t>
    </rPh>
    <rPh sb="61" eb="62">
      <t>ガク</t>
    </rPh>
    <rPh sb="63" eb="65">
      <t>ゾウカ</t>
    </rPh>
    <rPh sb="66" eb="67">
      <t>ツト</t>
    </rPh>
    <rPh sb="74" eb="79">
      <t>イジカンリヒ</t>
    </rPh>
    <rPh sb="79" eb="81">
      <t>サクゲン</t>
    </rPh>
    <rPh sb="85" eb="87">
      <t>シセツ</t>
    </rPh>
    <rPh sb="88" eb="91">
      <t>トウハイゴウ</t>
    </rPh>
    <rPh sb="91" eb="93">
      <t>ジギョウ</t>
    </rPh>
    <rPh sb="98" eb="99">
      <t>スス</t>
    </rPh>
    <phoneticPr fontId="4"/>
  </si>
  <si>
    <t>　各施設とも供用開始から20年以上が経過しており、老朽化が進行していることから最適整備構想に基づく施設更新が必要となっている。国庫補助事業を活用し効率的、計画的に整備を行いたい。</t>
    <rPh sb="1" eb="4">
      <t>カクシセツ</t>
    </rPh>
    <rPh sb="6" eb="10">
      <t>キョウヨウカイシ</t>
    </rPh>
    <rPh sb="14" eb="17">
      <t>ネンイジョウ</t>
    </rPh>
    <rPh sb="18" eb="20">
      <t>ケイカ</t>
    </rPh>
    <rPh sb="25" eb="28">
      <t>ロウキュウカ</t>
    </rPh>
    <rPh sb="29" eb="31">
      <t>シンコウ</t>
    </rPh>
    <rPh sb="39" eb="41">
      <t>サイテキ</t>
    </rPh>
    <rPh sb="41" eb="43">
      <t>セイビ</t>
    </rPh>
    <rPh sb="43" eb="45">
      <t>コウソウ</t>
    </rPh>
    <rPh sb="46" eb="47">
      <t>モト</t>
    </rPh>
    <rPh sb="49" eb="53">
      <t>シセツコウシン</t>
    </rPh>
    <rPh sb="54" eb="56">
      <t>ヒツヨウ</t>
    </rPh>
    <rPh sb="63" eb="65">
      <t>コッコ</t>
    </rPh>
    <rPh sb="65" eb="67">
      <t>ホジョ</t>
    </rPh>
    <rPh sb="67" eb="69">
      <t>ジギョウ</t>
    </rPh>
    <rPh sb="70" eb="72">
      <t>カツヨウ</t>
    </rPh>
    <rPh sb="73" eb="76">
      <t>コウリツテキ</t>
    </rPh>
    <rPh sb="77" eb="79">
      <t>ケイカク</t>
    </rPh>
    <rPh sb="79" eb="80">
      <t>テキ</t>
    </rPh>
    <rPh sb="81" eb="83">
      <t>セイビ</t>
    </rPh>
    <rPh sb="84" eb="8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</si>
</sst>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F2-43A4-B53B-A2F2D48FB7A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79F2-43A4-B53B-A2F2D48FB7A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105.73</c:v>
                </c:pt>
                <c:pt idx="1">
                  <c:v>102.3</c:v>
                </c:pt>
                <c:pt idx="2">
                  <c:v>123.34</c:v>
                </c:pt>
                <c:pt idx="3">
                  <c:v>115.3</c:v>
                </c:pt>
                <c:pt idx="4">
                  <c:v>109.15</c:v>
                </c:pt>
              </c:numCache>
            </c:numRef>
          </c:val>
          <c:extLst>
            <c:ext xmlns:c16="http://schemas.microsoft.com/office/drawing/2014/chart" uri="{C3380CC4-5D6E-409C-BE32-E72D297353CC}">
              <c16:uniqueId val="{00000000-8AC5-48D8-99B3-363195B7249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C5-48D8-99B3-363195B7249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2B-4DD0-A1FA-5216D4F1B9D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2B-4DD0-A1FA-5216D4F1B9D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2C-4AD2-A87A-7DCD503B11C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2C-4AD2-A87A-7DCD503B11C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40-4BF1-9950-0F69CD0B000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40-4BF1-9950-0F69CD0B000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26-4706-BD82-1B69D399F5F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26-4706-BD82-1B69D399F5F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quot;-&quot;">
                  <c:v>1666.32</c:v>
                </c:pt>
                <c:pt idx="4" formatCode="#,##0.00;&quot;△&quot;#,##0.00;&quot;-&quot;">
                  <c:v>1430.77</c:v>
                </c:pt>
              </c:numCache>
            </c:numRef>
          </c:val>
          <c:extLst>
            <c:ext xmlns:c16="http://schemas.microsoft.com/office/drawing/2014/chart" uri="{C3380CC4-5D6E-409C-BE32-E72D297353CC}">
              <c16:uniqueId val="{00000000-096C-4211-8344-567A270E353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096C-4211-8344-567A270E353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11.38</c:v>
                </c:pt>
                <c:pt idx="1">
                  <c:v>9.4</c:v>
                </c:pt>
                <c:pt idx="2">
                  <c:v>11.12</c:v>
                </c:pt>
                <c:pt idx="3">
                  <c:v>8.99</c:v>
                </c:pt>
                <c:pt idx="4">
                  <c:v>9.9700000000000006</c:v>
                </c:pt>
              </c:numCache>
            </c:numRef>
          </c:val>
          <c:extLst>
            <c:ext xmlns:c16="http://schemas.microsoft.com/office/drawing/2014/chart" uri="{C3380CC4-5D6E-409C-BE32-E72D297353CC}">
              <c16:uniqueId val="{00000000-5ABD-4E5C-945E-87DB427240E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5ABD-4E5C-945E-87DB427240E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962.97</c:v>
                </c:pt>
                <c:pt idx="1">
                  <c:v>1117.8499999999999</c:v>
                </c:pt>
                <c:pt idx="2">
                  <c:v>984.96</c:v>
                </c:pt>
                <c:pt idx="3">
                  <c:v>1355.97</c:v>
                </c:pt>
                <c:pt idx="4">
                  <c:v>1195.98</c:v>
                </c:pt>
              </c:numCache>
            </c:numRef>
          </c:val>
          <c:extLst>
            <c:ext xmlns:c16="http://schemas.microsoft.com/office/drawing/2014/chart" uri="{C3380CC4-5D6E-409C-BE32-E72D297353CC}">
              <c16:uniqueId val="{00000000-7522-42F6-AE22-B9C44D4DD3A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7522-42F6-AE22-B9C44D4DD3A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32.270000000000003</c:v>
                </c:pt>
                <c:pt idx="1">
                  <c:v>57.61</c:v>
                </c:pt>
                <c:pt idx="2">
                  <c:v>56.66</c:v>
                </c:pt>
                <c:pt idx="3">
                  <c:v>51.7</c:v>
                </c:pt>
                <c:pt idx="4">
                  <c:v>52.11</c:v>
                </c:pt>
              </c:numCache>
            </c:numRef>
          </c:val>
          <c:extLst>
            <c:ext xmlns:c16="http://schemas.microsoft.com/office/drawing/2014/chart" uri="{C3380CC4-5D6E-409C-BE32-E72D297353CC}">
              <c16:uniqueId val="{00000000-AF0C-4AAF-AD9D-D10B1F4203A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AF0C-4AAF-AD9D-D10B1F4203A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75.209999999999994</c:v>
                </c:pt>
                <c:pt idx="1">
                  <c:v>76.92</c:v>
                </c:pt>
                <c:pt idx="2">
                  <c:v>77.239999999999995</c:v>
                </c:pt>
                <c:pt idx="3">
                  <c:v>77.22</c:v>
                </c:pt>
                <c:pt idx="4">
                  <c:v>77.569999999999993</c:v>
                </c:pt>
              </c:numCache>
            </c:numRef>
          </c:val>
          <c:extLst>
            <c:ext xmlns:c16="http://schemas.microsoft.com/office/drawing/2014/chart" uri="{C3380CC4-5D6E-409C-BE32-E72D297353CC}">
              <c16:uniqueId val="{00000000-0A36-4B4C-95FE-F08383BBCC6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0A36-4B4C-95FE-F08383BBCC6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熊本県　熊本市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731722</v>
      </c>
      <c r="AM8" s="45"/>
      <c r="AN8" s="45"/>
      <c r="AO8" s="45"/>
      <c r="AP8" s="45"/>
      <c r="AQ8" s="45"/>
      <c r="AR8" s="45"/>
      <c r="AS8" s="45"/>
      <c r="AT8" s="44">
        <f>データ!T6</f>
        <v>89.33</v>
      </c>
      <c r="AU8" s="44"/>
      <c r="AV8" s="44"/>
      <c r="AW8" s="44"/>
      <c r="AX8" s="44"/>
      <c r="AY8" s="44"/>
      <c r="AZ8" s="44"/>
      <c r="BA8" s="44"/>
      <c r="BB8" s="44">
        <f>データ!U6</f>
        <v>8191.22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0.52</v>
      </c>
      <c r="Q10" s="44"/>
      <c r="R10" s="44"/>
      <c r="S10" s="44"/>
      <c r="T10" s="44"/>
      <c r="U10" s="44"/>
      <c r="V10" s="44"/>
      <c r="W10" s="44">
        <f>データ!Q6</f>
        <v>96.14</v>
      </c>
      <c r="X10" s="44"/>
      <c r="Y10" s="44"/>
      <c r="Z10" s="44"/>
      <c r="AA10" s="44"/>
      <c r="AB10" s="44"/>
      <c r="AC10" s="44"/>
      <c r="AD10" s="45">
        <f>データ!R6</f>
        <v>2346</v>
      </c>
      <c r="AE10" s="45"/>
      <c r="AF10" s="45"/>
      <c r="AG10" s="45"/>
      <c r="AH10" s="45"/>
      <c r="AI10" s="45"/>
      <c r="AJ10" s="45"/>
      <c r="AK10" s="2"/>
      <c r="AL10" s="45">
        <f>データ!V6</f>
        <v>3825</v>
      </c>
      <c r="AM10" s="45"/>
      <c r="AN10" s="45"/>
      <c r="AO10" s="45"/>
      <c r="AP10" s="45"/>
      <c r="AQ10" s="45"/>
      <c r="AR10" s="45"/>
      <c r="AS10" s="45"/>
      <c r="AT10" s="44">
        <f>データ!W6</f>
        <v>1.53</v>
      </c>
      <c r="AU10" s="44"/>
      <c r="AV10" s="44"/>
      <c r="AW10" s="44"/>
      <c r="AX10" s="44"/>
      <c r="AY10" s="44"/>
      <c r="AZ10" s="44"/>
      <c r="BA10" s="44"/>
      <c r="BB10" s="44">
        <f>データ!X6</f>
        <v>2500</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OmpFABKj7y04vFUt6PDBLi8luPxg/SNDCyq9HJu6RcnlalDMr3BBievsgyrqzgP1qU/kkSaNWeCxT8tU9OAB2g==" saltValue="E5CB5J8l60rOWXLrJWlmv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431001</v>
      </c>
      <c r="D6" s="19">
        <f t="shared" si="3"/>
        <v>47</v>
      </c>
      <c r="E6" s="19">
        <f t="shared" si="3"/>
        <v>17</v>
      </c>
      <c r="F6" s="19">
        <f t="shared" si="3"/>
        <v>5</v>
      </c>
      <c r="G6" s="19">
        <f t="shared" si="3"/>
        <v>0</v>
      </c>
      <c r="H6" s="19" t="str">
        <f t="shared" si="3"/>
        <v>熊本県　熊本市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0.52</v>
      </c>
      <c r="Q6" s="20">
        <f t="shared" si="3"/>
        <v>96.14</v>
      </c>
      <c r="R6" s="20">
        <f t="shared" si="3"/>
        <v>2346</v>
      </c>
      <c r="S6" s="20">
        <f t="shared" si="3"/>
        <v>731722</v>
      </c>
      <c r="T6" s="20">
        <f t="shared" si="3"/>
        <v>89.33</v>
      </c>
      <c r="U6" s="20">
        <f t="shared" si="3"/>
        <v>8191.22</v>
      </c>
      <c r="V6" s="20">
        <f t="shared" si="3"/>
        <v>3825</v>
      </c>
      <c r="W6" s="20">
        <f t="shared" si="3"/>
        <v>1.53</v>
      </c>
      <c r="X6" s="20">
        <f t="shared" si="3"/>
        <v>2500</v>
      </c>
      <c r="Y6" s="21">
        <f>IF(Y7="",NA(),Y7)</f>
        <v>105.73</v>
      </c>
      <c r="Z6" s="21">
        <f t="shared" ref="Z6:AH6" si="4">IF(Z7="",NA(),Z7)</f>
        <v>102.3</v>
      </c>
      <c r="AA6" s="21">
        <f t="shared" si="4"/>
        <v>123.34</v>
      </c>
      <c r="AB6" s="21">
        <f t="shared" si="4"/>
        <v>115.3</v>
      </c>
      <c r="AC6" s="21">
        <f t="shared" si="4"/>
        <v>109.15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1666.32</v>
      </c>
      <c r="BJ6" s="21">
        <f t="shared" si="7"/>
        <v>1430.77</v>
      </c>
      <c r="BK6" s="21">
        <f t="shared" si="7"/>
        <v>826.83</v>
      </c>
      <c r="BL6" s="21">
        <f t="shared" si="7"/>
        <v>867.83</v>
      </c>
      <c r="BM6" s="21">
        <f t="shared" si="7"/>
        <v>791.76</v>
      </c>
      <c r="BN6" s="21">
        <f t="shared" si="7"/>
        <v>900.82</v>
      </c>
      <c r="BO6" s="21">
        <f t="shared" si="7"/>
        <v>839.21</v>
      </c>
      <c r="BP6" s="20" t="str">
        <f>IF(BP7="","",IF(BP7="-","【-】","【"&amp;SUBSTITUTE(TEXT(BP7,"#,##0.00"),"-","△")&amp;"】"))</f>
        <v>【785.10】</v>
      </c>
      <c r="BQ6" s="21">
        <f>IF(BQ7="",NA(),BQ7)</f>
        <v>11.38</v>
      </c>
      <c r="BR6" s="21">
        <f t="shared" ref="BR6:BZ6" si="8">IF(BR7="",NA(),BR7)</f>
        <v>9.4</v>
      </c>
      <c r="BS6" s="21">
        <f t="shared" si="8"/>
        <v>11.12</v>
      </c>
      <c r="BT6" s="21">
        <f t="shared" si="8"/>
        <v>8.99</v>
      </c>
      <c r="BU6" s="21">
        <f t="shared" si="8"/>
        <v>9.9700000000000006</v>
      </c>
      <c r="BV6" s="21">
        <f t="shared" si="8"/>
        <v>57.31</v>
      </c>
      <c r="BW6" s="21">
        <f t="shared" si="8"/>
        <v>57.08</v>
      </c>
      <c r="BX6" s="21">
        <f t="shared" si="8"/>
        <v>56.26</v>
      </c>
      <c r="BY6" s="21">
        <f t="shared" si="8"/>
        <v>52.94</v>
      </c>
      <c r="BZ6" s="21">
        <f t="shared" si="8"/>
        <v>52.05</v>
      </c>
      <c r="CA6" s="20" t="str">
        <f>IF(CA7="","",IF(CA7="-","【-】","【"&amp;SUBSTITUTE(TEXT(CA7,"#,##0.00"),"-","△")&amp;"】"))</f>
        <v>【56.93】</v>
      </c>
      <c r="CB6" s="21">
        <f>IF(CB7="",NA(),CB7)</f>
        <v>962.97</v>
      </c>
      <c r="CC6" s="21">
        <f t="shared" ref="CC6:CK6" si="9">IF(CC7="",NA(),CC7)</f>
        <v>1117.8499999999999</v>
      </c>
      <c r="CD6" s="21">
        <f t="shared" si="9"/>
        <v>984.96</v>
      </c>
      <c r="CE6" s="21">
        <f t="shared" si="9"/>
        <v>1355.97</v>
      </c>
      <c r="CF6" s="21">
        <f t="shared" si="9"/>
        <v>1195.98</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32.270000000000003</v>
      </c>
      <c r="CN6" s="21">
        <f t="shared" ref="CN6:CV6" si="10">IF(CN7="",NA(),CN7)</f>
        <v>57.61</v>
      </c>
      <c r="CO6" s="21">
        <f t="shared" si="10"/>
        <v>56.66</v>
      </c>
      <c r="CP6" s="21">
        <f t="shared" si="10"/>
        <v>51.7</v>
      </c>
      <c r="CQ6" s="21">
        <f t="shared" si="10"/>
        <v>52.11</v>
      </c>
      <c r="CR6" s="21">
        <f t="shared" si="10"/>
        <v>50.14</v>
      </c>
      <c r="CS6" s="21">
        <f t="shared" si="10"/>
        <v>54.83</v>
      </c>
      <c r="CT6" s="21">
        <f t="shared" si="10"/>
        <v>66.53</v>
      </c>
      <c r="CU6" s="21">
        <f t="shared" si="10"/>
        <v>52.35</v>
      </c>
      <c r="CV6" s="21">
        <f t="shared" si="10"/>
        <v>46.25</v>
      </c>
      <c r="CW6" s="20" t="str">
        <f>IF(CW7="","",IF(CW7="-","【-】","【"&amp;SUBSTITUTE(TEXT(CW7,"#,##0.00"),"-","△")&amp;"】"))</f>
        <v>【49.87】</v>
      </c>
      <c r="CX6" s="21">
        <f>IF(CX7="",NA(),CX7)</f>
        <v>75.209999999999994</v>
      </c>
      <c r="CY6" s="21">
        <f t="shared" ref="CY6:DG6" si="11">IF(CY7="",NA(),CY7)</f>
        <v>76.92</v>
      </c>
      <c r="CZ6" s="21">
        <f t="shared" si="11"/>
        <v>77.239999999999995</v>
      </c>
      <c r="DA6" s="21">
        <f t="shared" si="11"/>
        <v>77.22</v>
      </c>
      <c r="DB6" s="21">
        <f t="shared" si="11"/>
        <v>77.569999999999993</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431001</v>
      </c>
      <c r="D7" s="23">
        <v>47</v>
      </c>
      <c r="E7" s="23">
        <v>17</v>
      </c>
      <c r="F7" s="23">
        <v>5</v>
      </c>
      <c r="G7" s="23">
        <v>0</v>
      </c>
      <c r="H7" s="23" t="s">
        <v>97</v>
      </c>
      <c r="I7" s="23" t="s">
        <v>98</v>
      </c>
      <c r="J7" s="23" t="s">
        <v>99</v>
      </c>
      <c r="K7" s="23" t="s">
        <v>100</v>
      </c>
      <c r="L7" s="23" t="s">
        <v>101</v>
      </c>
      <c r="M7" s="23" t="s">
        <v>102</v>
      </c>
      <c r="N7" s="24" t="s">
        <v>103</v>
      </c>
      <c r="O7" s="24" t="s">
        <v>104</v>
      </c>
      <c r="P7" s="24">
        <v>0.52</v>
      </c>
      <c r="Q7" s="24">
        <v>96.14</v>
      </c>
      <c r="R7" s="24">
        <v>2346</v>
      </c>
      <c r="S7" s="24">
        <v>731722</v>
      </c>
      <c r="T7" s="24">
        <v>89.33</v>
      </c>
      <c r="U7" s="24">
        <v>8191.22</v>
      </c>
      <c r="V7" s="24">
        <v>3825</v>
      </c>
      <c r="W7" s="24">
        <v>1.53</v>
      </c>
      <c r="X7" s="24">
        <v>2500</v>
      </c>
      <c r="Y7" s="24">
        <v>105.73</v>
      </c>
      <c r="Z7" s="24">
        <v>102.3</v>
      </c>
      <c r="AA7" s="24">
        <v>123.34</v>
      </c>
      <c r="AB7" s="24">
        <v>115.3</v>
      </c>
      <c r="AC7" s="24">
        <v>109.15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1666.32</v>
      </c>
      <c r="BJ7" s="24">
        <v>1430.77</v>
      </c>
      <c r="BK7" s="24">
        <v>826.83</v>
      </c>
      <c r="BL7" s="24">
        <v>867.83</v>
      </c>
      <c r="BM7" s="24">
        <v>791.76</v>
      </c>
      <c r="BN7" s="24">
        <v>900.82</v>
      </c>
      <c r="BO7" s="24">
        <v>839.21</v>
      </c>
      <c r="BP7" s="24">
        <v>785.1</v>
      </c>
      <c r="BQ7" s="24">
        <v>11.38</v>
      </c>
      <c r="BR7" s="24">
        <v>9.4</v>
      </c>
      <c r="BS7" s="24">
        <v>11.12</v>
      </c>
      <c r="BT7" s="24">
        <v>8.99</v>
      </c>
      <c r="BU7" s="24">
        <v>9.9700000000000006</v>
      </c>
      <c r="BV7" s="24">
        <v>57.31</v>
      </c>
      <c r="BW7" s="24">
        <v>57.08</v>
      </c>
      <c r="BX7" s="24">
        <v>56.26</v>
      </c>
      <c r="BY7" s="24">
        <v>52.94</v>
      </c>
      <c r="BZ7" s="24">
        <v>52.05</v>
      </c>
      <c r="CA7" s="24">
        <v>56.93</v>
      </c>
      <c r="CB7" s="24">
        <v>962.97</v>
      </c>
      <c r="CC7" s="24">
        <v>1117.8499999999999</v>
      </c>
      <c r="CD7" s="24">
        <v>984.96</v>
      </c>
      <c r="CE7" s="24">
        <v>1355.97</v>
      </c>
      <c r="CF7" s="24">
        <v>1195.98</v>
      </c>
      <c r="CG7" s="24">
        <v>273.52</v>
      </c>
      <c r="CH7" s="24">
        <v>274.99</v>
      </c>
      <c r="CI7" s="24">
        <v>282.08999999999997</v>
      </c>
      <c r="CJ7" s="24">
        <v>303.27999999999997</v>
      </c>
      <c r="CK7" s="24">
        <v>301.86</v>
      </c>
      <c r="CL7" s="24">
        <v>271.14999999999998</v>
      </c>
      <c r="CM7" s="24">
        <v>32.270000000000003</v>
      </c>
      <c r="CN7" s="24">
        <v>57.61</v>
      </c>
      <c r="CO7" s="24">
        <v>56.66</v>
      </c>
      <c r="CP7" s="24">
        <v>51.7</v>
      </c>
      <c r="CQ7" s="24">
        <v>52.11</v>
      </c>
      <c r="CR7" s="24">
        <v>50.14</v>
      </c>
      <c r="CS7" s="24">
        <v>54.83</v>
      </c>
      <c r="CT7" s="24">
        <v>66.53</v>
      </c>
      <c r="CU7" s="24">
        <v>52.35</v>
      </c>
      <c r="CV7" s="24">
        <v>46.25</v>
      </c>
      <c r="CW7" s="24">
        <v>49.87</v>
      </c>
      <c r="CX7" s="24">
        <v>75.209999999999994</v>
      </c>
      <c r="CY7" s="24">
        <v>76.92</v>
      </c>
      <c r="CZ7" s="24">
        <v>77.239999999999995</v>
      </c>
      <c r="DA7" s="24">
        <v>77.22</v>
      </c>
      <c r="DB7" s="24">
        <v>77.569999999999993</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A642987F-BA83-444E-8960-8AA7244775C4}"/>
</file>

<file path=customXml/itemProps2.xml><?xml version="1.0" encoding="utf-8"?>
<ds:datastoreItem xmlns:ds="http://schemas.openxmlformats.org/officeDocument/2006/customXml" ds:itemID="{2F52A1D1-B6DC-44CB-9A81-A30661E5DD14}"/>
</file>

<file path=customXml/itemProps3.xml><?xml version="1.0" encoding="utf-8"?>
<ds:datastoreItem xmlns:ds="http://schemas.openxmlformats.org/officeDocument/2006/customXml" ds:itemID="{9D5747E5-79C1-4694-BE0F-2F02DCF69A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2025-02-15T05:02:22Z</dcterms:created>
  <dcterms:modified xsi:type="dcterms:W3CDTF">2025-02-15T05:02:35Z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