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70D38FB3-83E6-4D90-9070-821F93638E1B}"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U34" i="10"/>
  <c r="U33" i="10"/>
  <c r="BW32" i="10"/>
  <c r="BW33" i="10" s="1"/>
  <c r="C32" i="10"/>
  <c r="BW34" i="10" l="1"/>
  <c r="CO32" i="10"/>
  <c r="CO33" i="10" s="1"/>
  <c r="CO34" i="10" s="1"/>
  <c r="CO35" i="10" s="1"/>
  <c r="CO36" i="10" s="1"/>
  <c r="CO37" i="10" s="1"/>
  <c r="CO38" i="10" s="1"/>
  <c r="CO39" i="10" s="1"/>
  <c r="CO40" i="10" s="1"/>
  <c r="CO41" i="10" s="1"/>
  <c r="C33"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BE32" i="10"/>
  <c r="BE33" i="10" s="1"/>
  <c r="BE34" i="10" s="1"/>
  <c r="AM32" i="10"/>
  <c r="AM33" i="10" s="1"/>
  <c r="AM34" i="10" s="1"/>
  <c r="AM35" i="10" s="1"/>
  <c r="AM36" i="10" s="1"/>
</calcChain>
</file>

<file path=xl/sharedStrings.xml><?xml version="1.0" encoding="utf-8"?>
<sst xmlns="http://schemas.openxmlformats.org/spreadsheetml/2006/main" count="1174" uniqueCount="583">
  <si>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</si>
  <si>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</si>
  <si>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</si>
  <si>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</si>
  <si>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</si>
  <si>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</si>
  <si>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</si>
  <si>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</si>
  <si>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</si>
  <si>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</si>
  <si>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</si>
  <si>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</si>
  <si>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</si>
  <si>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</si>
  <si>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</si>
  <si>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</si>
  <si>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</si>
  <si>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</si>
  <si>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</si>
  <si>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</si>
  <si>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</si>
  <si>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</si>
  <si>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</si>
  <si>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</si>
  <si>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</si>
  <si>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</si>
  <si>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</si>
  <si>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</si>
  <si>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</si>
  <si>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</si>
  <si>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</si>
  <si>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</si>
  <si>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</si>
  <si>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</si>
  <si>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</si>
  <si>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</si>
  <si>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</si>
  <si>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</si>
  <si>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</si>
  <si>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</si>
  <si>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</si>
  <si>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</si>
  <si>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</si>
  <si>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</si>
  <si>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</si>
  <si>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</si>
  <si>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</si>
  <si>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</si>
  <si>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</si>
  <si>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</si>
  <si>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</si>
  <si>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</si>
  <si>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</si>
  <si>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</si>
  <si>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</si>
  <si>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</si>
  <si>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</si>
  <si>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</si>
  <si>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</si>
  <si>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</si>
  <si>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</si>
  <si>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</si>
  <si>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</si>
  <si>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</si>
  <si>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</si>
  <si>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</si>
  <si>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</si>
  <si>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</si>
  <si>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</si>
  <si>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</si>
  <si>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</si>
  <si>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</si>
  <si>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</si>
  <si>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</si>
  <si>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</si>
  <si>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</si>
  <si>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</si>
  <si>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</si>
  <si>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</si>
  <si>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</si>
  <si>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千葉県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</si>
  <si>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</si>
  <si>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</si>
  <si>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</si>
  <si>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</si>
  <si>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</si>
  <si>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</si>
  <si>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</si>
  <si>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</si>
  <si>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</si>
  <si>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</si>
  <si>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</si>
  <si>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</si>
  <si>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</si>
  <si>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</si>
  <si>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</si>
  <si>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</si>
  <si>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</si>
  <si>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</si>
  <si>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</si>
  <si>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</si>
  <si>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</si>
  <si>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</si>
  <si>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</si>
  <si>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</si>
  <si>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</si>
  <si>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</si>
  <si>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</si>
  <si>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</si>
  <si>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</si>
  <si>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</si>
  <si>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</si>
  <si>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</si>
  <si>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</si>
  <si>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</si>
  <si>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</si>
  <si>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</si>
  <si>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</si>
  <si>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</si>
  <si>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</si>
  <si>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</si>
  <si>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</si>
  <si>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</si>
  <si>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</si>
  <si>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</si>
  <si>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</si>
  <si>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</si>
  <si>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</si>
  <si>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</si>
  <si>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</si>
  <si>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</si>
  <si>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</si>
  <si>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</si>
  <si>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</si>
  <si>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</si>
  <si>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</si>
  <si>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</si>
  <si>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</si>
  <si>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</si>
  <si>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</si>
  <si>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</si>
  <si>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</si>
  <si>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</si>
  <si>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</si>
  <si>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</si>
  <si>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</si>
  <si>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</si>
  <si>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</si>
  <si>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</si>
  <si>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</si>
  <si>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</si>
  <si>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</si>
  <si>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</si>
  <si>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</si>
  <si>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</si>
  <si>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</si>
  <si>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</si>
  <si>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</si>
  <si>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</si>
  <si>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</si>
  <si>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</si>
  <si>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</si>
  <si>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</si>
  <si>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</si>
  <si>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</si>
  <si>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</si>
  <si>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</si>
  <si>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</si>
  <si>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</si>
  <si>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</si>
  <si>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</si>
  <si>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</si>
  <si>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</si>
  <si>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</si>
  <si>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</si>
  <si>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</si>
  <si>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</si>
  <si>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</si>
  <si>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</si>
  <si>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</si>
  <si>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</si>
  <si>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</si>
  <si>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千葉県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</si>
  <si>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</si>
  <si>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</si>
  <si>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</si>
  <si>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</si>
  <si>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</si>
  <si>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</si>
  <si>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</si>
  <si>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</si>
  <si>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</si>
  <si>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</si>
  <si>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</si>
  <si>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</si>
  <si>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</si>
  <si>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</si>
  <si>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</si>
  <si>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</si>
  <si>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</si>
  <si>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</si>
  <si>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</si>
  <si>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</si>
  <si>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</si>
  <si>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</si>
  <si>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</si>
  <si>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</si>
  <si>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</si>
  <si>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</si>
  <si>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</si>
  <si>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</si>
  <si>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</si>
  <si>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</si>
  <si>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</si>
  <si>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</si>
  <si>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</si>
  <si>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</si>
  <si>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</si>
  <si>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</si>
  <si>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</si>
  <si>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</si>
  <si>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</si>
  <si>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</si>
  <si>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</si>
  <si>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</si>
  <si>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</si>
  <si>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</si>
  <si>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</si>
  <si>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</si>
  <si>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</si>
  <si>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</si>
  <si>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</si>
  <si>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</si>
  <si>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</si>
  <si>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</si>
  <si>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</si>
  <si>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</si>
  <si>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</si>
  <si>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</si>
  <si>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</si>
  <si>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</si>
  <si>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</si>
  <si>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</si>
  <si>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</si>
  <si>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</si>
  <si>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</si>
  <si>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</si>
  <si>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</si>
  <si>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</si>
  <si>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</si>
  <si>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</si>
  <si>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</si>
  <si>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</si>
  <si>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</si>
  <si>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</si>
  <si>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</si>
  <si>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</si>
  <si>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</si>
  <si>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</si>
  <si>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</si>
  <si>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</si>
  <si>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</si>
  <si>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</si>
  <si>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</si>
  <si>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</si>
  <si>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</si>
  <si>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</si>
  <si>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</si>
  <si>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</si>
  <si>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</si>
  <si>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</si>
  <si>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</si>
  <si>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</si>
  <si>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</si>
  <si>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</si>
  <si>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</si>
  <si>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</si>
  <si>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</si>
  <si>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</si>
  <si>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</si>
  <si>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</si>
  <si>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</si>
  <si>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</si>
  <si>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</si>
  <si>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</si>
  <si>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</si>
  <si>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</si>
  <si>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</si>
  <si>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</si>
  <si>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</si>
  <si>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</si>
  <si>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</si>
  <si>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</si>
  <si>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</si>
  <si>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</si>
  <si>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</si>
  <si>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</si>
  <si>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</si>
  <si>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</si>
  <si>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</si>
  <si>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</si>
  <si>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</si>
  <si>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</si>
  <si>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</si>
  <si>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</si>
  <si>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</si>
  <si>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</si>
  <si>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</si>
  <si>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</si>
  <si>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</si>
  <si>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</si>
  <si>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</si>
  <si>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</si>
  <si>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</si>
  <si>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</si>
  <si>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</si>
  <si>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</si>
  <si>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</si>
  <si>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</si>
  <si>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</si>
  <si>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</si>
  <si>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</si>
  <si>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</si>
  <si>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</si>
  <si>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</si>
  <si>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</si>
  <si>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</si>
  <si>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</si>
  <si>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</si>
  <si>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</si>
  <si>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</si>
  <si>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</si>
  <si>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</si>
  <si>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</si>
  <si>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千葉県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</si>
  <si>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</si>
  <si>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</si>
  <si>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</si>
  <si>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</si>
  <si>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</si>
  <si>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</si>
  <si>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</si>
  <si>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</si>
  <si>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</si>
  <si>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</si>
  <si>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</si>
  <si>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</si>
  <si>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</si>
  <si>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</si>
  <si>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</si>
  <si>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</si>
  <si>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</si>
  <si>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</si>
  <si>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</si>
  <si>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</si>
  <si>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t>
    <phoneticPr fontId="3"/>
  </si>
  <si>
    <t>県債管理事業</t>
    <phoneticPr fontId="3"/>
  </si>
  <si>
    <t>自動車税証紙</t>
    <phoneticPr fontId="3"/>
  </si>
  <si>
    <t>地方消費税清算</t>
    <phoneticPr fontId="3"/>
  </si>
  <si>
    <t>市町村振興資金</t>
    <phoneticPr fontId="3"/>
  </si>
  <si>
    <t>母子父子寡婦福祉資金</t>
    <phoneticPr fontId="3"/>
  </si>
  <si>
    <t>心身障害者扶養年金事業</t>
    <phoneticPr fontId="3"/>
  </si>
  <si>
    <t>日本コンベンションセンター国際展示場事業</t>
    <phoneticPr fontId="3"/>
  </si>
  <si>
    <t>小規模企業者等設備導入資金</t>
    <phoneticPr fontId="3"/>
  </si>
  <si>
    <t>就農支援資金</t>
    <phoneticPr fontId="3"/>
  </si>
  <si>
    <t>営林事業</t>
    <phoneticPr fontId="3"/>
  </si>
  <si>
    <t>林業・木材産業改善資金</t>
    <phoneticPr fontId="3"/>
  </si>
  <si>
    <t>沿岸漁業改善資金</t>
    <phoneticPr fontId="3"/>
  </si>
  <si>
    <t>奨学資金</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</si>
  <si>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</si>
  <si>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</si>
  <si>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</si>
  <si>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</si>
  <si>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</si>
  <si>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</si>
  <si>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</si>
  <si>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</si>
  <si>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</si>
  <si>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</si>
  <si>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</si>
  <si>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</si>
  <si>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</si>
  <si>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</si>
  <si>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上水道事業会計</t>
    <phoneticPr fontId="3"/>
  </si>
  <si>
    <t>法適用企業</t>
    <phoneticPr fontId="3"/>
  </si>
  <si>
    <t>工業用水道事業会計</t>
    <phoneticPr fontId="3"/>
  </si>
  <si>
    <t>病院事業会計</t>
    <phoneticPr fontId="3"/>
  </si>
  <si>
    <t>流域下水道事業会計</t>
    <phoneticPr fontId="3"/>
  </si>
  <si>
    <t>造成土地管理事業会計</t>
    <phoneticPr fontId="3"/>
  </si>
  <si>
    <t>港湾整備事業</t>
    <phoneticPr fontId="3"/>
  </si>
  <si>
    <t>法非適用企業</t>
    <phoneticPr fontId="3"/>
  </si>
  <si>
    <t>土地区画整理事業</t>
    <phoneticPr fontId="3"/>
  </si>
  <si>
    <t>工業団地整備事業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</si>
  <si>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</si>
  <si>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</si>
  <si>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</si>
  <si>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</si>
  <si>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</si>
  <si>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</si>
  <si>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</si>
  <si>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</si>
  <si>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</si>
  <si>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</si>
  <si>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</si>
  <si>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</si>
  <si>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</si>
  <si>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</si>
  <si>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</si>
  <si>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</si>
  <si>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</si>
  <si>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</si>
  <si>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</si>
  <si>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</si>
  <si>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</si>
  <si>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</si>
  <si>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</si>
  <si>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</si>
  <si>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</si>
  <si>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</si>
  <si>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</si>
  <si>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</si>
  <si>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</si>
  <si>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</si>
  <si>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</si>
  <si>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</si>
  <si>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</si>
  <si>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</si>
  <si>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</si>
  <si>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</si>
  <si>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</si>
  <si>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</si>
  <si>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</si>
  <si>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</si>
  <si>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</si>
  <si>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</si>
  <si>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</si>
  <si>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</si>
  <si>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</si>
  <si>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</si>
  <si>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</si>
  <si>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</si>
  <si>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</si>
  <si>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</si>
  <si>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</si>
  <si>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</si>
  <si>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</si>
  <si>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</si>
  <si>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</si>
  <si>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</si>
  <si>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</si>
  <si>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</si>
  <si>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</si>
  <si>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</si>
  <si>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</si>
  <si>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</si>
  <si>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</si>
  <si>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</si>
  <si>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</si>
  <si>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</si>
  <si>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</si>
  <si>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</si>
  <si>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</si>
  <si>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</si>
  <si>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</si>
  <si>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</si>
  <si>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</si>
  <si>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</si>
  <si>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</si>
  <si>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</si>
  <si>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</si>
  <si>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</si>
  <si>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</si>
  <si>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</si>
  <si>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</si>
  <si>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</si>
  <si>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</si>
  <si>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</si>
  <si>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</si>
  <si>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</si>
  <si>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</si>
  <si>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</si>
  <si>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</si>
  <si>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</si>
  <si>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</si>
  <si>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</si>
  <si>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</si>
  <si>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</si>
  <si>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</si>
  <si>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</si>
  <si>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</si>
  <si>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</si>
  <si>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</si>
  <si>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</si>
  <si>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</si>
  <si>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</si>
  <si>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</si>
  <si>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</si>
  <si>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</si>
  <si>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</si>
  <si>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</si>
  <si>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</si>
  <si>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</si>
  <si>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</si>
  <si>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</si>
  <si>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</si>
  <si>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</si>
  <si>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</si>
  <si>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</si>
  <si>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</si>
  <si>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</si>
  <si>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</si>
  <si>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</si>
  <si>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</si>
  <si>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</si>
  <si>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</si>
  <si>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</si>
  <si>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</si>
  <si>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</si>
  <si>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</si>
  <si>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</si>
  <si>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</si>
  <si>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</si>
  <si>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</si>
  <si>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</si>
  <si>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</si>
  <si>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1.64</t>
  </si>
  <si>
    <t>造成土地管理事業会計</t>
  </si>
  <si>
    <t>工業用水道事業会計</t>
  </si>
  <si>
    <t>上水道事業会計</t>
  </si>
  <si>
    <t>一般会計</t>
  </si>
  <si>
    <t>国民健康保険事業</t>
  </si>
  <si>
    <t>流域下水道事業会計</t>
  </si>
  <si>
    <t>工業団地整備事業</t>
  </si>
  <si>
    <t>日本コンベンションセンター国際展示場事業</t>
  </si>
  <si>
    <t>その他会計（赤字）</t>
  </si>
  <si>
    <t>その他会計（黒字）</t>
  </si>
  <si>
    <t>（百万円）</t>
    <phoneticPr fontId="10"/>
  </si>
  <si>
    <t>R01</t>
    <phoneticPr fontId="10"/>
  </si>
  <si>
    <t>R02</t>
    <phoneticPr fontId="10"/>
  </si>
  <si>
    <t>R03</t>
    <phoneticPr fontId="10"/>
  </si>
  <si>
    <t>R04</t>
    <phoneticPr fontId="10"/>
  </si>
  <si>
    <t>R05</t>
    <phoneticPr fontId="10"/>
  </si>
  <si>
    <t>（公財）千葉県私学教育振興財団</t>
    <rPh sb="1" eb="2">
      <t>コウ</t>
    </rPh>
    <rPh sb="7" eb="9">
      <t>シガク</t>
    </rPh>
    <rPh sb="9" eb="11">
      <t>キョウイク</t>
    </rPh>
    <rPh sb="11" eb="13">
      <t>シンコウ</t>
    </rPh>
    <rPh sb="13" eb="15">
      <t>ザイダン</t>
    </rPh>
    <phoneticPr fontId="7"/>
  </si>
  <si>
    <t>（公財）千葉県消防協会</t>
    <rPh sb="1" eb="2">
      <t>コウ</t>
    </rPh>
    <phoneticPr fontId="7"/>
  </si>
  <si>
    <t>（公財）成田空港周辺地域共生財団</t>
    <rPh sb="1" eb="2">
      <t>コウ</t>
    </rPh>
    <rPh sb="2" eb="3">
      <t>ザイ</t>
    </rPh>
    <rPh sb="6" eb="8">
      <t>クウコウ</t>
    </rPh>
    <phoneticPr fontId="7"/>
  </si>
  <si>
    <t>京葉臨海鉄道（株）</t>
  </si>
  <si>
    <t>東葉高速鉄道（株）</t>
  </si>
  <si>
    <t>いすみ鉄道（株）</t>
  </si>
  <si>
    <t>（公財）千葉ヘルス財団</t>
    <rPh sb="1" eb="2">
      <t>コウ</t>
    </rPh>
    <rPh sb="2" eb="3">
      <t>ザイ</t>
    </rPh>
    <phoneticPr fontId="7"/>
  </si>
  <si>
    <t>（公財）千葉県生活衛生営業指導センター　</t>
    <rPh sb="1" eb="2">
      <t>コウ</t>
    </rPh>
    <phoneticPr fontId="7"/>
  </si>
  <si>
    <t>（公財）千葉県動物保護管理協会</t>
    <rPh sb="1" eb="2">
      <t>コウ</t>
    </rPh>
    <phoneticPr fontId="7"/>
  </si>
  <si>
    <t>（公財）印旛沼環境基金</t>
    <rPh sb="1" eb="2">
      <t>コウ</t>
    </rPh>
    <phoneticPr fontId="7"/>
  </si>
  <si>
    <t>（公財）千葉県文化振興財団</t>
    <rPh sb="1" eb="2">
      <t>コウ</t>
    </rPh>
    <phoneticPr fontId="7"/>
  </si>
  <si>
    <t>（公財）千葉交響楽団</t>
    <rPh sb="1" eb="2">
      <t>オオヤケ</t>
    </rPh>
    <rPh sb="4" eb="6">
      <t>チバ</t>
    </rPh>
    <rPh sb="6" eb="8">
      <t>コウキョウ</t>
    </rPh>
    <rPh sb="8" eb="10">
      <t>ガクダン</t>
    </rPh>
    <phoneticPr fontId="7"/>
  </si>
  <si>
    <t>（公財）千葉県産業振興センター</t>
    <rPh sb="1" eb="2">
      <t>コウ</t>
    </rPh>
    <phoneticPr fontId="7"/>
  </si>
  <si>
    <t>（公財）かずさＤＮＡ研究所　</t>
    <rPh sb="1" eb="2">
      <t>オオヤケ</t>
    </rPh>
    <phoneticPr fontId="7"/>
  </si>
  <si>
    <t>（公財）ちば国際ｺﾝﾍﾞﾝｼｮﾝﾋﾞｭｰﾛｰ</t>
    <rPh sb="1" eb="2">
      <t>コウ</t>
    </rPh>
    <phoneticPr fontId="7"/>
  </si>
  <si>
    <t>（一財）千葉県勝浦海中公園センター</t>
    <rPh sb="1" eb="2">
      <t>イチ</t>
    </rPh>
    <phoneticPr fontId="7"/>
  </si>
  <si>
    <t>（株）幕張メッセ</t>
    <rPh sb="3" eb="5">
      <t>マクハリ</t>
    </rPh>
    <phoneticPr fontId="7"/>
  </si>
  <si>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</si>
  <si>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</si>
  <si>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7"/>
  </si>
  <si>
    <t>（公社）千葉県緑化推進委員会</t>
    <rPh sb="1" eb="2">
      <t>オオヤケ</t>
    </rPh>
    <phoneticPr fontId="7"/>
  </si>
  <si>
    <t>（一財）千葉県漁業振興基金</t>
    <rPh sb="1" eb="2">
      <t>イチ</t>
    </rPh>
    <phoneticPr fontId="7"/>
  </si>
  <si>
    <t>（公財）千葉県水産振興公社</t>
    <rPh sb="1" eb="2">
      <t>オオヤケ</t>
    </rPh>
    <phoneticPr fontId="7"/>
  </si>
  <si>
    <t>千葉県道路公社</t>
  </si>
  <si>
    <t>（公財）千葉県建設技術センター　　　</t>
    <rPh sb="1" eb="2">
      <t>コウ</t>
    </rPh>
    <phoneticPr fontId="7"/>
  </si>
  <si>
    <t>（一財）千葉県まちづくり公社</t>
    <rPh sb="1" eb="2">
      <t>イチ</t>
    </rPh>
    <phoneticPr fontId="7"/>
  </si>
  <si>
    <t>千葉県土地開発公社</t>
  </si>
  <si>
    <t>（公財）千葉県下水道公社</t>
    <rPh sb="1" eb="2">
      <t>コウ</t>
    </rPh>
    <phoneticPr fontId="7"/>
  </si>
  <si>
    <t>千葉県住宅供給公社</t>
  </si>
  <si>
    <t>（公財）千葉県暴力団追放県民会議　</t>
    <rPh sb="1" eb="2">
      <t>コウ</t>
    </rPh>
    <phoneticPr fontId="7"/>
  </si>
  <si>
    <t>○</t>
  </si>
  <si>
    <t>▲3</t>
  </si>
  <si>
    <t>千葉県競馬組合</t>
    <rPh sb="0" eb="3">
      <t>チバケン</t>
    </rPh>
    <rPh sb="3" eb="5">
      <t>ケイバ</t>
    </rPh>
    <rPh sb="5" eb="7">
      <t>クミアイ</t>
    </rPh>
    <phoneticPr fontId="4"/>
  </si>
  <si>
    <t>北千葉広域水道企業団</t>
    <rPh sb="0" eb="1">
      <t>キタ</t>
    </rPh>
    <rPh sb="1" eb="3">
      <t>チバ</t>
    </rPh>
    <rPh sb="3" eb="5">
      <t>コウイキ</t>
    </rPh>
    <rPh sb="5" eb="7">
      <t>スイドウ</t>
    </rPh>
    <rPh sb="7" eb="9">
      <t>キギョウ</t>
    </rPh>
    <rPh sb="9" eb="10">
      <t>ダン</t>
    </rPh>
    <phoneticPr fontId="4"/>
  </si>
  <si>
    <t>かずさ水道広域連合企業団</t>
    <rPh sb="3" eb="5">
      <t>スイドウ</t>
    </rPh>
    <rPh sb="5" eb="7">
      <t>コウイキ</t>
    </rPh>
    <rPh sb="7" eb="9">
      <t>レンゴウ</t>
    </rPh>
    <rPh sb="9" eb="11">
      <t>キギョウ</t>
    </rPh>
    <rPh sb="11" eb="12">
      <t>ダン</t>
    </rPh>
    <phoneticPr fontId="4"/>
  </si>
  <si>
    <t>県有施設長寿命化等推進基金</t>
    <rPh sb="0" eb="2">
      <t>ケンユウ</t>
    </rPh>
    <rPh sb="2" eb="4">
      <t>シセツ</t>
    </rPh>
    <rPh sb="4" eb="8">
      <t>チョウジュミョウカ</t>
    </rPh>
    <rPh sb="8" eb="9">
      <t>ナド</t>
    </rPh>
    <rPh sb="9" eb="11">
      <t>スイシン</t>
    </rPh>
    <rPh sb="11" eb="13">
      <t>キキン</t>
    </rPh>
    <phoneticPr fontId="5"/>
  </si>
  <si>
    <t>災害復興・地域再生基金</t>
    <rPh sb="0" eb="2">
      <t>サイガイ</t>
    </rPh>
    <rPh sb="2" eb="4">
      <t>フッコウ</t>
    </rPh>
    <rPh sb="5" eb="7">
      <t>チイキ</t>
    </rPh>
    <rPh sb="7" eb="9">
      <t>サイセイ</t>
    </rPh>
    <rPh sb="9" eb="11">
      <t>キキン</t>
    </rPh>
    <phoneticPr fontId="5"/>
  </si>
  <si>
    <t>社会資本整備等推進基金</t>
    <rPh sb="0" eb="2">
      <t>シャカイ</t>
    </rPh>
    <rPh sb="2" eb="4">
      <t>シホン</t>
    </rPh>
    <rPh sb="4" eb="6">
      <t>セイビ</t>
    </rPh>
    <rPh sb="6" eb="7">
      <t>ナド</t>
    </rPh>
    <rPh sb="7" eb="9">
      <t>スイシン</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</si>
  <si>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</si>
  <si>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退職手当基金</t>
    <rPh sb="0" eb="6">
      <t>タイショクテアテキキン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</si>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</sst>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39B8-4450-AD85-138C4AC37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22166</c:v>
                </c:pt>
                <c:pt idx="1">
                  <c:v>28492</c:v>
                </c:pt>
                <c:pt idx="2">
                  <c:v>27983</c:v>
                </c:pt>
                <c:pt idx="3">
                  <c:v>25802</c:v>
                </c:pt>
                <c:pt idx="4">
                  <c:v>28401</c:v>
                </c:pt>
              </c:numCache>
            </c:numRef>
          </c:val>
          <c:smooth val="0"/>
          <c:extLst>
            <c:ext xmlns:c16="http://schemas.microsoft.com/office/drawing/2014/chart" uri="{C3380CC4-5D6E-409C-BE32-E72D297353CC}">
              <c16:uniqueId val="{00000001-39B8-4450-AD85-138C4AC3732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1.59</c:v>
                </c:pt>
                <c:pt idx="1">
                  <c:v>5.17</c:v>
                </c:pt>
                <c:pt idx="2">
                  <c:v>3.34</c:v>
                </c:pt>
                <c:pt idx="3">
                  <c:v>1.39</c:v>
                </c:pt>
                <c:pt idx="4">
                  <c:v>1.29</c:v>
                </c:pt>
              </c:numCache>
            </c:numRef>
          </c:val>
          <c:extLst>
            <c:ext xmlns:c16="http://schemas.microsoft.com/office/drawing/2014/chart" uri="{C3380CC4-5D6E-409C-BE32-E72D297353CC}">
              <c16:uniqueId val="{00000000-4FE1-48B8-857C-C427D12E28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4.76</c:v>
                </c:pt>
                <c:pt idx="1">
                  <c:v>5.01</c:v>
                </c:pt>
                <c:pt idx="2">
                  <c:v>7.98</c:v>
                </c:pt>
                <c:pt idx="3">
                  <c:v>8.5399999999999991</c:v>
                </c:pt>
                <c:pt idx="4">
                  <c:v>8.6</c:v>
                </c:pt>
              </c:numCache>
            </c:numRef>
          </c:val>
          <c:extLst>
            <c:ext xmlns:c16="http://schemas.microsoft.com/office/drawing/2014/chart" uri="{C3380CC4-5D6E-409C-BE32-E72D297353CC}">
              <c16:uniqueId val="{00000001-4FE1-48B8-857C-C427D12E28E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1.05</c:v>
                </c:pt>
                <c:pt idx="1">
                  <c:v>3.93</c:v>
                </c:pt>
                <c:pt idx="2">
                  <c:v>5.93</c:v>
                </c:pt>
                <c:pt idx="3">
                  <c:v>-1.64</c:v>
                </c:pt>
                <c:pt idx="4">
                  <c:v>0.22</c:v>
                </c:pt>
              </c:numCache>
            </c:numRef>
          </c:val>
          <c:smooth val="0"/>
          <c:extLst>
            <c:ext xmlns:c16="http://schemas.microsoft.com/office/drawing/2014/chart" uri="{C3380CC4-5D6E-409C-BE32-E72D297353CC}">
              <c16:uniqueId val="{00000002-4FE1-48B8-857C-C427D12E28E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1.62</c:v>
                </c:pt>
                <c:pt idx="2">
                  <c:v>#N/A</c:v>
                </c:pt>
                <c:pt idx="3">
                  <c:v>1.71</c:v>
                </c:pt>
                <c:pt idx="4">
                  <c:v>#N/A</c:v>
                </c:pt>
                <c:pt idx="5">
                  <c:v>1.24</c:v>
                </c:pt>
                <c:pt idx="6">
                  <c:v>#N/A</c:v>
                </c:pt>
                <c:pt idx="7">
                  <c:v>0.61</c:v>
                </c:pt>
                <c:pt idx="8">
                  <c:v>#N/A</c:v>
                </c:pt>
                <c:pt idx="9">
                  <c:v>0.56999999999999995</c:v>
                </c:pt>
              </c:numCache>
            </c:numRef>
          </c:val>
          <c:extLst>
            <c:ext xmlns:c16="http://schemas.microsoft.com/office/drawing/2014/chart" uri="{C3380CC4-5D6E-409C-BE32-E72D297353CC}">
              <c16:uniqueId val="{00000000-89AD-4EDB-8A48-6C415C572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AD-4EDB-8A48-6C415C5728B0}"/>
            </c:ext>
          </c:extLst>
        </c:ser>
        <c:ser>
          <c:idx val="2"/>
          <c:order val="2"/>
          <c:tx>
            <c:strRef>
              <c:f>データシート!$A$29</c:f>
              <c:strCache>
                <c:ptCount val="1"/>
                <c:pt idx="0">
                  <c:v>日本コンベンションセンター国際展示場事業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0.08</c:v>
                </c:pt>
                <c:pt idx="4">
                  <c:v>#N/A</c:v>
                </c:pt>
                <c:pt idx="5">
                  <c:v>0.09</c:v>
                </c:pt>
                <c:pt idx="6">
                  <c:v>#N/A</c:v>
                </c:pt>
                <c:pt idx="7">
                  <c:v>0.18</c:v>
                </c:pt>
                <c:pt idx="8">
                  <c:v>#N/A</c:v>
                </c:pt>
                <c:pt idx="9">
                  <c:v>0.31</c:v>
                </c:pt>
              </c:numCache>
            </c:numRef>
          </c:val>
          <c:extLst>
            <c:ext xmlns:c16="http://schemas.microsoft.com/office/drawing/2014/chart" uri="{C3380CC4-5D6E-409C-BE32-E72D297353CC}">
              <c16:uniqueId val="{00000002-89AD-4EDB-8A48-6C415C5728B0}"/>
            </c:ext>
          </c:extLst>
        </c:ser>
        <c:ser>
          <c:idx val="3"/>
          <c:order val="3"/>
          <c:tx>
            <c:strRef>
              <c:f>データシート!$A$30</c:f>
              <c:strCache>
                <c:ptCount val="1"/>
                <c:pt idx="0">
                  <c:v>工業団地整備事業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0.51</c:v>
                </c:pt>
                <c:pt idx="4">
                  <c:v>#N/A</c:v>
                </c:pt>
                <c:pt idx="5">
                  <c:v>0.48</c:v>
                </c:pt>
                <c:pt idx="6">
                  <c:v>#N/A</c:v>
                </c:pt>
                <c:pt idx="7">
                  <c:v>0.5</c:v>
                </c:pt>
                <c:pt idx="8">
                  <c:v>#N/A</c:v>
                </c:pt>
                <c:pt idx="9">
                  <c:v>0.48</c:v>
                </c:pt>
              </c:numCache>
            </c:numRef>
          </c:val>
          <c:extLst>
            <c:ext xmlns:c16="http://schemas.microsoft.com/office/drawing/2014/chart" uri="{C3380CC4-5D6E-409C-BE32-E72D297353CC}">
              <c16:uniqueId val="{00000003-89AD-4EDB-8A48-6C415C5728B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0.24</c:v>
                </c:pt>
                <c:pt idx="4">
                  <c:v>#N/A</c:v>
                </c:pt>
                <c:pt idx="5">
                  <c:v>0.42</c:v>
                </c:pt>
                <c:pt idx="6">
                  <c:v>#N/A</c:v>
                </c:pt>
                <c:pt idx="7">
                  <c:v>0.48</c:v>
                </c:pt>
                <c:pt idx="8">
                  <c:v>#N/A</c:v>
                </c:pt>
                <c:pt idx="9">
                  <c:v>0.53</c:v>
                </c:pt>
              </c:numCache>
            </c:numRef>
          </c:val>
          <c:extLst>
            <c:ext xmlns:c16="http://schemas.microsoft.com/office/drawing/2014/chart" uri="{C3380CC4-5D6E-409C-BE32-E72D297353CC}">
              <c16:uniqueId val="{00000004-89AD-4EDB-8A48-6C415C5728B0}"/>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2.09</c:v>
                </c:pt>
                <c:pt idx="4">
                  <c:v>#N/A</c:v>
                </c:pt>
                <c:pt idx="5">
                  <c:v>1.53</c:v>
                </c:pt>
                <c:pt idx="6">
                  <c:v>#N/A</c:v>
                </c:pt>
                <c:pt idx="7">
                  <c:v>0.84</c:v>
                </c:pt>
                <c:pt idx="8">
                  <c:v>#N/A</c:v>
                </c:pt>
                <c:pt idx="9">
                  <c:v>0.79</c:v>
                </c:pt>
              </c:numCache>
            </c:numRef>
          </c:val>
          <c:extLst>
            <c:ext xmlns:c16="http://schemas.microsoft.com/office/drawing/2014/chart" uri="{C3380CC4-5D6E-409C-BE32-E72D297353CC}">
              <c16:uniqueId val="{00000005-89AD-4EDB-8A48-6C415C5728B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3.7</c:v>
                </c:pt>
                <c:pt idx="4">
                  <c:v>#N/A</c:v>
                </c:pt>
                <c:pt idx="5">
                  <c:v>2.46</c:v>
                </c:pt>
                <c:pt idx="6">
                  <c:v>#N/A</c:v>
                </c:pt>
                <c:pt idx="7">
                  <c:v>1.17</c:v>
                </c:pt>
                <c:pt idx="8">
                  <c:v>#N/A</c:v>
                </c:pt>
                <c:pt idx="9">
                  <c:v>0.84</c:v>
                </c:pt>
              </c:numCache>
            </c:numRef>
          </c:val>
          <c:extLst>
            <c:ext xmlns:c16="http://schemas.microsoft.com/office/drawing/2014/chart" uri="{C3380CC4-5D6E-409C-BE32-E72D297353CC}">
              <c16:uniqueId val="{00000006-89AD-4EDB-8A48-6C415C5728B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c:v>
                </c:pt>
                <c:pt idx="2">
                  <c:v>#N/A</c:v>
                </c:pt>
                <c:pt idx="3">
                  <c:v>2.97</c:v>
                </c:pt>
                <c:pt idx="4">
                  <c:v>#N/A</c:v>
                </c:pt>
                <c:pt idx="5">
                  <c:v>3.12</c:v>
                </c:pt>
                <c:pt idx="6">
                  <c:v>#N/A</c:v>
                </c:pt>
                <c:pt idx="7">
                  <c:v>2.17</c:v>
                </c:pt>
                <c:pt idx="8">
                  <c:v>#N/A</c:v>
                </c:pt>
                <c:pt idx="9">
                  <c:v>3</c:v>
                </c:pt>
              </c:numCache>
            </c:numRef>
          </c:val>
          <c:extLst>
            <c:ext xmlns:c16="http://schemas.microsoft.com/office/drawing/2014/chart" uri="{C3380CC4-5D6E-409C-BE32-E72D297353CC}">
              <c16:uniqueId val="{00000007-89AD-4EDB-8A48-6C415C5728B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2.76</c:v>
                </c:pt>
                <c:pt idx="2">
                  <c:v>#N/A</c:v>
                </c:pt>
                <c:pt idx="3">
                  <c:v>2.98</c:v>
                </c:pt>
                <c:pt idx="4">
                  <c:v>#N/A</c:v>
                </c:pt>
                <c:pt idx="5">
                  <c:v>3</c:v>
                </c:pt>
                <c:pt idx="6">
                  <c:v>#N/A</c:v>
                </c:pt>
                <c:pt idx="7">
                  <c:v>3.19</c:v>
                </c:pt>
                <c:pt idx="8">
                  <c:v>#N/A</c:v>
                </c:pt>
                <c:pt idx="9">
                  <c:v>3.22</c:v>
                </c:pt>
              </c:numCache>
            </c:numRef>
          </c:val>
          <c:extLst>
            <c:ext xmlns:c16="http://schemas.microsoft.com/office/drawing/2014/chart" uri="{C3380CC4-5D6E-409C-BE32-E72D297353CC}">
              <c16:uniqueId val="{00000008-89AD-4EDB-8A48-6C415C5728B0}"/>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7.25</c:v>
                </c:pt>
                <c:pt idx="2">
                  <c:v>#N/A</c:v>
                </c:pt>
                <c:pt idx="3">
                  <c:v>8.27</c:v>
                </c:pt>
                <c:pt idx="4">
                  <c:v>#N/A</c:v>
                </c:pt>
                <c:pt idx="5">
                  <c:v>8.07</c:v>
                </c:pt>
                <c:pt idx="6">
                  <c:v>#N/A</c:v>
                </c:pt>
                <c:pt idx="7">
                  <c:v>8.6</c:v>
                </c:pt>
                <c:pt idx="8">
                  <c:v>#N/A</c:v>
                </c:pt>
                <c:pt idx="9">
                  <c:v>9.26</c:v>
                </c:pt>
              </c:numCache>
            </c:numRef>
          </c:val>
          <c:extLst>
            <c:ext xmlns:c16="http://schemas.microsoft.com/office/drawing/2014/chart" uri="{C3380CC4-5D6E-409C-BE32-E72D297353CC}">
              <c16:uniqueId val="{00000009-89AD-4EDB-8A48-6C415C5728B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148277</c:v>
                </c:pt>
                <c:pt idx="5">
                  <c:v>146769</c:v>
                </c:pt>
                <c:pt idx="8">
                  <c:v>149166</c:v>
                </c:pt>
                <c:pt idx="11">
                  <c:v>146301</c:v>
                </c:pt>
                <c:pt idx="14">
                  <c:v>145951</c:v>
                </c:pt>
              </c:numCache>
            </c:numRef>
          </c:val>
          <c:extLst>
            <c:ext xmlns:c16="http://schemas.microsoft.com/office/drawing/2014/chart" uri="{C3380CC4-5D6E-409C-BE32-E72D297353CC}">
              <c16:uniqueId val="{00000000-F4F1-444D-AAE3-8FCA17DA40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1</c:v>
                </c:pt>
                <c:pt idx="6">
                  <c:v>0</c:v>
                </c:pt>
                <c:pt idx="9">
                  <c:v>1</c:v>
                </c:pt>
                <c:pt idx="12">
                  <c:v>2</c:v>
                </c:pt>
              </c:numCache>
            </c:numRef>
          </c:val>
          <c:extLst>
            <c:ext xmlns:c16="http://schemas.microsoft.com/office/drawing/2014/chart" uri="{C3380CC4-5D6E-409C-BE32-E72D297353CC}">
              <c16:uniqueId val="{00000001-F4F1-444D-AAE3-8FCA17DA40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2903</c:v>
                </c:pt>
                <c:pt idx="3">
                  <c:v>2940</c:v>
                </c:pt>
                <c:pt idx="6">
                  <c:v>2491</c:v>
                </c:pt>
                <c:pt idx="9">
                  <c:v>2250</c:v>
                </c:pt>
                <c:pt idx="12">
                  <c:v>2018</c:v>
                </c:pt>
              </c:numCache>
            </c:numRef>
          </c:val>
          <c:extLst>
            <c:ext xmlns:c16="http://schemas.microsoft.com/office/drawing/2014/chart" uri="{C3380CC4-5D6E-409C-BE32-E72D297353CC}">
              <c16:uniqueId val="{00000002-F4F1-444D-AAE3-8FCA17DA40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F1-444D-AAE3-8FCA17DA40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3866</c:v>
                </c:pt>
                <c:pt idx="3">
                  <c:v>4431</c:v>
                </c:pt>
                <c:pt idx="6">
                  <c:v>3897</c:v>
                </c:pt>
                <c:pt idx="9">
                  <c:v>4113</c:v>
                </c:pt>
                <c:pt idx="12">
                  <c:v>4410</c:v>
                </c:pt>
              </c:numCache>
            </c:numRef>
          </c:val>
          <c:extLst>
            <c:ext xmlns:c16="http://schemas.microsoft.com/office/drawing/2014/chart" uri="{C3380CC4-5D6E-409C-BE32-E72D297353CC}">
              <c16:uniqueId val="{00000004-F4F1-444D-AAE3-8FCA17DA40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125619</c:v>
                </c:pt>
                <c:pt idx="3">
                  <c:v>125508</c:v>
                </c:pt>
                <c:pt idx="6">
                  <c:v>128422</c:v>
                </c:pt>
                <c:pt idx="9">
                  <c:v>131023</c:v>
                </c:pt>
                <c:pt idx="12">
                  <c:v>131480</c:v>
                </c:pt>
              </c:numCache>
            </c:numRef>
          </c:val>
          <c:extLst>
            <c:ext xmlns:c16="http://schemas.microsoft.com/office/drawing/2014/chart" uri="{C3380CC4-5D6E-409C-BE32-E72D297353CC}">
              <c16:uniqueId val="{00000005-F4F1-444D-AAE3-8FCA17DA40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14155</c:v>
                </c:pt>
                <c:pt idx="3">
                  <c:v>9902</c:v>
                </c:pt>
                <c:pt idx="6">
                  <c:v>3416</c:v>
                </c:pt>
                <c:pt idx="9">
                  <c:v>0</c:v>
                </c:pt>
                <c:pt idx="12">
                  <c:v>0</c:v>
                </c:pt>
              </c:numCache>
            </c:numRef>
          </c:val>
          <c:extLst>
            <c:ext xmlns:c16="http://schemas.microsoft.com/office/drawing/2014/chart" uri="{C3380CC4-5D6E-409C-BE32-E72D297353CC}">
              <c16:uniqueId val="{00000006-F4F1-444D-AAE3-8FCA17DA40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81765</c:v>
                </c:pt>
                <c:pt idx="3">
                  <c:v>82560</c:v>
                </c:pt>
                <c:pt idx="6">
                  <c:v>84500</c:v>
                </c:pt>
                <c:pt idx="9">
                  <c:v>86549</c:v>
                </c:pt>
                <c:pt idx="12">
                  <c:v>84026</c:v>
                </c:pt>
              </c:numCache>
            </c:numRef>
          </c:val>
          <c:extLst>
            <c:ext xmlns:c16="http://schemas.microsoft.com/office/drawing/2014/chart" uri="{C3380CC4-5D6E-409C-BE32-E72D297353CC}">
              <c16:uniqueId val="{00000007-F4F1-444D-AAE3-8FCA17DA405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80035</c:v>
                </c:pt>
                <c:pt idx="2">
                  <c:v>#N/A</c:v>
                </c:pt>
                <c:pt idx="3">
                  <c:v>#N/A</c:v>
                </c:pt>
                <c:pt idx="4">
                  <c:v>78573</c:v>
                </c:pt>
                <c:pt idx="5">
                  <c:v>#N/A</c:v>
                </c:pt>
                <c:pt idx="6">
                  <c:v>#N/A</c:v>
                </c:pt>
                <c:pt idx="7">
                  <c:v>73560</c:v>
                </c:pt>
                <c:pt idx="8">
                  <c:v>#N/A</c:v>
                </c:pt>
                <c:pt idx="9">
                  <c:v>#N/A</c:v>
                </c:pt>
                <c:pt idx="10">
                  <c:v>77635</c:v>
                </c:pt>
                <c:pt idx="11">
                  <c:v>#N/A</c:v>
                </c:pt>
                <c:pt idx="12">
                  <c:v>#N/A</c:v>
                </c:pt>
                <c:pt idx="13">
                  <c:v>75985</c:v>
                </c:pt>
                <c:pt idx="14">
                  <c:v>#N/A</c:v>
                </c:pt>
              </c:numCache>
            </c:numRef>
          </c:val>
          <c:smooth val="0"/>
          <c:extLst>
            <c:ext xmlns:c16="http://schemas.microsoft.com/office/drawing/2014/chart" uri="{C3380CC4-5D6E-409C-BE32-E72D297353CC}">
              <c16:uniqueId val="{00000008-F4F1-444D-AAE3-8FCA17DA405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1918536</c:v>
                </c:pt>
                <c:pt idx="5">
                  <c:v>1940743</c:v>
                </c:pt>
                <c:pt idx="8">
                  <c:v>1954456</c:v>
                </c:pt>
                <c:pt idx="11">
                  <c:v>1919829</c:v>
                </c:pt>
                <c:pt idx="14">
                  <c:v>1864088</c:v>
                </c:pt>
              </c:numCache>
            </c:numRef>
          </c:val>
          <c:extLst>
            <c:ext xmlns:c16="http://schemas.microsoft.com/office/drawing/2014/chart" uri="{C3380CC4-5D6E-409C-BE32-E72D297353CC}">
              <c16:uniqueId val="{00000000-CB3D-4E2D-82F3-9013864F05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71689</c:v>
                </c:pt>
                <c:pt idx="5">
                  <c:v>64432</c:v>
                </c:pt>
                <c:pt idx="8">
                  <c:v>51277</c:v>
                </c:pt>
                <c:pt idx="11">
                  <c:v>44121</c:v>
                </c:pt>
                <c:pt idx="14">
                  <c:v>37707</c:v>
                </c:pt>
              </c:numCache>
            </c:numRef>
          </c:val>
          <c:extLst>
            <c:ext xmlns:c16="http://schemas.microsoft.com/office/drawing/2014/chart" uri="{C3380CC4-5D6E-409C-BE32-E72D297353CC}">
              <c16:uniqueId val="{00000001-CB3D-4E2D-82F3-9013864F05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761117</c:v>
                </c:pt>
                <c:pt idx="5">
                  <c:v>789662</c:v>
                </c:pt>
                <c:pt idx="8">
                  <c:v>1021897</c:v>
                </c:pt>
                <c:pt idx="11">
                  <c:v>1111291</c:v>
                </c:pt>
                <c:pt idx="14">
                  <c:v>1130692</c:v>
                </c:pt>
              </c:numCache>
            </c:numRef>
          </c:val>
          <c:extLst>
            <c:ext xmlns:c16="http://schemas.microsoft.com/office/drawing/2014/chart" uri="{C3380CC4-5D6E-409C-BE32-E72D297353CC}">
              <c16:uniqueId val="{00000002-CB3D-4E2D-82F3-9013864F05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3D-4E2D-82F3-9013864F05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3D-4E2D-82F3-9013864F05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3203</c:v>
                </c:pt>
                <c:pt idx="3">
                  <c:v>8111</c:v>
                </c:pt>
                <c:pt idx="6">
                  <c:v>7907</c:v>
                </c:pt>
                <c:pt idx="9">
                  <c:v>8302</c:v>
                </c:pt>
                <c:pt idx="12">
                  <c:v>7682</c:v>
                </c:pt>
              </c:numCache>
            </c:numRef>
          </c:val>
          <c:extLst>
            <c:ext xmlns:c16="http://schemas.microsoft.com/office/drawing/2014/chart" uri="{C3380CC4-5D6E-409C-BE32-E72D297353CC}">
              <c16:uniqueId val="{00000005-CB3D-4E2D-82F3-9013864F05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356451</c:v>
                </c:pt>
                <c:pt idx="3">
                  <c:v>331192</c:v>
                </c:pt>
                <c:pt idx="6">
                  <c:v>324087</c:v>
                </c:pt>
                <c:pt idx="9">
                  <c:v>311988</c:v>
                </c:pt>
                <c:pt idx="12">
                  <c:v>324363</c:v>
                </c:pt>
              </c:numCache>
            </c:numRef>
          </c:val>
          <c:extLst>
            <c:ext xmlns:c16="http://schemas.microsoft.com/office/drawing/2014/chart" uri="{C3380CC4-5D6E-409C-BE32-E72D297353CC}">
              <c16:uniqueId val="{00000006-CB3D-4E2D-82F3-9013864F05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3D-4E2D-82F3-9013864F05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46618</c:v>
                </c:pt>
                <c:pt idx="3">
                  <c:v>54835</c:v>
                </c:pt>
                <c:pt idx="6">
                  <c:v>55538</c:v>
                </c:pt>
                <c:pt idx="9">
                  <c:v>56915</c:v>
                </c:pt>
                <c:pt idx="12">
                  <c:v>62469</c:v>
                </c:pt>
              </c:numCache>
            </c:numRef>
          </c:val>
          <c:extLst>
            <c:ext xmlns:c16="http://schemas.microsoft.com/office/drawing/2014/chart" uri="{C3380CC4-5D6E-409C-BE32-E72D297353CC}">
              <c16:uniqueId val="{00000008-CB3D-4E2D-82F3-9013864F05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25079</c:v>
                </c:pt>
                <c:pt idx="3">
                  <c:v>21046</c:v>
                </c:pt>
                <c:pt idx="6">
                  <c:v>21280</c:v>
                </c:pt>
                <c:pt idx="9">
                  <c:v>18128</c:v>
                </c:pt>
                <c:pt idx="12">
                  <c:v>16732</c:v>
                </c:pt>
              </c:numCache>
            </c:numRef>
          </c:val>
          <c:extLst>
            <c:ext xmlns:c16="http://schemas.microsoft.com/office/drawing/2014/chart" uri="{C3380CC4-5D6E-409C-BE32-E72D297353CC}">
              <c16:uniqueId val="{00000009-CB3D-4E2D-82F3-9013864F05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3614654</c:v>
                </c:pt>
                <c:pt idx="3">
                  <c:v>3657653</c:v>
                </c:pt>
                <c:pt idx="6">
                  <c:v>3770507</c:v>
                </c:pt>
                <c:pt idx="9">
                  <c:v>3764448</c:v>
                </c:pt>
                <c:pt idx="12">
                  <c:v>3694585</c:v>
                </c:pt>
              </c:numCache>
            </c:numRef>
          </c:val>
          <c:extLst>
            <c:ext xmlns:c16="http://schemas.microsoft.com/office/drawing/2014/chart" uri="{C3380CC4-5D6E-409C-BE32-E72D297353CC}">
              <c16:uniqueId val="{0000000A-CB3D-4E2D-82F3-9013864F054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1294662</c:v>
                </c:pt>
                <c:pt idx="2">
                  <c:v>#N/A</c:v>
                </c:pt>
                <c:pt idx="3">
                  <c:v>#N/A</c:v>
                </c:pt>
                <c:pt idx="4">
                  <c:v>1277999</c:v>
                </c:pt>
                <c:pt idx="5">
                  <c:v>#N/A</c:v>
                </c:pt>
                <c:pt idx="6">
                  <c:v>#N/A</c:v>
                </c:pt>
                <c:pt idx="7">
                  <c:v>1151690</c:v>
                </c:pt>
                <c:pt idx="8">
                  <c:v>#N/A</c:v>
                </c:pt>
                <c:pt idx="9">
                  <c:v>#N/A</c:v>
                </c:pt>
                <c:pt idx="10">
                  <c:v>1084540</c:v>
                </c:pt>
                <c:pt idx="11">
                  <c:v>#N/A</c:v>
                </c:pt>
                <c:pt idx="12">
                  <c:v>#N/A</c:v>
                </c:pt>
                <c:pt idx="13">
                  <c:v>1073345</c:v>
                </c:pt>
                <c:pt idx="14">
                  <c:v>#N/A</c:v>
                </c:pt>
              </c:numCache>
            </c:numRef>
          </c:val>
          <c:smooth val="0"/>
          <c:extLst>
            <c:ext xmlns:c16="http://schemas.microsoft.com/office/drawing/2014/chart" uri="{C3380CC4-5D6E-409C-BE32-E72D297353CC}">
              <c16:uniqueId val="{0000000B-CB3D-4E2D-82F3-9013864F054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91292</c:v>
                </c:pt>
                <c:pt idx="1">
                  <c:v>95494</c:v>
                </c:pt>
                <c:pt idx="2">
                  <c:v>98697</c:v>
                </c:pt>
              </c:numCache>
            </c:numRef>
          </c:val>
          <c:extLst>
            <c:ext xmlns:c16="http://schemas.microsoft.com/office/drawing/2014/chart" uri="{C3380CC4-5D6E-409C-BE32-E72D297353CC}">
              <c16:uniqueId val="{00000000-409E-4704-A7BE-49DF3A9CC6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41436</c:v>
                </c:pt>
                <c:pt idx="1">
                  <c:v>41585</c:v>
                </c:pt>
                <c:pt idx="2">
                  <c:v>49900</c:v>
                </c:pt>
              </c:numCache>
            </c:numRef>
          </c:val>
          <c:extLst>
            <c:ext xmlns:c16="http://schemas.microsoft.com/office/drawing/2014/chart" uri="{C3380CC4-5D6E-409C-BE32-E72D297353CC}">
              <c16:uniqueId val="{00000001-409E-4704-A7BE-49DF3A9CC6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219274</c:v>
                </c:pt>
                <c:pt idx="1">
                  <c:v>250548</c:v>
                </c:pt>
                <c:pt idx="2">
                  <c:v>256264</c:v>
                </c:pt>
              </c:numCache>
            </c:numRef>
          </c:val>
          <c:extLst>
            <c:ext xmlns:c16="http://schemas.microsoft.com/office/drawing/2014/chart" uri="{C3380CC4-5D6E-409C-BE32-E72D297353CC}">
              <c16:uniqueId val="{00000002-409E-4704-A7BE-49DF3A9CC6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令和３年度において、臨時財政対策債償還基金費が追加交付され、基準財政需要額が大幅に増加したことで、財政力指数が低下している。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も、臨時財政対策債償還基金費の追加交付があったほか、高齢者保健福祉費や社会福祉費が増加したことなどにより単年度の財政力指数が低下しており、令和３年度を含む直近３年平均についても０．０１ポイント減となった。</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今後とも、事務事業の見直しや県税収入等の自主財源の確保により、持続可能な財政構造の確立に努めていく。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令和３年度において、普通交付税の追加交付があり大幅に増加したことで、一時的に改善しているが、高齢化の進展等に伴う社会保障関係経費の増加が続いているため令和５年度も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パーセント増加し、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パーセント台後半での推移となっている。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引き続き、事務事業の見直しや県税収入等の自主財源の確保により、持続可能な財政構造の確立に努めていく。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143510</xdr:rowOff>
    </xdr:from>
    <xdr:to>
      <xdr:col>23</xdr:col>
      <xdr:colOff>133350</xdr:colOff>
      <xdr:row>67</xdr:row>
      <xdr:rowOff>12446</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601960"/>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58437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34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56134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4595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107696</xdr:rowOff>
    </xdr:from>
    <xdr:to>
      <xdr:col>19</xdr:col>
      <xdr:colOff>133350</xdr:colOff>
      <xdr:row>64</xdr:row>
      <xdr:rowOff>73152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051796"/>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107696</xdr:rowOff>
    </xdr:from>
    <xdr:to>
      <xdr:col>15</xdr:col>
      <xdr:colOff>82550</xdr:colOff>
      <xdr:row>66</xdr:row>
      <xdr:rowOff>29464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051796"/>
          <a:ext cx="889000" cy="129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129032</xdr:rowOff>
    </xdr:from>
    <xdr:to>
      <xdr:col>15</xdr:col>
      <xdr:colOff>133350</xdr:colOff>
      <xdr:row>61</xdr:row>
      <xdr:rowOff>59182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43959</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2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14986</xdr:rowOff>
    </xdr:from>
    <xdr:to>
      <xdr:col>11</xdr:col>
      <xdr:colOff>82550</xdr:colOff>
      <xdr:row>65</xdr:row>
      <xdr:rowOff>116586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126763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56896</xdr:rowOff>
    </xdr:from>
    <xdr:to>
      <xdr:col>15</xdr:col>
      <xdr:colOff>133350</xdr:colOff>
      <xdr:row>58</xdr:row>
      <xdr:rowOff>158496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168673</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人件費において定年引上げにより退職手当が大きく減少したこと、物件費においても、新型コロナウイルス感染症対策経費が減少したことから、人口一人当たりの人件費・物件費等の決算額が減少した。</a:t>
          </a:r>
        </a:p>
        <a:p>
          <a:r>
            <a:rPr kumimoji="1" lang="ja-JP" altLang="en-US" sz="1300">
              <a:latin typeface="ＭＳ Ｐゴシック" panose="020B0600070205080204" pitchFamily="50" charset="-128"/>
              <a:ea typeface="ＭＳ Ｐゴシック" panose="020B0600070205080204" pitchFamily="50" charset="-128"/>
            </a:rPr>
            <a:t>　引き続き、業務の効率化や事務事業の見直しにより、経費節減に努め、内部関係経費等の抑制に努めていく。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7325</xdr:rowOff>
    </xdr:from>
    <xdr:to>
      <xdr:col>23</xdr:col>
      <xdr:colOff>133350</xdr:colOff>
      <xdr:row>83</xdr:row>
      <xdr:rowOff>118121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237675"/>
          <a:ext cx="838200" cy="1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170061</xdr:rowOff>
    </xdr:from>
    <xdr:to>
      <xdr:col>19</xdr:col>
      <xdr:colOff>133350</xdr:colOff>
      <xdr:row>83</xdr:row>
      <xdr:rowOff>118121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28961"/>
          <a:ext cx="889000" cy="1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122619</xdr:rowOff>
    </xdr:from>
    <xdr:to>
      <xdr:col>15</xdr:col>
      <xdr:colOff>82550</xdr:colOff>
      <xdr:row>82</xdr:row>
      <xdr:rowOff>170061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81519"/>
          <a:ext cx="8890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110714</xdr:rowOff>
    </xdr:from>
    <xdr:to>
      <xdr:col>11</xdr:col>
      <xdr:colOff>31750</xdr:colOff>
      <xdr:row>82</xdr:row>
      <xdr:rowOff>122619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69614"/>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127975</xdr:rowOff>
    </xdr:from>
    <xdr:to>
      <xdr:col>23</xdr:col>
      <xdr:colOff>184150</xdr:colOff>
      <xdr:row>83</xdr:row>
      <xdr:rowOff>58125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144502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67321</xdr:rowOff>
    </xdr:from>
    <xdr:to>
      <xdr:col>19</xdr:col>
      <xdr:colOff>184150</xdr:colOff>
      <xdr:row>83</xdr:row>
      <xdr:rowOff>168921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7648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6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119261</xdr:rowOff>
    </xdr:from>
    <xdr:to>
      <xdr:col>15</xdr:col>
      <xdr:colOff>133350</xdr:colOff>
      <xdr:row>83</xdr:row>
      <xdr:rowOff>49411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59588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94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71819</xdr:rowOff>
    </xdr:from>
    <xdr:to>
      <xdr:col>11</xdr:col>
      <xdr:colOff>82550</xdr:colOff>
      <xdr:row>83</xdr:row>
      <xdr:rowOff>1969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9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59914</xdr:rowOff>
    </xdr:from>
    <xdr:to>
      <xdr:col>7</xdr:col>
      <xdr:colOff>31750</xdr:colOff>
      <xdr:row>82</xdr:row>
      <xdr:rowOff>161514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8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平成２８年の地方公務員法の改正に伴う昇給制度の見直しの実施などにより、低下傾向で推移している。</a:t>
          </a:r>
        </a:p>
        <a:p>
          <a:r>
            <a:rPr kumimoji="1" lang="ja-JP" altLang="en-US" sz="1300">
              <a:latin typeface="ＭＳ Ｐゴシック" panose="020B0600070205080204" pitchFamily="50" charset="-128"/>
              <a:ea typeface="ＭＳ Ｐゴシック" panose="020B0600070205080204" pitchFamily="50" charset="-128"/>
            </a:rPr>
            <a:t>　民間の給与水準並びに国及び他団体の状況も踏まえ、引き続き給与水準の適正化を図っていく。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160020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1706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36830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21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85089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85089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児童相談所の体制強化や行政のデジタル化支援等に向けた増員もあったものの、総学級数減による教諭等の減員等を受け、類似団体平均９２９．３７人を下回る８６９．５５人となっている。</a:t>
          </a:r>
        </a:p>
        <a:p>
          <a:r>
            <a:rPr kumimoji="1" lang="ja-JP" altLang="en-US" sz="1300">
              <a:latin typeface="ＭＳ Ｐゴシック" panose="020B0600070205080204" pitchFamily="50" charset="-128"/>
              <a:ea typeface="ＭＳ Ｐゴシック" panose="020B0600070205080204" pitchFamily="50" charset="-128"/>
            </a:rPr>
            <a:t>　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110803</xdr:rowOff>
    </xdr:from>
    <xdr:to>
      <xdr:col>81</xdr:col>
      <xdr:colOff>44450</xdr:colOff>
      <xdr:row>60</xdr:row>
      <xdr:rowOff>112078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0397803"/>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112078</xdr:rowOff>
    </xdr:from>
    <xdr:to>
      <xdr:col>77</xdr:col>
      <xdr:colOff>44450</xdr:colOff>
      <xdr:row>60</xdr:row>
      <xdr:rowOff>112078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99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109234</xdr:rowOff>
    </xdr:from>
    <xdr:to>
      <xdr:col>72</xdr:col>
      <xdr:colOff>203200</xdr:colOff>
      <xdr:row>60</xdr:row>
      <xdr:rowOff>112078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96234"/>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104029</xdr:rowOff>
    </xdr:from>
    <xdr:to>
      <xdr:col>68</xdr:col>
      <xdr:colOff>152400</xdr:colOff>
      <xdr:row>60</xdr:row>
      <xdr:rowOff>109234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391029"/>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60003</xdr:rowOff>
    </xdr:from>
    <xdr:to>
      <xdr:col>81</xdr:col>
      <xdr:colOff>95250</xdr:colOff>
      <xdr:row>60</xdr:row>
      <xdr:rowOff>161603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3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76530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61278</xdr:rowOff>
    </xdr:from>
    <xdr:to>
      <xdr:col>77</xdr:col>
      <xdr:colOff>95250</xdr:colOff>
      <xdr:row>60</xdr:row>
      <xdr:rowOff>162878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1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61278</xdr:rowOff>
    </xdr:from>
    <xdr:to>
      <xdr:col>73</xdr:col>
      <xdr:colOff>44450</xdr:colOff>
      <xdr:row>60</xdr:row>
      <xdr:rowOff>162878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58434</xdr:rowOff>
    </xdr:from>
    <xdr:to>
      <xdr:col>68</xdr:col>
      <xdr:colOff>203200</xdr:colOff>
      <xdr:row>60</xdr:row>
      <xdr:rowOff>160034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170211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53229</xdr:rowOff>
    </xdr:from>
    <xdr:to>
      <xdr:col>64</xdr:col>
      <xdr:colOff>152400</xdr:colOff>
      <xdr:row>60</xdr:row>
      <xdr:rowOff>154829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165006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建設地方債等の残高の減少などにより元利償還金等が減少していることから、実質公債費比率は年々低下している。</a:t>
          </a:r>
        </a:p>
        <a:p>
          <a:r>
            <a:rPr kumimoji="1" lang="ja-JP" altLang="en-US" sz="1300">
              <a:latin typeface="ＭＳ Ｐゴシック" panose="020B0600070205080204" pitchFamily="50" charset="-128"/>
              <a:ea typeface="ＭＳ Ｐゴシック" panose="020B0600070205080204" pitchFamily="50" charset="-128"/>
            </a:rPr>
            <a:t>　令和５年度は、個人県民税の増収や普通交付税の追加交付などにより、標準財政規模が増加したことなどから、前年度から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78317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14111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621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14111</xdr:rowOff>
    </xdr:from>
    <xdr:to>
      <xdr:col>68</xdr:col>
      <xdr:colOff>152400</xdr:colOff>
      <xdr:row>38</xdr:row>
      <xdr:rowOff>54328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52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134761</xdr:rowOff>
    </xdr:from>
    <xdr:to>
      <xdr:col>68</xdr:col>
      <xdr:colOff>203200</xdr:colOff>
      <xdr:row>38</xdr:row>
      <xdr:rowOff>64911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75088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建設地方債等の残高が減少していることや減債基金等の基金残高が増加していることなどにより、将来負担比率は年々低下している。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令和５年度は、個人県民税の増収や普通交付税の追加交付などにより、標準財政規模が増加したことなどから、前年度から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50419</xdr:rowOff>
    </xdr:from>
    <xdr:to>
      <xdr:col>81</xdr:col>
      <xdr:colOff>44450</xdr:colOff>
      <xdr:row>17</xdr:row>
      <xdr:rowOff>70206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65069"/>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70206</xdr:rowOff>
    </xdr:from>
    <xdr:to>
      <xdr:col>77</xdr:col>
      <xdr:colOff>44450</xdr:colOff>
      <xdr:row>17</xdr:row>
      <xdr:rowOff>89027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98485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89027</xdr:rowOff>
    </xdr:from>
    <xdr:to>
      <xdr:col>72</xdr:col>
      <xdr:colOff>203200</xdr:colOff>
      <xdr:row>18</xdr:row>
      <xdr:rowOff>19406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003677"/>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41123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1055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171069</xdr:rowOff>
    </xdr:from>
    <xdr:to>
      <xdr:col>81</xdr:col>
      <xdr:colOff>95250</xdr:colOff>
      <xdr:row>17</xdr:row>
      <xdr:rowOff>101219</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16146</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19406</xdr:rowOff>
    </xdr:from>
    <xdr:to>
      <xdr:col>77</xdr:col>
      <xdr:colOff>95250</xdr:colOff>
      <xdr:row>17</xdr:row>
      <xdr:rowOff>121006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131183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38227</xdr:rowOff>
    </xdr:from>
    <xdr:to>
      <xdr:col>73</xdr:col>
      <xdr:colOff>44450</xdr:colOff>
      <xdr:row>17</xdr:row>
      <xdr:rowOff>139827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150004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80383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161773</xdr:rowOff>
    </xdr:from>
    <xdr:to>
      <xdr:col>64</xdr:col>
      <xdr:colOff>152400</xdr:colOff>
      <xdr:row>18</xdr:row>
      <xdr:rowOff>91923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0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102100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4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定年引上げによる退職手当の減少により、人件費は大きく減少したが、地方消費税が大幅に減少したことにより、分母にあたる経常的収入も減少し、全体としては前年度比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38</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88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38</xdr:row>
      <xdr:rowOff>38100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1214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120650</xdr:rowOff>
    </xdr:from>
    <xdr:to>
      <xdr:col>15</xdr:col>
      <xdr:colOff>98425</xdr:colOff>
      <xdr:row>40</xdr:row>
      <xdr:rowOff>101600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214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40</xdr:row>
      <xdr:rowOff>152400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158750</xdr:rowOff>
    </xdr:from>
    <xdr:to>
      <xdr:col>20</xdr:col>
      <xdr:colOff>38100</xdr:colOff>
      <xdr:row>38</xdr:row>
      <xdr:rowOff>88900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101600</xdr:rowOff>
    </xdr:from>
    <xdr:to>
      <xdr:col>6</xdr:col>
      <xdr:colOff>171450</xdr:colOff>
      <xdr:row>41</xdr:row>
      <xdr:rowOff>31750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新型インフルエンザ対策事業（抗インフルエンザウイルス薬の購入・備蓄）に係る需用費等が増加した。また物品・委託等の調達に係る物価高騰の影響や、算定の分母にあたる経常的収入の減少もあり、前年度比で増加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5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8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医療事業（精神通院）や難病医療費助成事業など、県の努力では削減が困難な社会保障関係経費であり、地方交付税が一時的に大幅な増加となった令和３年度を除き、ほぼ横ばいの水準で推移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129920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129920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129920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平均を下回っているが、県有施設の老朽化に伴い、維持補修費の増加が見込まれることから、公共施設等総合管理計画等に基づき、計画的な更新投資を行い、維持補修費の軽減・平準化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後期高齢者医療給付費負担金や施設型保育給付費、自立支援給付費負担金など、社会保障関係経費の増加基調が続いている。</a:t>
          </a:r>
        </a:p>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一時的に前年度比で減少したが、今後も高齢化の進展などにより増加傾向は続くと見込まれるため、健康寿命の延伸や介護予防などの各種施策の推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170543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7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37</xdr:row>
      <xdr:rowOff>124278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19586"/>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37</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19586"/>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154214</xdr:rowOff>
    </xdr:from>
    <xdr:to>
      <xdr:col>69</xdr:col>
      <xdr:colOff>92075</xdr:colOff>
      <xdr:row>37</xdr:row>
      <xdr:rowOff>91622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26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119743</xdr:rowOff>
    </xdr:from>
    <xdr:to>
      <xdr:col>82</xdr:col>
      <xdr:colOff>158750</xdr:colOff>
      <xdr:row>39</xdr:row>
      <xdr:rowOff>49893</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91820</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127199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18341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令和３年度は、分母にあたる経常的収入の増加により一時的に前年度比で減少したが、その後は元の水準に戻っている。</a:t>
          </a:r>
        </a:p>
        <a:p>
          <a:r>
            <a:rPr kumimoji="1" lang="ja-JP" altLang="en-US" sz="1300">
              <a:latin typeface="ＭＳ Ｐゴシック" panose="020B0600070205080204" pitchFamily="50" charset="-128"/>
              <a:ea typeface="ＭＳ Ｐゴシック" panose="020B0600070205080204" pitchFamily="50" charset="-128"/>
            </a:rPr>
            <a:t>　なお、これまでの建設地方債等の発行抑制の取組により、類似団体と比較して平均より低い水準で推移している。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167821</xdr:rowOff>
    </xdr:from>
    <xdr:to>
      <xdr:col>24</xdr:col>
      <xdr:colOff>25400</xdr:colOff>
      <xdr:row>82</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3026571"/>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82749</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7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167821</xdr:rowOff>
    </xdr:from>
    <xdr:to>
      <xdr:col>24</xdr:col>
      <xdr:colOff>114300</xdr:colOff>
      <xdr:row>75</xdr:row>
      <xdr:rowOff>167821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02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75</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3915"/>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64606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43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92529</xdr:rowOff>
    </xdr:from>
    <xdr:to>
      <xdr:col>24</xdr:col>
      <xdr:colOff>76200</xdr:colOff>
      <xdr:row>79</xdr:row>
      <xdr:rowOff>22679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75</xdr:row>
      <xdr:rowOff>135165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585700"/>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2721</xdr:rowOff>
    </xdr:from>
    <xdr:to>
      <xdr:col>20</xdr:col>
      <xdr:colOff>38100</xdr:colOff>
      <xdr:row>79</xdr:row>
      <xdr:rowOff>104321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76</xdr:row>
      <xdr:rowOff>29029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8570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102507</xdr:rowOff>
    </xdr:from>
    <xdr:to>
      <xdr:col>11</xdr:col>
      <xdr:colOff>9525</xdr:colOff>
      <xdr:row>76</xdr:row>
      <xdr:rowOff>29029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12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117022</xdr:rowOff>
    </xdr:from>
    <xdr:to>
      <xdr:col>24</xdr:col>
      <xdr:colOff>76200</xdr:colOff>
      <xdr:row>76</xdr:row>
      <xdr:rowOff>47172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25599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90005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51707</xdr:rowOff>
    </xdr:from>
    <xdr:to>
      <xdr:col>6</xdr:col>
      <xdr:colOff>171450</xdr:colOff>
      <xdr:row>75</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163484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公債費以外の経常的経費の５割弱を占める人件費について、類似団体平均を上回っていることから、公債費以外の経常経費に係る経常収支比率についても類似団体を上回る傾向で推移している。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今後も、民間の給与水準並びに国及び他団体の状況も踏まえ、給与水準の適正化などを図っていく。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38100</xdr:rowOff>
    </xdr:from>
    <xdr:to>
      <xdr:col>82</xdr:col>
      <xdr:colOff>107950</xdr:colOff>
      <xdr:row>81</xdr:row>
      <xdr:rowOff>44450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754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76200</xdr:rowOff>
    </xdr:from>
    <xdr:to>
      <xdr:col>78</xdr:col>
      <xdr:colOff>69850</xdr:colOff>
      <xdr:row>80</xdr:row>
      <xdr:rowOff>38100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635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82</xdr:row>
      <xdr:rowOff>38100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763500"/>
          <a:ext cx="8890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133350</xdr:rowOff>
    </xdr:from>
    <xdr:to>
      <xdr:col>69</xdr:col>
      <xdr:colOff>92075</xdr:colOff>
      <xdr:row>82</xdr:row>
      <xdr:rowOff>38100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402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165100</xdr:rowOff>
    </xdr:from>
    <xdr:to>
      <xdr:col>82</xdr:col>
      <xdr:colOff>158750</xdr:colOff>
      <xdr:row>81</xdr:row>
      <xdr:rowOff>95250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73677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158750</xdr:rowOff>
    </xdr:from>
    <xdr:to>
      <xdr:col>78</xdr:col>
      <xdr:colOff>120650</xdr:colOff>
      <xdr:row>80</xdr:row>
      <xdr:rowOff>88900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73677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8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25400</xdr:rowOff>
    </xdr:from>
    <xdr:to>
      <xdr:col>74</xdr:col>
      <xdr:colOff>31750</xdr:colOff>
      <xdr:row>74</xdr:row>
      <xdr:rowOff>127000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158750</xdr:rowOff>
    </xdr:from>
    <xdr:to>
      <xdr:col>69</xdr:col>
      <xdr:colOff>142875</xdr:colOff>
      <xdr:row>82</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82550</xdr:rowOff>
    </xdr:from>
    <xdr:to>
      <xdr:col>65</xdr:col>
      <xdr:colOff>53975</xdr:colOff>
      <xdr:row>82</xdr:row>
      <xdr:rowOff>12700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46666</xdr:rowOff>
    </xdr:from>
    <xdr:to>
      <xdr:col>29</xdr:col>
      <xdr:colOff>127000</xdr:colOff>
      <xdr:row>16</xdr:row>
      <xdr:rowOff>58439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7491"/>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58439</xdr:rowOff>
    </xdr:from>
    <xdr:to>
      <xdr:col>26</xdr:col>
      <xdr:colOff>50800</xdr:colOff>
      <xdr:row>16</xdr:row>
      <xdr:rowOff>72022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264"/>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58191</xdr:rowOff>
    </xdr:from>
    <xdr:to>
      <xdr:col>22</xdr:col>
      <xdr:colOff>114300</xdr:colOff>
      <xdr:row>16</xdr:row>
      <xdr:rowOff>72022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9016"/>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43066</xdr:rowOff>
    </xdr:from>
    <xdr:to>
      <xdr:col>18</xdr:col>
      <xdr:colOff>177800</xdr:colOff>
      <xdr:row>16</xdr:row>
      <xdr:rowOff>58191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3891"/>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167316</xdr:rowOff>
    </xdr:from>
    <xdr:to>
      <xdr:col>29</xdr:col>
      <xdr:colOff>177800</xdr:colOff>
      <xdr:row>16</xdr:row>
      <xdr:rowOff>97466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7639</xdr:rowOff>
    </xdr:from>
    <xdr:to>
      <xdr:col>26</xdr:col>
      <xdr:colOff>101600</xdr:colOff>
      <xdr:row>16</xdr:row>
      <xdr:rowOff>109239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21222</xdr:rowOff>
    </xdr:from>
    <xdr:to>
      <xdr:col>22</xdr:col>
      <xdr:colOff>165100</xdr:colOff>
      <xdr:row>16</xdr:row>
      <xdr:rowOff>122822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107599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7391</xdr:rowOff>
    </xdr:from>
    <xdr:to>
      <xdr:col>19</xdr:col>
      <xdr:colOff>38100</xdr:colOff>
      <xdr:row>16</xdr:row>
      <xdr:rowOff>108991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163716</xdr:rowOff>
    </xdr:from>
    <xdr:to>
      <xdr:col>15</xdr:col>
      <xdr:colOff>101600</xdr:colOff>
      <xdr:row>16</xdr:row>
      <xdr:rowOff>93866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109683</xdr:rowOff>
    </xdr:from>
    <xdr:to>
      <xdr:col>29</xdr:col>
      <xdr:colOff>127000</xdr:colOff>
      <xdr:row>37</xdr:row>
      <xdr:rowOff>124599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34383"/>
          <a:ext cx="6477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109683</xdr:rowOff>
    </xdr:from>
    <xdr:to>
      <xdr:col>26</xdr:col>
      <xdr:colOff>50800</xdr:colOff>
      <xdr:row>37</xdr:row>
      <xdr:rowOff>146659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34383"/>
          <a:ext cx="698500" cy="3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102597</xdr:rowOff>
    </xdr:from>
    <xdr:to>
      <xdr:col>22</xdr:col>
      <xdr:colOff>114300</xdr:colOff>
      <xdr:row>37</xdr:row>
      <xdr:rowOff>146659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27297"/>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89053</xdr:rowOff>
    </xdr:from>
    <xdr:to>
      <xdr:col>18</xdr:col>
      <xdr:colOff>177800</xdr:colOff>
      <xdr:row>37</xdr:row>
      <xdr:rowOff>102597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13753"/>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73799</xdr:rowOff>
    </xdr:from>
    <xdr:to>
      <xdr:col>29</xdr:col>
      <xdr:colOff>177800</xdr:colOff>
      <xdr:row>37</xdr:row>
      <xdr:rowOff>175399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153826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58883</xdr:rowOff>
    </xdr:from>
    <xdr:to>
      <xdr:col>26</xdr:col>
      <xdr:colOff>101600</xdr:colOff>
      <xdr:row>37</xdr:row>
      <xdr:rowOff>160483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145260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6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95859</xdr:rowOff>
    </xdr:from>
    <xdr:to>
      <xdr:col>22</xdr:col>
      <xdr:colOff>165100</xdr:colOff>
      <xdr:row>37</xdr:row>
      <xdr:rowOff>197459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182236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51797</xdr:rowOff>
    </xdr:from>
    <xdr:to>
      <xdr:col>19</xdr:col>
      <xdr:colOff>38100</xdr:colOff>
      <xdr:row>37</xdr:row>
      <xdr:rowOff>153397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38253</xdr:rowOff>
    </xdr:from>
    <xdr:to>
      <xdr:col>15</xdr:col>
      <xdr:colOff>101600</xdr:colOff>
      <xdr:row>37</xdr:row>
      <xdr:rowOff>139853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124630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105067</xdr:rowOff>
    </xdr:from>
    <xdr:to>
      <xdr:col>24</xdr:col>
      <xdr:colOff>63500</xdr:colOff>
      <xdr:row>35</xdr:row>
      <xdr:rowOff>155637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05817"/>
          <a:ext cx="838200" cy="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105067</xdr:rowOff>
    </xdr:from>
    <xdr:to>
      <xdr:col>19</xdr:col>
      <xdr:colOff>177800</xdr:colOff>
      <xdr:row>35</xdr:row>
      <xdr:rowOff>113444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5817"/>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83644</xdr:rowOff>
    </xdr:from>
    <xdr:to>
      <xdr:col>15</xdr:col>
      <xdr:colOff>50800</xdr:colOff>
      <xdr:row>35</xdr:row>
      <xdr:rowOff>113444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84394"/>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72851</xdr:rowOff>
    </xdr:from>
    <xdr:to>
      <xdr:col>10</xdr:col>
      <xdr:colOff>114300</xdr:colOff>
      <xdr:row>35</xdr:row>
      <xdr:rowOff>83644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360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104837</xdr:rowOff>
    </xdr:from>
    <xdr:to>
      <xdr:col>24</xdr:col>
      <xdr:colOff>114300</xdr:colOff>
      <xdr:row>36</xdr:row>
      <xdr:rowOff>34987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54267</xdr:rowOff>
    </xdr:from>
    <xdr:to>
      <xdr:col>20</xdr:col>
      <xdr:colOff>38100</xdr:colOff>
      <xdr:row>35</xdr:row>
      <xdr:rowOff>155867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146994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62644</xdr:rowOff>
    </xdr:from>
    <xdr:to>
      <xdr:col>15</xdr:col>
      <xdr:colOff>101600</xdr:colOff>
      <xdr:row>35</xdr:row>
      <xdr:rowOff>164244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155371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32844</xdr:rowOff>
    </xdr:from>
    <xdr:to>
      <xdr:col>10</xdr:col>
      <xdr:colOff>165100</xdr:colOff>
      <xdr:row>35</xdr:row>
      <xdr:rowOff>134444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22051</xdr:rowOff>
    </xdr:from>
    <xdr:to>
      <xdr:col>6</xdr:col>
      <xdr:colOff>38100</xdr:colOff>
      <xdr:row>35</xdr:row>
      <xdr:rowOff>123651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114778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134717</xdr:rowOff>
    </xdr:from>
    <xdr:to>
      <xdr:col>24</xdr:col>
      <xdr:colOff>63500</xdr:colOff>
      <xdr:row>57</xdr:row>
      <xdr:rowOff>36602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93017"/>
          <a:ext cx="838200" cy="4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134717</xdr:rowOff>
    </xdr:from>
    <xdr:to>
      <xdr:col>19</xdr:col>
      <xdr:colOff>177800</xdr:colOff>
      <xdr:row>57</xdr:row>
      <xdr:rowOff>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93017"/>
          <a:ext cx="889000" cy="3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209</xdr:rowOff>
    </xdr:from>
    <xdr:to>
      <xdr:col>15</xdr:col>
      <xdr:colOff>50800</xdr:colOff>
      <xdr:row>58</xdr:row>
      <xdr:rowOff>30429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2859"/>
          <a:ext cx="889000" cy="2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30429</xdr:rowOff>
    </xdr:from>
    <xdr:to>
      <xdr:col>10</xdr:col>
      <xdr:colOff>114300</xdr:colOff>
      <xdr:row>58</xdr:row>
      <xdr:rowOff>106645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4529"/>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157252</xdr:rowOff>
    </xdr:from>
    <xdr:to>
      <xdr:col>24</xdr:col>
      <xdr:colOff>114300</xdr:colOff>
      <xdr:row>57</xdr:row>
      <xdr:rowOff>87402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83917</xdr:rowOff>
    </xdr:from>
    <xdr:to>
      <xdr:col>20</xdr:col>
      <xdr:colOff>38100</xdr:colOff>
      <xdr:row>55</xdr:row>
      <xdr:rowOff>14067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30594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1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120859</xdr:rowOff>
    </xdr:from>
    <xdr:to>
      <xdr:col>15</xdr:col>
      <xdr:colOff>101600</xdr:colOff>
      <xdr:row>57</xdr:row>
      <xdr:rowOff>51009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151079</xdr:rowOff>
    </xdr:from>
    <xdr:to>
      <xdr:col>10</xdr:col>
      <xdr:colOff>165100</xdr:colOff>
      <xdr:row>58</xdr:row>
      <xdr:rowOff>81229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55845</xdr:rowOff>
    </xdr:from>
    <xdr:to>
      <xdr:col>6</xdr:col>
      <xdr:colOff>38100</xdr:colOff>
      <xdr:row>58</xdr:row>
      <xdr:rowOff>157445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148572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96357</xdr:rowOff>
    </xdr:from>
    <xdr:to>
      <xdr:col>24</xdr:col>
      <xdr:colOff>63500</xdr:colOff>
      <xdr:row>78</xdr:row>
      <xdr:rowOff>109799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945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103398</xdr:rowOff>
    </xdr:from>
    <xdr:to>
      <xdr:col>19</xdr:col>
      <xdr:colOff>177800</xdr:colOff>
      <xdr:row>78</xdr:row>
      <xdr:rowOff>109799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64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99009</xdr:rowOff>
    </xdr:from>
    <xdr:to>
      <xdr:col>15</xdr:col>
      <xdr:colOff>50800</xdr:colOff>
      <xdr:row>78</xdr:row>
      <xdr:rowOff>103398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210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99009</xdr:rowOff>
    </xdr:from>
    <xdr:to>
      <xdr:col>10</xdr:col>
      <xdr:colOff>114300</xdr:colOff>
      <xdr:row>78</xdr:row>
      <xdr:rowOff>103307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2109"/>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45557</xdr:rowOff>
    </xdr:from>
    <xdr:to>
      <xdr:col>24</xdr:col>
      <xdr:colOff>114300</xdr:colOff>
      <xdr:row>78</xdr:row>
      <xdr:rowOff>147157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131934</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58999</xdr:rowOff>
    </xdr:from>
    <xdr:to>
      <xdr:col>20</xdr:col>
      <xdr:colOff>38100</xdr:colOff>
      <xdr:row>78</xdr:row>
      <xdr:rowOff>160599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78</xdr:row>
      <xdr:rowOff>151726</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953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52598</xdr:rowOff>
    </xdr:from>
    <xdr:to>
      <xdr:col>15</xdr:col>
      <xdr:colOff>101600</xdr:colOff>
      <xdr:row>78</xdr:row>
      <xdr:rowOff>154198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145325</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1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48209</xdr:rowOff>
    </xdr:from>
    <xdr:to>
      <xdr:col>10</xdr:col>
      <xdr:colOff>165100</xdr:colOff>
      <xdr:row>78</xdr:row>
      <xdr:rowOff>149809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140936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1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52507</xdr:rowOff>
    </xdr:from>
    <xdr:to>
      <xdr:col>6</xdr:col>
      <xdr:colOff>38100</xdr:colOff>
      <xdr:row>78</xdr:row>
      <xdr:rowOff>154107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145234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169545</xdr:rowOff>
    </xdr:from>
    <xdr:to>
      <xdr:col>24</xdr:col>
      <xdr:colOff>63500</xdr:colOff>
      <xdr:row>98</xdr:row>
      <xdr:rowOff>16256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800195"/>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169545</xdr:rowOff>
    </xdr:from>
    <xdr:to>
      <xdr:col>19</xdr:col>
      <xdr:colOff>177800</xdr:colOff>
      <xdr:row>98</xdr:row>
      <xdr:rowOff>86106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80019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86106</xdr:rowOff>
    </xdr:from>
    <xdr:to>
      <xdr:col>15</xdr:col>
      <xdr:colOff>50800</xdr:colOff>
      <xdr:row>98</xdr:row>
      <xdr:rowOff>158496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88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158496</xdr:rowOff>
    </xdr:from>
    <xdr:to>
      <xdr:col>10</xdr:col>
      <xdr:colOff>114300</xdr:colOff>
      <xdr:row>99</xdr:row>
      <xdr:rowOff>1905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059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136906</xdr:rowOff>
    </xdr:from>
    <xdr:to>
      <xdr:col>24</xdr:col>
      <xdr:colOff>114300</xdr:colOff>
      <xdr:row>98</xdr:row>
      <xdr:rowOff>67056</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115333</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74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118745</xdr:rowOff>
    </xdr:from>
    <xdr:to>
      <xdr:col>20</xdr:col>
      <xdr:colOff>38100</xdr:colOff>
      <xdr:row>98</xdr:row>
      <xdr:rowOff>48895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40022</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84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35306</xdr:rowOff>
    </xdr:from>
    <xdr:to>
      <xdr:col>15</xdr:col>
      <xdr:colOff>101600</xdr:colOff>
      <xdr:row>98</xdr:row>
      <xdr:rowOff>136906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128033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107696</xdr:rowOff>
    </xdr:from>
    <xdr:to>
      <xdr:col>10</xdr:col>
      <xdr:colOff>165100</xdr:colOff>
      <xdr:row>99</xdr:row>
      <xdr:rowOff>37846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28973</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43832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125168</xdr:rowOff>
    </xdr:from>
    <xdr:to>
      <xdr:col>55</xdr:col>
      <xdr:colOff>0</xdr:colOff>
      <xdr:row>37</xdr:row>
      <xdr:rowOff>28078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125918"/>
          <a:ext cx="838200" cy="2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168928</xdr:rowOff>
    </xdr:from>
    <xdr:to>
      <xdr:col>50</xdr:col>
      <xdr:colOff>114300</xdr:colOff>
      <xdr:row>35</xdr:row>
      <xdr:rowOff>125168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83878"/>
          <a:ext cx="889000" cy="6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168928</xdr:rowOff>
    </xdr:from>
    <xdr:to>
      <xdr:col>45</xdr:col>
      <xdr:colOff>177800</xdr:colOff>
      <xdr:row>36</xdr:row>
      <xdr:rowOff>42055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83878"/>
          <a:ext cx="889000" cy="7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42055</xdr:rowOff>
    </xdr:from>
    <xdr:to>
      <xdr:col>41</xdr:col>
      <xdr:colOff>50800</xdr:colOff>
      <xdr:row>39</xdr:row>
      <xdr:rowOff>162430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14255"/>
          <a:ext cx="889000" cy="6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148728</xdr:rowOff>
    </xdr:from>
    <xdr:to>
      <xdr:col>55</xdr:col>
      <xdr:colOff>50800</xdr:colOff>
      <xdr:row>37</xdr:row>
      <xdr:rowOff>78878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63655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74368</xdr:rowOff>
    </xdr:from>
    <xdr:to>
      <xdr:col>50</xdr:col>
      <xdr:colOff>165100</xdr:colOff>
      <xdr:row>36</xdr:row>
      <xdr:rowOff>4518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167095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16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118128</xdr:rowOff>
    </xdr:from>
    <xdr:to>
      <xdr:col>46</xdr:col>
      <xdr:colOff>38100</xdr:colOff>
      <xdr:row>32</xdr:row>
      <xdr:rowOff>48278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4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39405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52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162705</xdr:rowOff>
    </xdr:from>
    <xdr:to>
      <xdr:col>41</xdr:col>
      <xdr:colOff>101600</xdr:colOff>
      <xdr:row>36</xdr:row>
      <xdr:rowOff>92855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83982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111630</xdr:rowOff>
    </xdr:from>
    <xdr:to>
      <xdr:col>36</xdr:col>
      <xdr:colOff>165100</xdr:colOff>
      <xdr:row>40</xdr:row>
      <xdr:rowOff>41780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9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32907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132614</xdr:rowOff>
    </xdr:from>
    <xdr:to>
      <xdr:col>55</xdr:col>
      <xdr:colOff>0</xdr:colOff>
      <xdr:row>57</xdr:row>
      <xdr:rowOff>160906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05264"/>
          <a:ext cx="8382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137164</xdr:rowOff>
    </xdr:from>
    <xdr:to>
      <xdr:col>50</xdr:col>
      <xdr:colOff>114300</xdr:colOff>
      <xdr:row>57</xdr:row>
      <xdr:rowOff>160906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09814"/>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131623</xdr:rowOff>
    </xdr:from>
    <xdr:to>
      <xdr:col>45</xdr:col>
      <xdr:colOff>177800</xdr:colOff>
      <xdr:row>57</xdr:row>
      <xdr:rowOff>137164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04273"/>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131623</xdr:rowOff>
    </xdr:from>
    <xdr:to>
      <xdr:col>41</xdr:col>
      <xdr:colOff>50800</xdr:colOff>
      <xdr:row>58</xdr:row>
      <xdr:rowOff>29036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04273"/>
          <a:ext cx="8890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81814</xdr:rowOff>
    </xdr:from>
    <xdr:to>
      <xdr:col>55</xdr:col>
      <xdr:colOff>50800</xdr:colOff>
      <xdr:row>58</xdr:row>
      <xdr:rowOff>11964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110106</xdr:rowOff>
    </xdr:from>
    <xdr:to>
      <xdr:col>50</xdr:col>
      <xdr:colOff>165100</xdr:colOff>
      <xdr:row>58</xdr:row>
      <xdr:rowOff>40256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31383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9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86364</xdr:rowOff>
    </xdr:from>
    <xdr:to>
      <xdr:col>46</xdr:col>
      <xdr:colOff>38100</xdr:colOff>
      <xdr:row>58</xdr:row>
      <xdr:rowOff>16514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80823</xdr:rowOff>
    </xdr:from>
    <xdr:to>
      <xdr:col>41</xdr:col>
      <xdr:colOff>101600</xdr:colOff>
      <xdr:row>58</xdr:row>
      <xdr:rowOff>10973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149686</xdr:rowOff>
    </xdr:from>
    <xdr:to>
      <xdr:col>36</xdr:col>
      <xdr:colOff>165100</xdr:colOff>
      <xdr:row>58</xdr:row>
      <xdr:rowOff>79836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70963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8617</xdr:rowOff>
    </xdr:from>
    <xdr:to>
      <xdr:col>55</xdr:col>
      <xdr:colOff>0</xdr:colOff>
      <xdr:row>78</xdr:row>
      <xdr:rowOff>43154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81717"/>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21456</xdr:rowOff>
    </xdr:from>
    <xdr:to>
      <xdr:col>50</xdr:col>
      <xdr:colOff>114300</xdr:colOff>
      <xdr:row>78</xdr:row>
      <xdr:rowOff>43154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94556"/>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21456</xdr:rowOff>
    </xdr:from>
    <xdr:to>
      <xdr:col>45</xdr:col>
      <xdr:colOff>177800</xdr:colOff>
      <xdr:row>78</xdr:row>
      <xdr:rowOff>21761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9455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21761</xdr:rowOff>
    </xdr:from>
    <xdr:to>
      <xdr:col>41</xdr:col>
      <xdr:colOff>50800</xdr:colOff>
      <xdr:row>78</xdr:row>
      <xdr:rowOff>69159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94861"/>
          <a:ext cx="889000" cy="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129267</xdr:rowOff>
    </xdr:from>
    <xdr:to>
      <xdr:col>55</xdr:col>
      <xdr:colOff>50800</xdr:colOff>
      <xdr:row>78</xdr:row>
      <xdr:rowOff>59417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107694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163804</xdr:rowOff>
    </xdr:from>
    <xdr:to>
      <xdr:col>50</xdr:col>
      <xdr:colOff>165100</xdr:colOff>
      <xdr:row>78</xdr:row>
      <xdr:rowOff>93954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85081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91728" y="134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142106</xdr:rowOff>
    </xdr:from>
    <xdr:to>
      <xdr:col>46</xdr:col>
      <xdr:colOff>38100</xdr:colOff>
      <xdr:row>78</xdr:row>
      <xdr:rowOff>72256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63383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142411</xdr:rowOff>
    </xdr:from>
    <xdr:to>
      <xdr:col>41</xdr:col>
      <xdr:colOff>101600</xdr:colOff>
      <xdr:row>78</xdr:row>
      <xdr:rowOff>72561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18359</xdr:rowOff>
    </xdr:from>
    <xdr:to>
      <xdr:col>36</xdr:col>
      <xdr:colOff>165100</xdr:colOff>
      <xdr:row>78</xdr:row>
      <xdr:rowOff>119959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111086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48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95306</xdr:rowOff>
    </xdr:from>
    <xdr:to>
      <xdr:col>55</xdr:col>
      <xdr:colOff>0</xdr:colOff>
      <xdr:row>98</xdr:row>
      <xdr:rowOff>137185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97406"/>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137185</xdr:rowOff>
    </xdr:from>
    <xdr:to>
      <xdr:col>50</xdr:col>
      <xdr:colOff>114300</xdr:colOff>
      <xdr:row>98</xdr:row>
      <xdr:rowOff>144410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39285"/>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144410</xdr:rowOff>
    </xdr:from>
    <xdr:to>
      <xdr:col>45</xdr:col>
      <xdr:colOff>177800</xdr:colOff>
      <xdr:row>98</xdr:row>
      <xdr:rowOff>158993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946510"/>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158993</xdr:rowOff>
    </xdr:from>
    <xdr:to>
      <xdr:col>41</xdr:col>
      <xdr:colOff>50800</xdr:colOff>
      <xdr:row>99</xdr:row>
      <xdr:rowOff>9764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61093"/>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44506</xdr:rowOff>
    </xdr:from>
    <xdr:to>
      <xdr:col>55</xdr:col>
      <xdr:colOff>50800</xdr:colOff>
      <xdr:row>98</xdr:row>
      <xdr:rowOff>146106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130883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6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86385</xdr:rowOff>
    </xdr:from>
    <xdr:to>
      <xdr:col>50</xdr:col>
      <xdr:colOff>165100</xdr:colOff>
      <xdr:row>99</xdr:row>
      <xdr:rowOff>16535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7662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9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93610</xdr:rowOff>
    </xdr:from>
    <xdr:to>
      <xdr:col>46</xdr:col>
      <xdr:colOff>38100</xdr:colOff>
      <xdr:row>99</xdr:row>
      <xdr:rowOff>23760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14887</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98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108193</xdr:rowOff>
    </xdr:from>
    <xdr:to>
      <xdr:col>41</xdr:col>
      <xdr:colOff>101600</xdr:colOff>
      <xdr:row>99</xdr:row>
      <xdr:rowOff>38343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9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29470</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70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130414</xdr:rowOff>
    </xdr:from>
    <xdr:to>
      <xdr:col>36</xdr:col>
      <xdr:colOff>165100</xdr:colOff>
      <xdr:row>99</xdr:row>
      <xdr:rowOff>60564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51691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37428" y="170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17780</xdr:rowOff>
    </xdr:from>
    <xdr:to>
      <xdr:col>85</xdr:col>
      <xdr:colOff>127000</xdr:colOff>
      <xdr:row>39</xdr:row>
      <xdr:rowOff>23305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0433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xdr:rowOff>
    </xdr:from>
    <xdr:to>
      <xdr:col>81</xdr:col>
      <xdr:colOff>50800</xdr:colOff>
      <xdr:row>39</xdr:row>
      <xdr:rowOff>17780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6951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71692</xdr:rowOff>
    </xdr:from>
    <xdr:to>
      <xdr:col>76</xdr:col>
      <xdr:colOff>114300</xdr:colOff>
      <xdr:row>39</xdr:row>
      <xdr:rowOff>8636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86792"/>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71692</xdr:rowOff>
    </xdr:from>
    <xdr:to>
      <xdr:col>71</xdr:col>
      <xdr:colOff>177800</xdr:colOff>
      <xdr:row>39</xdr:row>
      <xdr:rowOff>13398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86792"/>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143955</xdr:rowOff>
    </xdr:from>
    <xdr:to>
      <xdr:col>85</xdr:col>
      <xdr:colOff>177800</xdr:colOff>
      <xdr:row>39</xdr:row>
      <xdr:rowOff>74105</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58882</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7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138430</xdr:rowOff>
    </xdr:from>
    <xdr:to>
      <xdr:col>81</xdr:col>
      <xdr:colOff>101600</xdr:colOff>
      <xdr:row>39</xdr:row>
      <xdr:rowOff>68580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59707</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129286</xdr:rowOff>
    </xdr:from>
    <xdr:to>
      <xdr:col>76</xdr:col>
      <xdr:colOff>165100</xdr:colOff>
      <xdr:row>39</xdr:row>
      <xdr:rowOff>59436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50563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3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20892</xdr:rowOff>
    </xdr:from>
    <xdr:to>
      <xdr:col>72</xdr:col>
      <xdr:colOff>38100</xdr:colOff>
      <xdr:row>38</xdr:row>
      <xdr:rowOff>122492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113619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134048</xdr:rowOff>
    </xdr:from>
    <xdr:to>
      <xdr:col>67</xdr:col>
      <xdr:colOff>101600</xdr:colOff>
      <xdr:row>39</xdr:row>
      <xdr:rowOff>64198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55325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129718</xdr:rowOff>
    </xdr:from>
    <xdr:to>
      <xdr:col>85</xdr:col>
      <xdr:colOff>127000</xdr:colOff>
      <xdr:row>77</xdr:row>
      <xdr:rowOff>146062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331368"/>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21171</xdr:rowOff>
    </xdr:from>
    <xdr:to>
      <xdr:col>81</xdr:col>
      <xdr:colOff>50800</xdr:colOff>
      <xdr:row>77</xdr:row>
      <xdr:rowOff>129718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051371"/>
          <a:ext cx="889000" cy="2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21171</xdr:rowOff>
    </xdr:from>
    <xdr:to>
      <xdr:col>76</xdr:col>
      <xdr:colOff>114300</xdr:colOff>
      <xdr:row>78</xdr:row>
      <xdr:rowOff>21780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3051371"/>
          <a:ext cx="889000" cy="3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21780</xdr:rowOff>
    </xdr:from>
    <xdr:to>
      <xdr:col>71</xdr:col>
      <xdr:colOff>177800</xdr:colOff>
      <xdr:row>78</xdr:row>
      <xdr:rowOff>64985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394880"/>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95262</xdr:rowOff>
    </xdr:from>
    <xdr:to>
      <xdr:col>85</xdr:col>
      <xdr:colOff>177800</xdr:colOff>
      <xdr:row>78</xdr:row>
      <xdr:rowOff>25412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2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10189</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2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78918</xdr:rowOff>
    </xdr:from>
    <xdr:to>
      <xdr:col>81</xdr:col>
      <xdr:colOff>101600</xdr:colOff>
      <xdr:row>78</xdr:row>
      <xdr:rowOff>9068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195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3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141821</xdr:rowOff>
    </xdr:from>
    <xdr:to>
      <xdr:col>76</xdr:col>
      <xdr:colOff>165100</xdr:colOff>
      <xdr:row>76</xdr:row>
      <xdr:rowOff>71971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63098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142430</xdr:rowOff>
    </xdr:from>
    <xdr:to>
      <xdr:col>72</xdr:col>
      <xdr:colOff>38100</xdr:colOff>
      <xdr:row>78</xdr:row>
      <xdr:rowOff>72580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3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63707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4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14185</xdr:rowOff>
    </xdr:from>
    <xdr:to>
      <xdr:col>67</xdr:col>
      <xdr:colOff>101600</xdr:colOff>
      <xdr:row>78</xdr:row>
      <xdr:rowOff>115785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3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106912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4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47803</xdr:rowOff>
    </xdr:from>
    <xdr:to>
      <xdr:col>85</xdr:col>
      <xdr:colOff>127000</xdr:colOff>
      <xdr:row>98</xdr:row>
      <xdr:rowOff>33020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78453"/>
          <a:ext cx="8382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14199</xdr:rowOff>
    </xdr:from>
    <xdr:to>
      <xdr:col>81</xdr:col>
      <xdr:colOff>50800</xdr:colOff>
      <xdr:row>97</xdr:row>
      <xdr:rowOff>47803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301949"/>
          <a:ext cx="8890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14199</xdr:rowOff>
    </xdr:from>
    <xdr:to>
      <xdr:col>76</xdr:col>
      <xdr:colOff>114300</xdr:colOff>
      <xdr:row>98</xdr:row>
      <xdr:rowOff>146253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301949"/>
          <a:ext cx="889000" cy="6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140463</xdr:rowOff>
    </xdr:from>
    <xdr:to>
      <xdr:col>71</xdr:col>
      <xdr:colOff>177800</xdr:colOff>
      <xdr:row>98</xdr:row>
      <xdr:rowOff>146253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94256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68597</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168453</xdr:rowOff>
    </xdr:from>
    <xdr:to>
      <xdr:col>81</xdr:col>
      <xdr:colOff>101600</xdr:colOff>
      <xdr:row>97</xdr:row>
      <xdr:rowOff>98603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89730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134849</xdr:rowOff>
    </xdr:from>
    <xdr:to>
      <xdr:col>76</xdr:col>
      <xdr:colOff>165100</xdr:colOff>
      <xdr:row>95</xdr:row>
      <xdr:rowOff>64999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2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81526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95453</xdr:rowOff>
    </xdr:from>
    <xdr:to>
      <xdr:col>72</xdr:col>
      <xdr:colOff>38100</xdr:colOff>
      <xdr:row>99</xdr:row>
      <xdr:rowOff>25603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16730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9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89663</xdr:rowOff>
    </xdr:from>
    <xdr:to>
      <xdr:col>67</xdr:col>
      <xdr:colOff>101600</xdr:colOff>
      <xdr:row>99</xdr:row>
      <xdr:rowOff>19813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10940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xdr:rowOff>
    </xdr:from>
    <xdr:to>
      <xdr:col>116</xdr:col>
      <xdr:colOff>63500</xdr:colOff>
      <xdr:row>39</xdr:row>
      <xdr:rowOff>10160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903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146050</xdr:rowOff>
    </xdr:from>
    <xdr:to>
      <xdr:col>111</xdr:col>
      <xdr:colOff>177800</xdr:colOff>
      <xdr:row>39</xdr:row>
      <xdr:rowOff>3810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611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146050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157480</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32968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45737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60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45737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732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95250</xdr:rowOff>
    </xdr:from>
    <xdr:to>
      <xdr:col>107</xdr:col>
      <xdr:colOff>101600</xdr:colOff>
      <xdr:row>39</xdr:row>
      <xdr:rowOff>25400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16527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10177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106680</xdr:rowOff>
    </xdr:from>
    <xdr:to>
      <xdr:col>98</xdr:col>
      <xdr:colOff>38100</xdr:colOff>
      <xdr:row>37</xdr:row>
      <xdr:rowOff>36830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27957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8517</xdr:rowOff>
    </xdr:from>
    <xdr:to>
      <xdr:col>116</xdr:col>
      <xdr:colOff>63500</xdr:colOff>
      <xdr:row>56</xdr:row>
      <xdr:rowOff>30854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609717"/>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2850</xdr:rowOff>
    </xdr:from>
    <xdr:to>
      <xdr:col>111</xdr:col>
      <xdr:colOff>177800</xdr:colOff>
      <xdr:row>56</xdr:row>
      <xdr:rowOff>8517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9604050"/>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85816</xdr:rowOff>
    </xdr:from>
    <xdr:to>
      <xdr:col>107</xdr:col>
      <xdr:colOff>50800</xdr:colOff>
      <xdr:row>56</xdr:row>
      <xdr:rowOff>2850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344116"/>
          <a:ext cx="889000" cy="25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85816</xdr:rowOff>
    </xdr:from>
    <xdr:to>
      <xdr:col>102</xdr:col>
      <xdr:colOff>114300</xdr:colOff>
      <xdr:row>57</xdr:row>
      <xdr:rowOff>106896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344116"/>
          <a:ext cx="889000" cy="5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151504</xdr:rowOff>
    </xdr:from>
    <xdr:to>
      <xdr:col>116</xdr:col>
      <xdr:colOff>114300</xdr:colOff>
      <xdr:row>56</xdr:row>
      <xdr:rowOff>81654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129931</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129167</xdr:rowOff>
    </xdr:from>
    <xdr:to>
      <xdr:col>112</xdr:col>
      <xdr:colOff>38100</xdr:colOff>
      <xdr:row>56</xdr:row>
      <xdr:rowOff>59317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5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50444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123500</xdr:rowOff>
    </xdr:from>
    <xdr:to>
      <xdr:col>107</xdr:col>
      <xdr:colOff>101600</xdr:colOff>
      <xdr:row>56</xdr:row>
      <xdr:rowOff>53650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5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44777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35016</xdr:rowOff>
    </xdr:from>
    <xdr:to>
      <xdr:col>102</xdr:col>
      <xdr:colOff>165100</xdr:colOff>
      <xdr:row>54</xdr:row>
      <xdr:rowOff>136616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153143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0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56096</xdr:rowOff>
    </xdr:from>
    <xdr:to>
      <xdr:col>98</xdr:col>
      <xdr:colOff>38100</xdr:colOff>
      <xdr:row>57</xdr:row>
      <xdr:rowOff>157696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2773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6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15494</xdr:rowOff>
    </xdr:from>
    <xdr:to>
      <xdr:col>116</xdr:col>
      <xdr:colOff>63500</xdr:colOff>
      <xdr:row>78</xdr:row>
      <xdr:rowOff>32258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338859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15494</xdr:rowOff>
    </xdr:from>
    <xdr:to>
      <xdr:col>111</xdr:col>
      <xdr:colOff>177800</xdr:colOff>
      <xdr:row>78</xdr:row>
      <xdr:rowOff>58165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38859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58165</xdr:rowOff>
    </xdr:from>
    <xdr:to>
      <xdr:col>107</xdr:col>
      <xdr:colOff>50800</xdr:colOff>
      <xdr:row>78</xdr:row>
      <xdr:rowOff>154178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43126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143890</xdr:rowOff>
    </xdr:from>
    <xdr:to>
      <xdr:col>102</xdr:col>
      <xdr:colOff>114300</xdr:colOff>
      <xdr:row>78</xdr:row>
      <xdr:rowOff>154178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345540"/>
          <a:ext cx="889000" cy="1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152908</xdr:rowOff>
    </xdr:from>
    <xdr:to>
      <xdr:col>116</xdr:col>
      <xdr:colOff>114300</xdr:colOff>
      <xdr:row>78</xdr:row>
      <xdr:rowOff>83058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131335</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3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136144</xdr:rowOff>
    </xdr:from>
    <xdr:to>
      <xdr:col>112</xdr:col>
      <xdr:colOff>38100</xdr:colOff>
      <xdr:row>78</xdr:row>
      <xdr:rowOff>66294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57421</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7365</xdr:rowOff>
    </xdr:from>
    <xdr:to>
      <xdr:col>107</xdr:col>
      <xdr:colOff>101600</xdr:colOff>
      <xdr:row>78</xdr:row>
      <xdr:rowOff>108965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100092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103378</xdr:rowOff>
    </xdr:from>
    <xdr:to>
      <xdr:col>102</xdr:col>
      <xdr:colOff>165100</xdr:colOff>
      <xdr:row>79</xdr:row>
      <xdr:rowOff>33528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24655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93090</xdr:rowOff>
    </xdr:from>
    <xdr:to>
      <xdr:col>98</xdr:col>
      <xdr:colOff>38100</xdr:colOff>
      <xdr:row>78</xdr:row>
      <xdr:rowOff>23240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14367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令和５年度の歳出決算総額は、県民一人当たり３１８，７２９円となっている。</a:t>
          </a:r>
        </a:p>
        <a:p>
          <a:r>
            <a:rPr kumimoji="1" lang="ja-JP" altLang="en-US" sz="1300">
              <a:latin typeface="ＭＳ Ｐゴシック" panose="020B0600070205080204" pitchFamily="50" charset="-128"/>
              <a:ea typeface="ＭＳ Ｐゴシック" panose="020B0600070205080204" pitchFamily="50" charset="-128"/>
            </a:rPr>
            <a:t>構成項目の中で一番のウエイトを占める補助費等については、介護給付費県負担金などの社会保障関係経費等が増加傾向にある一方、新型コロナウイルス感染症への対応経費が大幅に減少したことなどから、県民一人当たり１０５，３３６円となった。</a:t>
          </a:r>
        </a:p>
        <a:p>
          <a:r>
            <a:rPr kumimoji="1" lang="ja-JP" altLang="en-US" sz="1300">
              <a:latin typeface="ＭＳ Ｐゴシック" panose="020B0600070205080204" pitchFamily="50" charset="-128"/>
              <a:ea typeface="ＭＳ Ｐゴシック" panose="020B0600070205080204" pitchFamily="50" charset="-128"/>
            </a:rPr>
            <a:t>人件費は、人事委員会勧告に基づく給与改定による増があった一方で、定年引上げにより退職手当が減少したことなどから、県民一人当たり７８，５２４円となった。</a:t>
          </a:r>
        </a:p>
        <a:p>
          <a:r>
            <a:rPr kumimoji="1" lang="ja-JP" altLang="en-US" sz="1300">
              <a:latin typeface="ＭＳ Ｐゴシック" panose="020B0600070205080204" pitchFamily="50" charset="-128"/>
              <a:ea typeface="ＭＳ Ｐゴシック" panose="020B0600070205080204" pitchFamily="50" charset="-128"/>
            </a:rPr>
            <a:t>貸付金は、新型コロナウイルス感染症の影響下における、中小企業の資金繰り支援に係る金融機関への預託額が減少したことなどから、県民一人当たり３５，６６６円となった。</a:t>
          </a:r>
        </a:p>
        <a:p>
          <a:r>
            <a:rPr kumimoji="1" lang="ja-JP" altLang="en-US" sz="1300">
              <a:latin typeface="ＭＳ Ｐゴシック" panose="020B0600070205080204" pitchFamily="50" charset="-128"/>
              <a:ea typeface="ＭＳ Ｐゴシック" panose="020B0600070205080204" pitchFamily="50" charset="-128"/>
            </a:rPr>
            <a:t>公債費は、過去に発行した建設地方債の償還が進んだことや臨時財政対策債の発行が減少していることなどから、県民一人当たり３６，３３３円となった。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普通建設事業費は、感染症対応に係る医療機関の設備整備への助成が減少した一方で、道路・街路整備事業、河川改修事業等が増加したことなどから、、県民一人当たり２８，４０１円となった。</a:t>
          </a:r>
        </a:p>
        <a:p>
          <a:r>
            <a:rPr kumimoji="1" lang="ja-JP" altLang="en-US" sz="1300">
              <a:latin typeface="ＭＳ Ｐゴシック" panose="020B0600070205080204" pitchFamily="50" charset="-128"/>
              <a:ea typeface="ＭＳ Ｐゴシック" panose="020B0600070205080204" pitchFamily="50" charset="-128"/>
            </a:rPr>
            <a:t>このほか、積立金については、県有施設長寿命化等推進基金などへの積立ての減少により、物件費、扶助費については新型コロナウイルス感染症に係る宿泊療養施設の確保や入院医療費等の減少により、それぞ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6,310,158
6,110,275
5,156.72
2,045,562,522
2,011,231,816
14,854,867
1,147,566,348
2,940,942,246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151130</xdr:rowOff>
    </xdr:from>
    <xdr:to>
      <xdr:col>24</xdr:col>
      <xdr:colOff>63500</xdr:colOff>
      <xdr:row>37</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3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xdr:rowOff>
    </xdr:from>
    <xdr:to>
      <xdr:col>15</xdr:col>
      <xdr:colOff>50800</xdr:colOff>
      <xdr:row>37</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0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141605</xdr:rowOff>
    </xdr:from>
    <xdr:to>
      <xdr:col>10</xdr:col>
      <xdr:colOff>114300</xdr:colOff>
      <xdr:row>37</xdr:row>
      <xdr:rowOff>6350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71137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1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61612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127000</xdr:rowOff>
    </xdr:from>
    <xdr:to>
      <xdr:col>10</xdr:col>
      <xdr:colOff>165100</xdr:colOff>
      <xdr:row>37</xdr:row>
      <xdr:rowOff>57150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48277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90805</xdr:rowOff>
    </xdr:from>
    <xdr:to>
      <xdr:col>6</xdr:col>
      <xdr:colOff>38100</xdr:colOff>
      <xdr:row>37</xdr:row>
      <xdr:rowOff>20955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12082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107467</xdr:rowOff>
    </xdr:from>
    <xdr:to>
      <xdr:col>24</xdr:col>
      <xdr:colOff>63500</xdr:colOff>
      <xdr:row>57</xdr:row>
      <xdr:rowOff>2197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08667"/>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27755</xdr:rowOff>
    </xdr:from>
    <xdr:to>
      <xdr:col>19</xdr:col>
      <xdr:colOff>177800</xdr:colOff>
      <xdr:row>56</xdr:row>
      <xdr:rowOff>107467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57505"/>
          <a:ext cx="889000" cy="2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27755</xdr:rowOff>
    </xdr:from>
    <xdr:to>
      <xdr:col>15</xdr:col>
      <xdr:colOff>50800</xdr:colOff>
      <xdr:row>57</xdr:row>
      <xdr:rowOff>73132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457505"/>
          <a:ext cx="889000" cy="3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65199</xdr:rowOff>
    </xdr:from>
    <xdr:to>
      <xdr:col>10</xdr:col>
      <xdr:colOff>114300</xdr:colOff>
      <xdr:row>57</xdr:row>
      <xdr:rowOff>73132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784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122847</xdr:rowOff>
    </xdr:from>
    <xdr:to>
      <xdr:col>24</xdr:col>
      <xdr:colOff>114300</xdr:colOff>
      <xdr:row>57</xdr:row>
      <xdr:rowOff>52997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37774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56667</xdr:rowOff>
    </xdr:from>
    <xdr:to>
      <xdr:col>20</xdr:col>
      <xdr:colOff>38100</xdr:colOff>
      <xdr:row>56</xdr:row>
      <xdr:rowOff>158267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149394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7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148405</xdr:rowOff>
    </xdr:from>
    <xdr:to>
      <xdr:col>15</xdr:col>
      <xdr:colOff>101600</xdr:colOff>
      <xdr:row>55</xdr:row>
      <xdr:rowOff>78555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69682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22332</xdr:rowOff>
    </xdr:from>
    <xdr:to>
      <xdr:col>10</xdr:col>
      <xdr:colOff>165100</xdr:colOff>
      <xdr:row>57</xdr:row>
      <xdr:rowOff>123932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14399</xdr:rowOff>
    </xdr:from>
    <xdr:to>
      <xdr:col>6</xdr:col>
      <xdr:colOff>38100</xdr:colOff>
      <xdr:row>57</xdr:row>
      <xdr:rowOff>115999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107126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39756</xdr:rowOff>
    </xdr:from>
    <xdr:to>
      <xdr:col>24</xdr:col>
      <xdr:colOff>63500</xdr:colOff>
      <xdr:row>76</xdr:row>
      <xdr:rowOff>92746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069956"/>
          <a:ext cx="8382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92746</xdr:rowOff>
    </xdr:from>
    <xdr:to>
      <xdr:col>19</xdr:col>
      <xdr:colOff>177800</xdr:colOff>
      <xdr:row>77</xdr:row>
      <xdr:rowOff>63622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3122946"/>
          <a:ext cx="8890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74092</xdr:rowOff>
    </xdr:from>
    <xdr:to>
      <xdr:col>15</xdr:col>
      <xdr:colOff>50800</xdr:colOff>
      <xdr:row>77</xdr:row>
      <xdr:rowOff>63622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104292"/>
          <a:ext cx="889000" cy="1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74092</xdr:rowOff>
    </xdr:from>
    <xdr:to>
      <xdr:col>10</xdr:col>
      <xdr:colOff>114300</xdr:colOff>
      <xdr:row>79</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104292"/>
          <a:ext cx="889000" cy="5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160406</xdr:rowOff>
    </xdr:from>
    <xdr:to>
      <xdr:col>24</xdr:col>
      <xdr:colOff>114300</xdr:colOff>
      <xdr:row>76</xdr:row>
      <xdr:rowOff>90556</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138833</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41946</xdr:rowOff>
    </xdr:from>
    <xdr:to>
      <xdr:col>20</xdr:col>
      <xdr:colOff>38100</xdr:colOff>
      <xdr:row>76</xdr:row>
      <xdr:rowOff>143546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134673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1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12822</xdr:rowOff>
    </xdr:from>
    <xdr:to>
      <xdr:col>15</xdr:col>
      <xdr:colOff>101600</xdr:colOff>
      <xdr:row>77</xdr:row>
      <xdr:rowOff>114422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32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105549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3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23292</xdr:rowOff>
    </xdr:from>
    <xdr:to>
      <xdr:col>10</xdr:col>
      <xdr:colOff>165100</xdr:colOff>
      <xdr:row>76</xdr:row>
      <xdr:rowOff>124892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116019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1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19269</xdr:rowOff>
    </xdr:from>
    <xdr:to>
      <xdr:col>6</xdr:col>
      <xdr:colOff>38100</xdr:colOff>
      <xdr:row>79</xdr:row>
      <xdr:rowOff>120869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5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111996</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6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65359</xdr:rowOff>
    </xdr:from>
    <xdr:to>
      <xdr:col>24</xdr:col>
      <xdr:colOff>63500</xdr:colOff>
      <xdr:row>96</xdr:row>
      <xdr:rowOff>85613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667309"/>
          <a:ext cx="838200" cy="87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111081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65359</xdr:rowOff>
    </xdr:from>
    <xdr:to>
      <xdr:col>19</xdr:col>
      <xdr:colOff>177800</xdr:colOff>
      <xdr:row>91</xdr:row>
      <xdr:rowOff>147701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667309"/>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147701</xdr:rowOff>
    </xdr:from>
    <xdr:to>
      <xdr:col>15</xdr:col>
      <xdr:colOff>50800</xdr:colOff>
      <xdr:row>95</xdr:row>
      <xdr:rowOff>41677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749651"/>
          <a:ext cx="889000" cy="57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41677</xdr:rowOff>
    </xdr:from>
    <xdr:to>
      <xdr:col>10</xdr:col>
      <xdr:colOff>114300</xdr:colOff>
      <xdr:row>99</xdr:row>
      <xdr:rowOff>3043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329427"/>
          <a:ext cx="889000" cy="6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34813</xdr:rowOff>
    </xdr:from>
    <xdr:to>
      <xdr:col>24</xdr:col>
      <xdr:colOff>114300</xdr:colOff>
      <xdr:row>96</xdr:row>
      <xdr:rowOff>136413</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57690</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3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14559</xdr:rowOff>
    </xdr:from>
    <xdr:to>
      <xdr:col>20</xdr:col>
      <xdr:colOff>38100</xdr:colOff>
      <xdr:row>91</xdr:row>
      <xdr:rowOff>116159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6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107286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96901</xdr:rowOff>
    </xdr:from>
    <xdr:to>
      <xdr:col>15</xdr:col>
      <xdr:colOff>101600</xdr:colOff>
      <xdr:row>92</xdr:row>
      <xdr:rowOff>27051</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6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18178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7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162327</xdr:rowOff>
    </xdr:from>
    <xdr:to>
      <xdr:col>10</xdr:col>
      <xdr:colOff>165100</xdr:colOff>
      <xdr:row>95</xdr:row>
      <xdr:rowOff>92477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2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83604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123693</xdr:rowOff>
    </xdr:from>
    <xdr:to>
      <xdr:col>6</xdr:col>
      <xdr:colOff>38100</xdr:colOff>
      <xdr:row>99</xdr:row>
      <xdr:rowOff>53843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9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70370</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7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136978</xdr:rowOff>
    </xdr:from>
    <xdr:to>
      <xdr:col>54</xdr:col>
      <xdr:colOff>189865</xdr:colOff>
      <xdr:row>37</xdr:row>
      <xdr:rowOff>121739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09028"/>
          <a:ext cx="127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125565</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46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121739</xdr:rowOff>
    </xdr:from>
    <xdr:to>
      <xdr:col>55</xdr:col>
      <xdr:colOff>88900</xdr:colOff>
      <xdr:row>37</xdr:row>
      <xdr:rowOff>121739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46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83655</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88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136978</xdr:rowOff>
    </xdr:from>
    <xdr:to>
      <xdr:col>55</xdr:col>
      <xdr:colOff>88900</xdr:colOff>
      <xdr:row>29</xdr:row>
      <xdr:rowOff>136978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84727</xdr:rowOff>
    </xdr:from>
    <xdr:to>
      <xdr:col>55</xdr:col>
      <xdr:colOff>0</xdr:colOff>
      <xdr:row>37</xdr:row>
      <xdr:rowOff>95613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42837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59220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69850</xdr:rowOff>
    </xdr:from>
    <xdr:to>
      <xdr:col>55</xdr:col>
      <xdr:colOff>50800</xdr:colOff>
      <xdr:row>36</xdr:row>
      <xdr:rowOff>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84727</xdr:rowOff>
    </xdr:from>
    <xdr:to>
      <xdr:col>50</xdr:col>
      <xdr:colOff>114300</xdr:colOff>
      <xdr:row>38</xdr:row>
      <xdr:rowOff>11249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4283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92166</xdr:rowOff>
    </xdr:from>
    <xdr:to>
      <xdr:col>50</xdr:col>
      <xdr:colOff>165100</xdr:colOff>
      <xdr:row>35</xdr:row>
      <xdr:rowOff>22316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38843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11249</xdr:rowOff>
    </xdr:from>
    <xdr:to>
      <xdr:col>45</xdr:col>
      <xdr:colOff>177800</xdr:colOff>
      <xdr:row>38</xdr:row>
      <xdr:rowOff>75474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7861300" y="6526349"/>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32294</xdr:rowOff>
    </xdr:from>
    <xdr:to>
      <xdr:col>46</xdr:col>
      <xdr:colOff>38100</xdr:colOff>
      <xdr:row>34</xdr:row>
      <xdr:rowOff>133894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586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150421</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75474</xdr:rowOff>
    </xdr:from>
    <xdr:to>
      <xdr:col>41</xdr:col>
      <xdr:colOff>50800</xdr:colOff>
      <xdr:row>38</xdr:row>
      <xdr:rowOff>108131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90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148227</xdr:rowOff>
    </xdr:from>
    <xdr:to>
      <xdr:col>41</xdr:col>
      <xdr:colOff>101600</xdr:colOff>
      <xdr:row>34</xdr:row>
      <xdr:rowOff>78377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94904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94887</xdr:rowOff>
    </xdr:from>
    <xdr:to>
      <xdr:col>36</xdr:col>
      <xdr:colOff>165100</xdr:colOff>
      <xdr:row>36</xdr:row>
      <xdr:rowOff>25037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0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41564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587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44813</xdr:rowOff>
    </xdr:from>
    <xdr:to>
      <xdr:col>55</xdr:col>
      <xdr:colOff>50800</xdr:colOff>
      <xdr:row>37</xdr:row>
      <xdr:rowOff>146413</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131190</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30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33927</xdr:rowOff>
    </xdr:from>
    <xdr:to>
      <xdr:col>50</xdr:col>
      <xdr:colOff>165100</xdr:colOff>
      <xdr:row>37</xdr:row>
      <xdr:rowOff>135527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126654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47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131899</xdr:rowOff>
    </xdr:from>
    <xdr:to>
      <xdr:col>46</xdr:col>
      <xdr:colOff>38100</xdr:colOff>
      <xdr:row>38</xdr:row>
      <xdr:rowOff>62049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53176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68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24674</xdr:rowOff>
    </xdr:from>
    <xdr:to>
      <xdr:col>41</xdr:col>
      <xdr:colOff>101600</xdr:colOff>
      <xdr:row>38</xdr:row>
      <xdr:rowOff>126274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117401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57331</xdr:rowOff>
    </xdr:from>
    <xdr:to>
      <xdr:col>36</xdr:col>
      <xdr:colOff>165100</xdr:colOff>
      <xdr:row>38</xdr:row>
      <xdr:rowOff>158931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150058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132614</xdr:rowOff>
    </xdr:from>
    <xdr:to>
      <xdr:col>55</xdr:col>
      <xdr:colOff>0</xdr:colOff>
      <xdr:row>57</xdr:row>
      <xdr:rowOff>133048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905264"/>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114874</xdr:rowOff>
    </xdr:from>
    <xdr:to>
      <xdr:col>50</xdr:col>
      <xdr:colOff>114300</xdr:colOff>
      <xdr:row>57</xdr:row>
      <xdr:rowOff>132614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887524"/>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81315</xdr:rowOff>
    </xdr:from>
    <xdr:to>
      <xdr:col>45</xdr:col>
      <xdr:colOff>177800</xdr:colOff>
      <xdr:row>57</xdr:row>
      <xdr:rowOff>114874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853965"/>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81315</xdr:rowOff>
    </xdr:from>
    <xdr:to>
      <xdr:col>41</xdr:col>
      <xdr:colOff>50800</xdr:colOff>
      <xdr:row>57</xdr:row>
      <xdr:rowOff>137940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853965"/>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82248</xdr:rowOff>
    </xdr:from>
    <xdr:to>
      <xdr:col>55</xdr:col>
      <xdr:colOff>50800</xdr:colOff>
      <xdr:row>58</xdr:row>
      <xdr:rowOff>12398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60675</xdr:rowOff>
    </xdr:from>
    <xdr:ext cx="469744"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83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81814</xdr:rowOff>
    </xdr:from>
    <xdr:to>
      <xdr:col>50</xdr:col>
      <xdr:colOff>165100</xdr:colOff>
      <xdr:row>58</xdr:row>
      <xdr:rowOff>11964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3091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91728" y="9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64074</xdr:rowOff>
    </xdr:from>
    <xdr:to>
      <xdr:col>46</xdr:col>
      <xdr:colOff>38100</xdr:colOff>
      <xdr:row>57</xdr:row>
      <xdr:rowOff>165674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156801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30515</xdr:rowOff>
    </xdr:from>
    <xdr:to>
      <xdr:col>41</xdr:col>
      <xdr:colOff>101600</xdr:colOff>
      <xdr:row>57</xdr:row>
      <xdr:rowOff>132115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123242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87140</xdr:rowOff>
    </xdr:from>
    <xdr:to>
      <xdr:col>36</xdr:col>
      <xdr:colOff>165100</xdr:colOff>
      <xdr:row>58</xdr:row>
      <xdr:rowOff>17290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107533</xdr:rowOff>
    </xdr:from>
    <xdr:to>
      <xdr:col>55</xdr:col>
      <xdr:colOff>0</xdr:colOff>
      <xdr:row>75</xdr:row>
      <xdr:rowOff>97931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794833"/>
          <a:ext cx="8382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30380</xdr:rowOff>
    </xdr:from>
    <xdr:to>
      <xdr:col>50</xdr:col>
      <xdr:colOff>114300</xdr:colOff>
      <xdr:row>74</xdr:row>
      <xdr:rowOff>107533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203330"/>
          <a:ext cx="889000" cy="5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30380</xdr:rowOff>
    </xdr:from>
    <xdr:to>
      <xdr:col>45</xdr:col>
      <xdr:colOff>177800</xdr:colOff>
      <xdr:row>73</xdr:row>
      <xdr:rowOff>45239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203330"/>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45239</xdr:rowOff>
    </xdr:from>
    <xdr:to>
      <xdr:col>41</xdr:col>
      <xdr:colOff>50800</xdr:colOff>
      <xdr:row>77</xdr:row>
      <xdr:rowOff>63054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561089"/>
          <a:ext cx="889000" cy="7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47131</xdr:rowOff>
    </xdr:from>
    <xdr:to>
      <xdr:col>55</xdr:col>
      <xdr:colOff>50800</xdr:colOff>
      <xdr:row>75</xdr:row>
      <xdr:rowOff>148732</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25558</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56733</xdr:rowOff>
    </xdr:from>
    <xdr:to>
      <xdr:col>50</xdr:col>
      <xdr:colOff>165100</xdr:colOff>
      <xdr:row>74</xdr:row>
      <xdr:rowOff>158333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7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149460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8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151030</xdr:rowOff>
    </xdr:from>
    <xdr:to>
      <xdr:col>46</xdr:col>
      <xdr:colOff>38100</xdr:colOff>
      <xdr:row>71</xdr:row>
      <xdr:rowOff>81180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1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72307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2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165889</xdr:rowOff>
    </xdr:from>
    <xdr:to>
      <xdr:col>41</xdr:col>
      <xdr:colOff>101600</xdr:colOff>
      <xdr:row>73</xdr:row>
      <xdr:rowOff>96039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112566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2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12254</xdr:rowOff>
    </xdr:from>
    <xdr:to>
      <xdr:col>36</xdr:col>
      <xdr:colOff>165100</xdr:colOff>
      <xdr:row>77</xdr:row>
      <xdr:rowOff>113854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130381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153502</xdr:rowOff>
    </xdr:from>
    <xdr:to>
      <xdr:col>55</xdr:col>
      <xdr:colOff>0</xdr:colOff>
      <xdr:row>98</xdr:row>
      <xdr:rowOff>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8415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6141</xdr:rowOff>
    </xdr:from>
    <xdr:to>
      <xdr:col>50</xdr:col>
      <xdr:colOff>114300</xdr:colOff>
      <xdr:row>98</xdr:row>
      <xdr:rowOff>7655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808241"/>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6141</xdr:rowOff>
    </xdr:from>
    <xdr:to>
      <xdr:col>45</xdr:col>
      <xdr:colOff>177800</xdr:colOff>
      <xdr:row>98</xdr:row>
      <xdr:rowOff>10012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808241"/>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10012</xdr:rowOff>
    </xdr:from>
    <xdr:to>
      <xdr:col>41</xdr:col>
      <xdr:colOff>50800</xdr:colOff>
      <xdr:row>98</xdr:row>
      <xdr:rowOff>57161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812112"/>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102702</xdr:rowOff>
    </xdr:from>
    <xdr:to>
      <xdr:col>55</xdr:col>
      <xdr:colOff>50800</xdr:colOff>
      <xdr:row>98</xdr:row>
      <xdr:rowOff>32852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81129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7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128305</xdr:rowOff>
    </xdr:from>
    <xdr:to>
      <xdr:col>50</xdr:col>
      <xdr:colOff>165100</xdr:colOff>
      <xdr:row>98</xdr:row>
      <xdr:rowOff>58455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49582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8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126791</xdr:rowOff>
    </xdr:from>
    <xdr:to>
      <xdr:col>46</xdr:col>
      <xdr:colOff>38100</xdr:colOff>
      <xdr:row>98</xdr:row>
      <xdr:rowOff>56941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130662</xdr:rowOff>
    </xdr:from>
    <xdr:to>
      <xdr:col>41</xdr:col>
      <xdr:colOff>101600</xdr:colOff>
      <xdr:row>98</xdr:row>
      <xdr:rowOff>60812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51939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6361</xdr:rowOff>
    </xdr:from>
    <xdr:to>
      <xdr:col>36</xdr:col>
      <xdr:colOff>165100</xdr:colOff>
      <xdr:row>98</xdr:row>
      <xdr:rowOff>107961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80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17399</xdr:rowOff>
    </xdr:from>
    <xdr:to>
      <xdr:col>85</xdr:col>
      <xdr:colOff>127000</xdr:colOff>
      <xdr:row>38</xdr:row>
      <xdr:rowOff>22225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53249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17399</xdr:rowOff>
    </xdr:from>
    <xdr:to>
      <xdr:col>81</xdr:col>
      <xdr:colOff>50800</xdr:colOff>
      <xdr:row>38</xdr:row>
      <xdr:rowOff>51308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53249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114046</xdr:rowOff>
    </xdr:from>
    <xdr:to>
      <xdr:col>76</xdr:col>
      <xdr:colOff>114300</xdr:colOff>
      <xdr:row>38</xdr:row>
      <xdr:rowOff>51308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457696"/>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114046</xdr:rowOff>
    </xdr:from>
    <xdr:to>
      <xdr:col>71</xdr:col>
      <xdr:colOff>177800</xdr:colOff>
      <xdr:row>37</xdr:row>
      <xdr:rowOff>114808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576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142875</xdr:rowOff>
    </xdr:from>
    <xdr:to>
      <xdr:col>85</xdr:col>
      <xdr:colOff>177800</xdr:colOff>
      <xdr:row>38</xdr:row>
      <xdr:rowOff>73025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121302</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4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138049</xdr:rowOff>
    </xdr:from>
    <xdr:to>
      <xdr:col>81</xdr:col>
      <xdr:colOff>101600</xdr:colOff>
      <xdr:row>38</xdr:row>
      <xdr:rowOff>68199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59326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5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xdr:rowOff>
    </xdr:from>
    <xdr:to>
      <xdr:col>76</xdr:col>
      <xdr:colOff>165100</xdr:colOff>
      <xdr:row>38</xdr:row>
      <xdr:rowOff>102108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63246</xdr:rowOff>
    </xdr:from>
    <xdr:to>
      <xdr:col>72</xdr:col>
      <xdr:colOff>38100</xdr:colOff>
      <xdr:row>37</xdr:row>
      <xdr:rowOff>164846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155973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64008</xdr:rowOff>
    </xdr:from>
    <xdr:to>
      <xdr:col>67</xdr:col>
      <xdr:colOff>101600</xdr:colOff>
      <xdr:row>37</xdr:row>
      <xdr:rowOff>165608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4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156735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78587</xdr:rowOff>
    </xdr:from>
    <xdr:to>
      <xdr:col>85</xdr:col>
      <xdr:colOff>127000</xdr:colOff>
      <xdr:row>56</xdr:row>
      <xdr:rowOff>111144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679787"/>
          <a:ext cx="8382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76530</xdr:rowOff>
    </xdr:from>
    <xdr:to>
      <xdr:col>81</xdr:col>
      <xdr:colOff>50800</xdr:colOff>
      <xdr:row>56</xdr:row>
      <xdr:rowOff>78587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6777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56909</xdr:rowOff>
    </xdr:from>
    <xdr:to>
      <xdr:col>76</xdr:col>
      <xdr:colOff>114300</xdr:colOff>
      <xdr:row>56</xdr:row>
      <xdr:rowOff>76530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65810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51651</xdr:rowOff>
    </xdr:from>
    <xdr:to>
      <xdr:col>71</xdr:col>
      <xdr:colOff>177800</xdr:colOff>
      <xdr:row>56</xdr:row>
      <xdr:rowOff>56909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65285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60344</xdr:rowOff>
    </xdr:from>
    <xdr:to>
      <xdr:col>85</xdr:col>
      <xdr:colOff>177800</xdr:colOff>
      <xdr:row>56</xdr:row>
      <xdr:rowOff>161944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38771</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27787</xdr:rowOff>
    </xdr:from>
    <xdr:to>
      <xdr:col>81</xdr:col>
      <xdr:colOff>101600</xdr:colOff>
      <xdr:row>56</xdr:row>
      <xdr:rowOff>129387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120514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9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25730</xdr:rowOff>
    </xdr:from>
    <xdr:to>
      <xdr:col>76</xdr:col>
      <xdr:colOff>165100</xdr:colOff>
      <xdr:row>56</xdr:row>
      <xdr:rowOff>127330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6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118457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6109</xdr:rowOff>
    </xdr:from>
    <xdr:to>
      <xdr:col>72</xdr:col>
      <xdr:colOff>38100</xdr:colOff>
      <xdr:row>56</xdr:row>
      <xdr:rowOff>107709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98836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851</xdr:rowOff>
    </xdr:from>
    <xdr:to>
      <xdr:col>67</xdr:col>
      <xdr:colOff>101600</xdr:colOff>
      <xdr:row>56</xdr:row>
      <xdr:rowOff>102451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17780</xdr:rowOff>
    </xdr:from>
    <xdr:to>
      <xdr:col>85</xdr:col>
      <xdr:colOff>127000</xdr:colOff>
      <xdr:row>79</xdr:row>
      <xdr:rowOff>23304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56233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8637</xdr:rowOff>
    </xdr:from>
    <xdr:to>
      <xdr:col>81</xdr:col>
      <xdr:colOff>50800</xdr:colOff>
      <xdr:row>79</xdr:row>
      <xdr:rowOff>17780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5531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71692</xdr:rowOff>
    </xdr:from>
    <xdr:to>
      <xdr:col>76</xdr:col>
      <xdr:colOff>114300</xdr:colOff>
      <xdr:row>79</xdr:row>
      <xdr:rowOff>8637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344479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71692</xdr:rowOff>
    </xdr:from>
    <xdr:to>
      <xdr:col>71</xdr:col>
      <xdr:colOff>177800</xdr:colOff>
      <xdr:row>79</xdr:row>
      <xdr:rowOff>13399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444792"/>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143954</xdr:rowOff>
    </xdr:from>
    <xdr:to>
      <xdr:col>85</xdr:col>
      <xdr:colOff>177800</xdr:colOff>
      <xdr:row>79</xdr:row>
      <xdr:rowOff>74104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58881</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43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138430</xdr:rowOff>
    </xdr:from>
    <xdr:to>
      <xdr:col>81</xdr:col>
      <xdr:colOff>101600</xdr:colOff>
      <xdr:row>79</xdr:row>
      <xdr:rowOff>68580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59707</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129287</xdr:rowOff>
    </xdr:from>
    <xdr:to>
      <xdr:col>76</xdr:col>
      <xdr:colOff>165100</xdr:colOff>
      <xdr:row>79</xdr:row>
      <xdr:rowOff>59437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50564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9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20892</xdr:rowOff>
    </xdr:from>
    <xdr:to>
      <xdr:col>72</xdr:col>
      <xdr:colOff>38100</xdr:colOff>
      <xdr:row>78</xdr:row>
      <xdr:rowOff>122492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113619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486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134049</xdr:rowOff>
    </xdr:from>
    <xdr:to>
      <xdr:col>67</xdr:col>
      <xdr:colOff>101600</xdr:colOff>
      <xdr:row>79</xdr:row>
      <xdr:rowOff>64199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55326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9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44799</xdr:rowOff>
    </xdr:from>
    <xdr:to>
      <xdr:col>85</xdr:col>
      <xdr:colOff>127000</xdr:colOff>
      <xdr:row>98</xdr:row>
      <xdr:rowOff>57894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846899"/>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145741</xdr:rowOff>
    </xdr:from>
    <xdr:to>
      <xdr:col>81</xdr:col>
      <xdr:colOff>50800</xdr:colOff>
      <xdr:row>98</xdr:row>
      <xdr:rowOff>44799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604941"/>
          <a:ext cx="889000" cy="24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145741</xdr:rowOff>
    </xdr:from>
    <xdr:to>
      <xdr:col>76</xdr:col>
      <xdr:colOff>114300</xdr:colOff>
      <xdr:row>98</xdr:row>
      <xdr:rowOff>95515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604941"/>
          <a:ext cx="889000" cy="2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95515</xdr:rowOff>
    </xdr:from>
    <xdr:to>
      <xdr:col>71</xdr:col>
      <xdr:colOff>177800</xdr:colOff>
      <xdr:row>98</xdr:row>
      <xdr:rowOff>133953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814300" y="16897615"/>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7094</xdr:rowOff>
    </xdr:from>
    <xdr:to>
      <xdr:col>85</xdr:col>
      <xdr:colOff>177800</xdr:colOff>
      <xdr:row>98</xdr:row>
      <xdr:rowOff>108694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93471</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7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165449</xdr:rowOff>
    </xdr:from>
    <xdr:to>
      <xdr:col>81</xdr:col>
      <xdr:colOff>101600</xdr:colOff>
      <xdr:row>98</xdr:row>
      <xdr:rowOff>95599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86726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94941</xdr:rowOff>
    </xdr:from>
    <xdr:to>
      <xdr:col>76</xdr:col>
      <xdr:colOff>165100</xdr:colOff>
      <xdr:row>97</xdr:row>
      <xdr:rowOff>25091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5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44715</xdr:rowOff>
    </xdr:from>
    <xdr:to>
      <xdr:col>72</xdr:col>
      <xdr:colOff>38100</xdr:colOff>
      <xdr:row>98</xdr:row>
      <xdr:rowOff>146315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137442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83153</xdr:rowOff>
    </xdr:from>
    <xdr:to>
      <xdr:col>67</xdr:col>
      <xdr:colOff>101600</xdr:colOff>
      <xdr:row>99</xdr:row>
      <xdr:rowOff>13303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4430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9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令和５年度の歳出決算総額は、県民一人当たり３１８，７２９円となっている。</a:t>
          </a:r>
        </a:p>
        <a:p>
          <a:r>
            <a:rPr kumimoji="1" lang="ja-JP" altLang="en-US" sz="1300">
              <a:latin typeface="ＭＳ Ｐゴシック" panose="020B0600070205080204" pitchFamily="50" charset="-128"/>
              <a:ea typeface="ＭＳ Ｐゴシック" panose="020B0600070205080204" pitchFamily="50" charset="-128"/>
            </a:rPr>
            <a:t>構成項目の中で一番のウエイトを占める教育費は、高等学校整備事業等の増加の一方で、定年引上げにより教職員の退職手当が大きく減少したことなどから、県民一人当たり６３，４９９円となった。</a:t>
          </a:r>
        </a:p>
        <a:p>
          <a:r>
            <a:rPr kumimoji="1" lang="ja-JP" altLang="en-US" sz="1300">
              <a:latin typeface="ＭＳ Ｐゴシック" panose="020B0600070205080204" pitchFamily="50" charset="-128"/>
              <a:ea typeface="ＭＳ Ｐゴシック" panose="020B0600070205080204" pitchFamily="50" charset="-128"/>
            </a:rPr>
            <a:t>民生費は、介護給付費負担金などの社会保障関係経費が依然として増加していることから、県民一人当たり５９，６８６円となった。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商工費は、新型コロナウイルス感染症対応に係る飲食店への協力金が減少したことなどにより、県民一人当たり４２，０５８円となった。</a:t>
          </a:r>
        </a:p>
        <a:p>
          <a:r>
            <a:rPr kumimoji="1" lang="ja-JP" altLang="en-US" sz="1300">
              <a:latin typeface="ＭＳ Ｐゴシック" panose="020B0600070205080204" pitchFamily="50" charset="-128"/>
              <a:ea typeface="ＭＳ Ｐゴシック" panose="020B0600070205080204" pitchFamily="50" charset="-128"/>
            </a:rPr>
            <a:t>公債費は、過去に発行した建設地方債の償還が進んだことなどから、県民一人当たり３６，５０５円となった。</a:t>
          </a:r>
        </a:p>
        <a:p>
          <a:r>
            <a:rPr kumimoji="1" lang="ja-JP" altLang="en-US" sz="1300">
              <a:latin typeface="ＭＳ Ｐゴシック" panose="020B0600070205080204" pitchFamily="50" charset="-128"/>
              <a:ea typeface="ＭＳ Ｐゴシック" panose="020B0600070205080204" pitchFamily="50" charset="-128"/>
            </a:rPr>
            <a:t>土木費は、道路・街路整備事業、河川改修事業等が増加したことなどから、県民一人当たり２３，０３４円となった。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衛生費は、新型コロナウイルス感染症に係る医療機関への補助金等など感染症対応経費が大きく減少したため、県民一人当たり１８，６８３円となった。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財政調整基金は、地方財政法の規定に基づき、令和４年度決算剰余金の２分の１となる３２億円の積立を行った結果、残高は９８７億円となった。（令和６年度当初予算で４６０億円の取崩しを計上）</a:t>
          </a:r>
        </a:p>
        <a:p>
          <a:r>
            <a:rPr kumimoji="1" lang="ja-JP" altLang="en-US" sz="1400">
              <a:latin typeface="ＭＳ ゴシック" pitchFamily="49" charset="-128"/>
              <a:ea typeface="ＭＳ ゴシック" pitchFamily="49" charset="-128"/>
            </a:rPr>
            <a:t>　実質収支については、行財政改革を着実に進め、継続的に黒字を確保している。今後も行政改革計画・財政健全化計画に基づき事務事業の見直し等に取り組み、健全な財政運営に努めていく。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一般会計等の実質収支は黒字で推移するとともに、各公営企業会計においても資金不足は発生していないことから、連結実質赤字比率は黒字で推移している。</a:t>
          </a:r>
        </a:p>
        <a:p>
          <a:r>
            <a:rPr kumimoji="1" lang="ja-JP" altLang="en-US" sz="1400">
              <a:latin typeface="ＭＳ ゴシック" pitchFamily="49" charset="-128"/>
              <a:ea typeface="ＭＳ ゴシック" pitchFamily="49" charset="-128"/>
            </a:rPr>
            <a:t>　一般会計については、令和２・３年度の実質収支が大幅な黒字となっているが、これは、新型コロナウイルス感染症に係る交付金等の概算交付によるものであり、翌年度に国へ返還する分を含んでいるためである。</a:t>
          </a:r>
        </a:p>
        <a:p>
          <a:r>
            <a:rPr kumimoji="1" lang="ja-JP" altLang="en-US" sz="1400">
              <a:latin typeface="ＭＳ ゴシック" pitchFamily="49" charset="-128"/>
              <a:ea typeface="ＭＳ ゴシック" pitchFamily="49" charset="-128"/>
            </a:rPr>
            <a:t>　今後も引き続き、公営企業会計等を含む県全体の健全な財政運営を行う。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近年の傾向では、低金利による利息負担の減や減債基金積立不足算定額が減少していることなどにより、実質公債費比率の分子は減少傾向となっている。</a:t>
          </a:r>
        </a:p>
        <a:p>
          <a:r>
            <a:rPr kumimoji="1" lang="ja-JP" altLang="en-US" sz="1400">
              <a:solidFill>
                <a:sysClr val="windowText" lastClr="000000"/>
              </a:solidFill>
              <a:latin typeface="ＭＳ ゴシック" pitchFamily="49" charset="-128"/>
              <a:ea typeface="ＭＳ ゴシック" pitchFamily="49" charset="-128"/>
            </a:rPr>
            <a:t>　令和５年度は、建設地方債等の残高の減少などにより地方債の元利償還金が減少したことなどから、前年度から</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今後も引き続き、比率に留意しながら、健全な財政運営を行う。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として設定しているため、減債基金残高と減債基金積立相当額に乖離が生じているが、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年間の積立総額は同じであり、かつ、必要額を計画的に積み立てている。なお、令和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年度の交付税追加交付分を臨時財政対策債償還のために基金に積み立てた影響により基金残高は大幅に増加。</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の傾向では、職員の若返りや対象職員数の減等により退職手当負担見込額が減少していること、また、県債管理基金や財政調整基金等の充当可能な基金残高が増加していることなどから、将来負担比率の分子は年々減少している。</a:t>
          </a:r>
        </a:p>
        <a:p>
          <a:r>
            <a:rPr kumimoji="1" lang="ja-JP" altLang="en-US" sz="1400">
              <a:solidFill>
                <a:sysClr val="windowText" lastClr="000000"/>
              </a:solidFill>
              <a:latin typeface="ＭＳ ゴシック" pitchFamily="49" charset="-128"/>
              <a:ea typeface="ＭＳ ゴシック" pitchFamily="49" charset="-128"/>
            </a:rPr>
            <a:t>　令和５年度は、定年引上げによる影響で退職手当負担見込額が増加した一方、建設地方債等の残高が減少したことや基金残高が増加したことなどにより、前年度から</a:t>
          </a:r>
          <a:r>
            <a:rPr kumimoji="1" lang="en-US" altLang="ja-JP" sz="1400">
              <a:solidFill>
                <a:sysClr val="windowText" lastClr="000000"/>
              </a:solidFill>
              <a:latin typeface="ＭＳ ゴシック" pitchFamily="49" charset="-128"/>
              <a:ea typeface="ＭＳ ゴシック" pitchFamily="49" charset="-128"/>
            </a:rPr>
            <a:t>112</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今後も引き続き、比率に留意しながら、健全な財政運営を行う。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億円、その他特定目的基金が、退職手当基金を積み増したこと等により、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・県税収入の確保や予算の執行段階での経費の削減等により取崩額の縮小に努めるとともに、財政状況も勘案しながら更なる積立てを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行うなど、残高の確保に努めていく。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・県有施設長寿命化等推進基金：県有施設の改修による長寿命化、建替えによる更新等の推進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・災害復興・地域再生基金：防災・減災対策、災害からの復旧・復興並びに災害により活力が低下した地域の再生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・退職手当基金：定年の段階的な引上げにより、２年に１度、定年退職者が大幅に増加することから、財政負担の平準化を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年度までに必要と見込まれる額を確保したところだが、今後の更新需要なども見据え、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を計上する厳しい状況が継続しているため、歳入の確保や予算編成過程における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事業の精査、予算執行段階での経費の節減等により、取崩額の縮小を図り、基金残高の確保に努めていく。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179687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2045562522</v>
      </c>
      <c r="BO4" s="370"/>
      <c r="BP4" s="370"/>
      <c r="BQ4" s="370"/>
      <c r="BR4" s="370"/>
      <c r="BS4" s="370"/>
      <c r="BT4" s="370"/>
      <c r="BU4" s="371"/>
      <c r="BV4" s="369">
        <v>2240426182</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1.3</v>
      </c>
      <c r="CU4" s="413"/>
      <c r="CV4" s="413"/>
      <c r="CW4" s="413"/>
      <c r="CX4" s="413"/>
      <c r="CY4" s="413"/>
      <c r="CZ4" s="413"/>
      <c r="DA4" s="414"/>
      <c r="DB4" s="412">
        <v>1.4</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2011231816</v>
      </c>
      <c r="BO5" s="380"/>
      <c r="BP5" s="380"/>
      <c r="BQ5" s="380"/>
      <c r="BR5" s="380"/>
      <c r="BS5" s="380"/>
      <c r="BT5" s="380"/>
      <c r="BU5" s="381"/>
      <c r="BV5" s="379">
        <v>2204550383</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96.7</v>
      </c>
      <c r="CU5" s="416"/>
      <c r="CV5" s="416"/>
      <c r="CW5" s="416"/>
      <c r="CX5" s="416"/>
      <c r="CY5" s="416"/>
      <c r="CZ5" s="416"/>
      <c r="DA5" s="417"/>
      <c r="DB5" s="415">
        <v>95.1</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13900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34330706</v>
      </c>
      <c r="BO6" s="380"/>
      <c r="BP6" s="380"/>
      <c r="BQ6" s="380"/>
      <c r="BR6" s="380"/>
      <c r="BS6" s="380"/>
      <c r="BT6" s="380"/>
      <c r="BU6" s="381"/>
      <c r="BV6" s="379">
        <v>35875799</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100.7</v>
      </c>
      <c r="CU6" s="386"/>
      <c r="CV6" s="386"/>
      <c r="CW6" s="386"/>
      <c r="CX6" s="386"/>
      <c r="CY6" s="386"/>
      <c r="CZ6" s="386"/>
      <c r="DA6" s="387"/>
      <c r="DB6" s="385">
        <v>100.9</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11100</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19475839</v>
      </c>
      <c r="BO7" s="380"/>
      <c r="BP7" s="380"/>
      <c r="BQ7" s="380"/>
      <c r="BR7" s="380"/>
      <c r="BS7" s="380"/>
      <c r="BT7" s="380"/>
      <c r="BU7" s="381"/>
      <c r="BV7" s="379">
        <v>20288858</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1147566348</v>
      </c>
      <c r="CU7" s="380"/>
      <c r="CV7" s="380"/>
      <c r="CW7" s="380"/>
      <c r="CX7" s="380"/>
      <c r="CY7" s="380"/>
      <c r="CZ7" s="380"/>
      <c r="DA7" s="381"/>
      <c r="DB7" s="379">
        <v>1118595845</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6620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14854867</v>
      </c>
      <c r="BO8" s="380"/>
      <c r="BP8" s="380"/>
      <c r="BQ8" s="380"/>
      <c r="BR8" s="380"/>
      <c r="BS8" s="380"/>
      <c r="BT8" s="380"/>
      <c r="BU8" s="381"/>
      <c r="BV8" s="379">
        <v>15586941</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0.73663999999999996</v>
      </c>
      <c r="CU8" s="462"/>
      <c r="CV8" s="462"/>
      <c r="CW8" s="462"/>
      <c r="CX8" s="462"/>
      <c r="CY8" s="462"/>
      <c r="CZ8" s="462"/>
      <c r="DA8" s="463"/>
      <c r="DB8" s="461">
        <v>0.745</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6284480</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11100</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-732074</v>
      </c>
      <c r="BO9" s="380"/>
      <c r="BP9" s="380"/>
      <c r="BQ9" s="380"/>
      <c r="BR9" s="380"/>
      <c r="BS9" s="380"/>
      <c r="BT9" s="380"/>
      <c r="BU9" s="381"/>
      <c r="BV9" s="379">
        <v>-22602280</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15.5</v>
      </c>
      <c r="CU9" s="416"/>
      <c r="CV9" s="416"/>
      <c r="CW9" s="416"/>
      <c r="CX9" s="416"/>
      <c r="CY9" s="416"/>
      <c r="CZ9" s="416"/>
      <c r="DA9" s="417"/>
      <c r="DB9" s="415">
        <v>15.4</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6222666</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9700</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3202164</v>
      </c>
      <c r="BO10" s="380"/>
      <c r="BP10" s="380"/>
      <c r="BQ10" s="380"/>
      <c r="BR10" s="380"/>
      <c r="BS10" s="380"/>
      <c r="BT10" s="380"/>
      <c r="BU10" s="381"/>
      <c r="BV10" s="379">
        <v>4201943</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92</v>
      </c>
      <c r="AJ11" s="373"/>
      <c r="AK11" s="373"/>
      <c r="AL11" s="373"/>
      <c r="AM11" s="373"/>
      <c r="AN11" s="373"/>
      <c r="AO11" s="373"/>
      <c r="AP11" s="374"/>
      <c r="AQ11" s="372">
        <v>8800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34812</v>
      </c>
      <c r="BO11" s="380"/>
      <c r="BP11" s="380"/>
      <c r="BQ11" s="380"/>
      <c r="BR11" s="380"/>
      <c r="BS11" s="380"/>
      <c r="BT11" s="380"/>
      <c r="BU11" s="381"/>
      <c r="BV11" s="379">
        <v>14022</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6310158</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0</v>
      </c>
      <c r="BO12" s="380"/>
      <c r="BP12" s="380"/>
      <c r="BQ12" s="380"/>
      <c r="BR12" s="380"/>
      <c r="BS12" s="380"/>
      <c r="BT12" s="380"/>
      <c r="BU12" s="381"/>
      <c r="BV12" s="379">
        <v>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6110275</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2504902</v>
      </c>
      <c r="BO13" s="380"/>
      <c r="BP13" s="380"/>
      <c r="BQ13" s="380"/>
      <c r="BR13" s="380"/>
      <c r="BS13" s="380"/>
      <c r="BT13" s="380"/>
      <c r="BU13" s="381"/>
      <c r="BV13" s="379">
        <v>-18386315</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7.5</v>
      </c>
      <c r="CU13" s="416"/>
      <c r="CV13" s="416"/>
      <c r="CW13" s="416"/>
      <c r="CX13" s="416"/>
      <c r="CY13" s="416"/>
      <c r="CZ13" s="416"/>
      <c r="DA13" s="417"/>
      <c r="DB13" s="415">
        <v>7.8</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6310075</v>
      </c>
      <c r="S14" s="508"/>
      <c r="T14" s="508"/>
      <c r="U14" s="508"/>
      <c r="V14" s="509"/>
      <c r="W14" s="424"/>
      <c r="X14" s="425"/>
      <c r="Y14" s="426"/>
      <c r="Z14" s="458" t="s">
        <v>131</v>
      </c>
      <c r="AA14" s="459"/>
      <c r="AB14" s="459"/>
      <c r="AC14" s="459"/>
      <c r="AD14" s="459"/>
      <c r="AE14" s="459"/>
      <c r="AF14" s="459"/>
      <c r="AG14" s="459"/>
      <c r="AH14" s="460"/>
      <c r="AI14" s="372">
        <v>11518</v>
      </c>
      <c r="AJ14" s="373"/>
      <c r="AK14" s="373"/>
      <c r="AL14" s="373"/>
      <c r="AM14" s="374"/>
      <c r="AN14" s="372">
        <v>35095346</v>
      </c>
      <c r="AO14" s="373"/>
      <c r="AP14" s="373"/>
      <c r="AQ14" s="373"/>
      <c r="AR14" s="373"/>
      <c r="AS14" s="374"/>
      <c r="AT14" s="372">
        <v>3047</v>
      </c>
      <c r="AU14" s="373"/>
      <c r="AV14" s="373"/>
      <c r="AW14" s="373"/>
      <c r="AX14" s="373"/>
      <c r="AY14" s="375"/>
      <c r="AZ14" s="366" t="s">
        <v>132</v>
      </c>
      <c r="BA14" s="367"/>
      <c r="BB14" s="367"/>
      <c r="BC14" s="367"/>
      <c r="BD14" s="367"/>
      <c r="BE14" s="367"/>
      <c r="BF14" s="367"/>
      <c r="BG14" s="367"/>
      <c r="BH14" s="367"/>
      <c r="BI14" s="367"/>
      <c r="BJ14" s="367"/>
      <c r="BK14" s="367"/>
      <c r="BL14" s="367"/>
      <c r="BM14" s="368"/>
      <c r="BN14" s="369">
        <v>703186983</v>
      </c>
      <c r="BO14" s="370"/>
      <c r="BP14" s="370"/>
      <c r="BQ14" s="370"/>
      <c r="BR14" s="370"/>
      <c r="BS14" s="370"/>
      <c r="BT14" s="370"/>
      <c r="BU14" s="371"/>
      <c r="BV14" s="369">
        <v>677326552</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106.5</v>
      </c>
      <c r="CU14" s="511"/>
      <c r="CV14" s="511"/>
      <c r="CW14" s="511"/>
      <c r="CX14" s="511"/>
      <c r="CY14" s="511"/>
      <c r="CZ14" s="511"/>
      <c r="DA14" s="512"/>
      <c r="DB14" s="510">
        <v>110.6</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6131705</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934823008</v>
      </c>
      <c r="BO15" s="380"/>
      <c r="BP15" s="380"/>
      <c r="BQ15" s="380"/>
      <c r="BR15" s="380"/>
      <c r="BS15" s="380"/>
      <c r="BT15" s="380"/>
      <c r="BU15" s="381"/>
      <c r="BV15" s="379">
        <v>889231507</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v>303</v>
      </c>
      <c r="AJ16" s="373"/>
      <c r="AK16" s="373"/>
      <c r="AL16" s="373"/>
      <c r="AM16" s="374"/>
      <c r="AN16" s="372">
        <v>905061</v>
      </c>
      <c r="AO16" s="373"/>
      <c r="AP16" s="373"/>
      <c r="AQ16" s="373"/>
      <c r="AR16" s="373"/>
      <c r="AS16" s="374"/>
      <c r="AT16" s="372">
        <v>2987</v>
      </c>
      <c r="AU16" s="373"/>
      <c r="AV16" s="373"/>
      <c r="AW16" s="373"/>
      <c r="AX16" s="373"/>
      <c r="AY16" s="375"/>
      <c r="AZ16" s="376" t="s">
        <v>140</v>
      </c>
      <c r="BA16" s="377"/>
      <c r="BB16" s="377"/>
      <c r="BC16" s="377"/>
      <c r="BD16" s="377"/>
      <c r="BE16" s="377"/>
      <c r="BF16" s="377"/>
      <c r="BG16" s="377"/>
      <c r="BH16" s="377"/>
      <c r="BI16" s="377"/>
      <c r="BJ16" s="377"/>
      <c r="BK16" s="377"/>
      <c r="BL16" s="377"/>
      <c r="BM16" s="378"/>
      <c r="BN16" s="379">
        <v>869856987</v>
      </c>
      <c r="BO16" s="380"/>
      <c r="BP16" s="380"/>
      <c r="BQ16" s="380"/>
      <c r="BR16" s="380"/>
      <c r="BS16" s="380"/>
      <c r="BT16" s="380"/>
      <c r="BU16" s="381"/>
      <c r="BV16" s="379">
        <v>839312107</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58" t="s">
        <v>143</v>
      </c>
      <c r="AA17" s="459"/>
      <c r="AB17" s="459"/>
      <c r="AC17" s="459"/>
      <c r="AD17" s="459"/>
      <c r="AE17" s="459"/>
      <c r="AF17" s="459"/>
      <c r="AG17" s="459"/>
      <c r="AH17" s="460"/>
      <c r="AI17" s="372">
        <v>11058</v>
      </c>
      <c r="AJ17" s="373"/>
      <c r="AK17" s="373"/>
      <c r="AL17" s="373"/>
      <c r="AM17" s="374"/>
      <c r="AN17" s="372">
        <v>36259182</v>
      </c>
      <c r="AO17" s="373"/>
      <c r="AP17" s="373"/>
      <c r="AQ17" s="373"/>
      <c r="AR17" s="373"/>
      <c r="AS17" s="374"/>
      <c r="AT17" s="372">
        <v>3279</v>
      </c>
      <c r="AU17" s="373"/>
      <c r="AV17" s="373"/>
      <c r="AW17" s="373"/>
      <c r="AX17" s="373"/>
      <c r="AY17" s="375"/>
      <c r="AZ17" s="376" t="s">
        <v>144</v>
      </c>
      <c r="BA17" s="377"/>
      <c r="BB17" s="377"/>
      <c r="BC17" s="377"/>
      <c r="BD17" s="377"/>
      <c r="BE17" s="377"/>
      <c r="BF17" s="377"/>
      <c r="BG17" s="377"/>
      <c r="BH17" s="377"/>
      <c r="BI17" s="377"/>
      <c r="BJ17" s="377"/>
      <c r="BK17" s="377"/>
      <c r="BL17" s="377"/>
      <c r="BM17" s="378"/>
      <c r="BN17" s="379">
        <v>1104581294</v>
      </c>
      <c r="BO17" s="380"/>
      <c r="BP17" s="380"/>
      <c r="BQ17" s="380"/>
      <c r="BR17" s="380"/>
      <c r="BS17" s="380"/>
      <c r="BT17" s="380"/>
      <c r="BU17" s="381"/>
      <c r="BV17" s="379">
        <v>1104192544</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5157</v>
      </c>
      <c r="M18" s="528"/>
      <c r="N18" s="528"/>
      <c r="O18" s="528"/>
      <c r="P18" s="528"/>
      <c r="Q18" s="528"/>
      <c r="R18" s="528"/>
      <c r="S18" s="528"/>
      <c r="T18" s="528"/>
      <c r="U18" s="528"/>
      <c r="V18" s="528"/>
      <c r="W18" s="424"/>
      <c r="X18" s="425"/>
      <c r="Y18" s="426"/>
      <c r="Z18" s="458" t="s">
        <v>146</v>
      </c>
      <c r="AA18" s="459"/>
      <c r="AB18" s="459"/>
      <c r="AC18" s="459"/>
      <c r="AD18" s="459"/>
      <c r="AE18" s="459"/>
      <c r="AF18" s="459"/>
      <c r="AG18" s="459"/>
      <c r="AH18" s="460"/>
      <c r="AI18" s="372">
        <v>32294</v>
      </c>
      <c r="AJ18" s="373"/>
      <c r="AK18" s="373"/>
      <c r="AL18" s="373"/>
      <c r="AM18" s="374"/>
      <c r="AN18" s="372">
        <v>111443514</v>
      </c>
      <c r="AO18" s="373"/>
      <c r="AP18" s="373"/>
      <c r="AQ18" s="373"/>
      <c r="AR18" s="373"/>
      <c r="AS18" s="374"/>
      <c r="AT18" s="372">
        <v>3451</v>
      </c>
      <c r="AU18" s="373"/>
      <c r="AV18" s="373"/>
      <c r="AW18" s="373"/>
      <c r="AX18" s="373"/>
      <c r="AY18" s="375"/>
      <c r="AZ18" s="491" t="s">
        <v>147</v>
      </c>
      <c r="BA18" s="492"/>
      <c r="BB18" s="492"/>
      <c r="BC18" s="492"/>
      <c r="BD18" s="492"/>
      <c r="BE18" s="492"/>
      <c r="BF18" s="492"/>
      <c r="BG18" s="492"/>
      <c r="BH18" s="492"/>
      <c r="BI18" s="492"/>
      <c r="BJ18" s="492"/>
      <c r="BK18" s="492"/>
      <c r="BL18" s="492"/>
      <c r="BM18" s="493"/>
      <c r="BN18" s="529">
        <v>1439627535</v>
      </c>
      <c r="BO18" s="530"/>
      <c r="BP18" s="530"/>
      <c r="BQ18" s="530"/>
      <c r="BR18" s="530"/>
      <c r="BS18" s="530"/>
      <c r="BT18" s="530"/>
      <c r="BU18" s="531"/>
      <c r="BV18" s="529">
        <v>1461895716</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1224</v>
      </c>
      <c r="M19" s="528"/>
      <c r="N19" s="528"/>
      <c r="O19" s="528"/>
      <c r="P19" s="528"/>
      <c r="Q19" s="528"/>
      <c r="R19" s="528"/>
      <c r="S19" s="528"/>
      <c r="T19" s="528"/>
      <c r="U19" s="528"/>
      <c r="V19" s="528"/>
      <c r="W19" s="424"/>
      <c r="X19" s="425"/>
      <c r="Y19" s="426"/>
      <c r="Z19" s="458" t="s">
        <v>149</v>
      </c>
      <c r="AA19" s="459"/>
      <c r="AB19" s="459"/>
      <c r="AC19" s="459"/>
      <c r="AD19" s="459"/>
      <c r="AE19" s="459"/>
      <c r="AF19" s="459"/>
      <c r="AG19" s="459"/>
      <c r="AH19" s="460"/>
      <c r="AI19" s="372" t="s">
        <v>118</v>
      </c>
      <c r="AJ19" s="373"/>
      <c r="AK19" s="373"/>
      <c r="AL19" s="373"/>
      <c r="AM19" s="374"/>
      <c r="AN19" s="372" t="s">
        <v>118</v>
      </c>
      <c r="AO19" s="373"/>
      <c r="AP19" s="373"/>
      <c r="AQ19" s="373"/>
      <c r="AR19" s="373"/>
      <c r="AS19" s="374"/>
      <c r="AT19" s="372" t="s">
        <v>118</v>
      </c>
      <c r="AU19" s="373"/>
      <c r="AV19" s="373"/>
      <c r="AW19" s="373"/>
      <c r="AX19" s="373"/>
      <c r="AY19" s="375"/>
      <c r="AZ19" s="366" t="s">
        <v>150</v>
      </c>
      <c r="BA19" s="367"/>
      <c r="BB19" s="367"/>
      <c r="BC19" s="367"/>
      <c r="BD19" s="367"/>
      <c r="BE19" s="367"/>
      <c r="BF19" s="367"/>
      <c r="BG19" s="367"/>
      <c r="BH19" s="367"/>
      <c r="BI19" s="367"/>
      <c r="BJ19" s="367"/>
      <c r="BK19" s="367"/>
      <c r="BL19" s="367"/>
      <c r="BM19" s="368"/>
      <c r="BN19" s="369">
        <v>2940942246</v>
      </c>
      <c r="BO19" s="370"/>
      <c r="BP19" s="370"/>
      <c r="BQ19" s="370"/>
      <c r="BR19" s="370"/>
      <c r="BS19" s="370"/>
      <c r="BT19" s="370"/>
      <c r="BU19" s="371"/>
      <c r="BV19" s="369">
        <v>3015109384</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2773840</v>
      </c>
      <c r="M20" s="528"/>
      <c r="N20" s="528"/>
      <c r="O20" s="528"/>
      <c r="P20" s="528"/>
      <c r="Q20" s="528"/>
      <c r="R20" s="528"/>
      <c r="S20" s="528"/>
      <c r="T20" s="528"/>
      <c r="U20" s="528"/>
      <c r="V20" s="528"/>
      <c r="W20" s="427"/>
      <c r="X20" s="428"/>
      <c r="Y20" s="429"/>
      <c r="Z20" s="458" t="s">
        <v>152</v>
      </c>
      <c r="AA20" s="459"/>
      <c r="AB20" s="459"/>
      <c r="AC20" s="459"/>
      <c r="AD20" s="459"/>
      <c r="AE20" s="459"/>
      <c r="AF20" s="459"/>
      <c r="AG20" s="459"/>
      <c r="AH20" s="460"/>
      <c r="AI20" s="372">
        <v>54870</v>
      </c>
      <c r="AJ20" s="373"/>
      <c r="AK20" s="373"/>
      <c r="AL20" s="373"/>
      <c r="AM20" s="374"/>
      <c r="AN20" s="372">
        <v>182798042</v>
      </c>
      <c r="AO20" s="373"/>
      <c r="AP20" s="373"/>
      <c r="AQ20" s="373"/>
      <c r="AR20" s="373"/>
      <c r="AS20" s="374"/>
      <c r="AT20" s="372">
        <v>3331</v>
      </c>
      <c r="AU20" s="373"/>
      <c r="AV20" s="373"/>
      <c r="AW20" s="373"/>
      <c r="AX20" s="373"/>
      <c r="AY20" s="375"/>
      <c r="AZ20" s="376" t="s">
        <v>153</v>
      </c>
      <c r="BA20" s="377"/>
      <c r="BB20" s="377"/>
      <c r="BC20" s="377"/>
      <c r="BD20" s="377"/>
      <c r="BE20" s="377"/>
      <c r="BF20" s="377"/>
      <c r="BG20" s="377"/>
      <c r="BH20" s="377"/>
      <c r="BI20" s="377"/>
      <c r="BJ20" s="377"/>
      <c r="BK20" s="377"/>
      <c r="BL20" s="377"/>
      <c r="BM20" s="378"/>
      <c r="BN20" s="379">
        <v>409594379</v>
      </c>
      <c r="BO20" s="380"/>
      <c r="BP20" s="380"/>
      <c r="BQ20" s="380"/>
      <c r="BR20" s="380"/>
      <c r="BS20" s="380"/>
      <c r="BT20" s="380"/>
      <c r="BU20" s="381"/>
      <c r="BV20" s="379">
        <v>417802932</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99.6</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1365529482</v>
      </c>
      <c r="BO21" s="530"/>
      <c r="BP21" s="530"/>
      <c r="BQ21" s="530"/>
      <c r="BR21" s="530"/>
      <c r="BS21" s="530"/>
      <c r="BT21" s="530"/>
      <c r="BU21" s="531"/>
      <c r="BV21" s="529">
        <v>1383191797</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185829200</v>
      </c>
      <c r="BO22" s="380"/>
      <c r="BP22" s="380"/>
      <c r="BQ22" s="380"/>
      <c r="BR22" s="380"/>
      <c r="BS22" s="380"/>
      <c r="BT22" s="380"/>
      <c r="BU22" s="381"/>
      <c r="BV22" s="379">
        <v>165118266</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12521766</v>
      </c>
      <c r="BO23" s="380"/>
      <c r="BP23" s="380"/>
      <c r="BQ23" s="380"/>
      <c r="BR23" s="380"/>
      <c r="BS23" s="380"/>
      <c r="BT23" s="380"/>
      <c r="BU23" s="381"/>
      <c r="BV23" s="379">
        <v>12830331</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v>3800000</v>
      </c>
      <c r="BO24" s="380"/>
      <c r="BP24" s="380"/>
      <c r="BQ24" s="380"/>
      <c r="BR24" s="380"/>
      <c r="BS24" s="380"/>
      <c r="BT24" s="380"/>
      <c r="BU24" s="381"/>
      <c r="BV24" s="379">
        <v>3800000</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67" t="s">
        <v>159</v>
      </c>
      <c r="BA25" s="468"/>
      <c r="BB25" s="468"/>
      <c r="BC25" s="468"/>
      <c r="BD25" s="468"/>
      <c r="BE25" s="468"/>
      <c r="BF25" s="468"/>
      <c r="BG25" s="468"/>
      <c r="BH25" s="468"/>
      <c r="BI25" s="468"/>
      <c r="BJ25" s="468"/>
      <c r="BK25" s="468"/>
      <c r="BL25" s="468"/>
      <c r="BM25" s="469"/>
      <c r="BN25" s="529">
        <v>1800000</v>
      </c>
      <c r="BO25" s="530"/>
      <c r="BP25" s="530"/>
      <c r="BQ25" s="530"/>
      <c r="BR25" s="530"/>
      <c r="BS25" s="530"/>
      <c r="BT25" s="530"/>
      <c r="BU25" s="531"/>
      <c r="BV25" s="529">
        <v>1800000</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98696560</v>
      </c>
      <c r="BO26" s="370"/>
      <c r="BP26" s="370"/>
      <c r="BQ26" s="370"/>
      <c r="BR26" s="370"/>
      <c r="BS26" s="370"/>
      <c r="BT26" s="370"/>
      <c r="BU26" s="371"/>
      <c r="BV26" s="369">
        <v>95494396</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v>49900024</v>
      </c>
      <c r="BO27" s="380"/>
      <c r="BP27" s="380"/>
      <c r="BQ27" s="380"/>
      <c r="BR27" s="380"/>
      <c r="BS27" s="380"/>
      <c r="BT27" s="380"/>
      <c r="BU27" s="381"/>
      <c r="BV27" s="379">
        <v>41585046</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256263861</v>
      </c>
      <c r="BO28" s="530"/>
      <c r="BP28" s="530"/>
      <c r="BQ28" s="530"/>
      <c r="BR28" s="530"/>
      <c r="BS28" s="530"/>
      <c r="BT28" s="530"/>
      <c r="BU28" s="531"/>
      <c r="BV28" s="529">
        <v>250547827</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国民健康保険事業</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上水道事業会計</v>
      </c>
      <c r="AP32" s="550"/>
      <c r="AQ32" s="550"/>
      <c r="AR32" s="550"/>
      <c r="AS32" s="550"/>
      <c r="AT32" s="550"/>
      <c r="AU32" s="550"/>
      <c r="AV32" s="550"/>
      <c r="AW32" s="550"/>
      <c r="AX32" s="550"/>
      <c r="AY32" s="550"/>
      <c r="AZ32" s="550"/>
      <c r="BA32" s="550"/>
      <c r="BB32" s="550"/>
      <c r="BC32" s="550"/>
      <c r="BD32" s="156"/>
      <c r="BE32" s="549">
        <f>IF(BG32="","",MAX(C32:D41,U32:V41,AM32:AN41)+1)</f>
        <v>17</v>
      </c>
      <c r="BF32" s="549"/>
      <c r="BG32" s="550" t="str">
        <f>IF('各会計、関係団体の財政状況及び健全化判断比率'!B34="","",'各会計、関係団体の財政状況及び健全化判断比率'!B34)</f>
        <v>港湾整備事業</v>
      </c>
      <c r="BH32" s="550"/>
      <c r="BI32" s="550"/>
      <c r="BJ32" s="550"/>
      <c r="BK32" s="550"/>
      <c r="BL32" s="550"/>
      <c r="BM32" s="550"/>
      <c r="BN32" s="550"/>
      <c r="BO32" s="550"/>
      <c r="BP32" s="550"/>
      <c r="BQ32" s="550"/>
      <c r="BR32" s="550"/>
      <c r="BS32" s="550"/>
      <c r="BT32" s="550"/>
      <c r="BU32" s="550"/>
      <c r="BV32" s="156"/>
      <c r="BW32" s="549">
        <f>IF(BY32="","",MAX(C32:D41,U32:V41,AM32:AN41,BE32:BF41)+1)</f>
        <v>20</v>
      </c>
      <c r="BX32" s="549"/>
      <c r="BY32" s="550" t="str">
        <f>IF('各会計、関係団体の財政状況及び健全化判断比率'!B68="","",'各会計、関係団体の財政状況及び健全化判断比率'!B68)</f>
        <v>千葉県競馬組合</v>
      </c>
      <c r="BZ32" s="550"/>
      <c r="CA32" s="550"/>
      <c r="CB32" s="550"/>
      <c r="CC32" s="550"/>
      <c r="CD32" s="550"/>
      <c r="CE32" s="550"/>
      <c r="CF32" s="550"/>
      <c r="CG32" s="550"/>
      <c r="CH32" s="550"/>
      <c r="CI32" s="550"/>
      <c r="CJ32" s="550"/>
      <c r="CK32" s="550"/>
      <c r="CL32" s="550"/>
      <c r="CM32" s="550"/>
      <c r="CN32" s="156"/>
      <c r="CO32" s="549">
        <f>IF(CQ32="","",MAX(C32:D41,U32:V41,AM32:AN41,BE32:BF41,BW32:BX41)+1)</f>
        <v>23</v>
      </c>
      <c r="CP32" s="549"/>
      <c r="CQ32" s="550" t="str">
        <f>IF('各会計、関係団体の財政状況及び健全化判断比率'!BS7="","",'各会計、関係団体の財政状況及び健全化判断比率'!BS7)</f>
        <v>（公財）千葉県私学教育振興財団</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財政調整基金</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6"/>
      <c r="BE33" s="549">
        <f t="shared" ref="BE33:BE41" si="2">IF(BG33="","",BE32+1)</f>
        <v>18</v>
      </c>
      <c r="BF33" s="549"/>
      <c r="BG33" s="550" t="str">
        <f>IF('各会計、関係団体の財政状況及び健全化判断比率'!B35="","",'各会計、関係団体の財政状況及び健全化判断比率'!B35)</f>
        <v>土地区画整理事業</v>
      </c>
      <c r="BH33" s="550"/>
      <c r="BI33" s="550"/>
      <c r="BJ33" s="550"/>
      <c r="BK33" s="550"/>
      <c r="BL33" s="550"/>
      <c r="BM33" s="550"/>
      <c r="BN33" s="550"/>
      <c r="BO33" s="550"/>
      <c r="BP33" s="550"/>
      <c r="BQ33" s="550"/>
      <c r="BR33" s="550"/>
      <c r="BS33" s="550"/>
      <c r="BT33" s="550"/>
      <c r="BU33" s="550"/>
      <c r="BV33" s="156"/>
      <c r="BW33" s="549">
        <f t="shared" ref="BW33:BW41" si="3">IF(BY33="","",BW32+1)</f>
        <v>21</v>
      </c>
      <c r="BX33" s="549"/>
      <c r="BY33" s="550" t="str">
        <f>IF('各会計、関係団体の財政状況及び健全化判断比率'!B69="","",'各会計、関係団体の財政状況及び健全化判断比率'!B69)</f>
        <v>北千葉広域水道企業団</v>
      </c>
      <c r="BZ33" s="550"/>
      <c r="CA33" s="550"/>
      <c r="CB33" s="550"/>
      <c r="CC33" s="550"/>
      <c r="CD33" s="550"/>
      <c r="CE33" s="550"/>
      <c r="CF33" s="550"/>
      <c r="CG33" s="550"/>
      <c r="CH33" s="550"/>
      <c r="CI33" s="550"/>
      <c r="CJ33" s="550"/>
      <c r="CK33" s="550"/>
      <c r="CL33" s="550"/>
      <c r="CM33" s="550"/>
      <c r="CN33" s="156"/>
      <c r="CO33" s="549">
        <f t="shared" ref="CO33:CO41" si="4">IF(CQ33="","",CO32+1)</f>
        <v>24</v>
      </c>
      <c r="CP33" s="549"/>
      <c r="CQ33" s="550" t="str">
        <f>IF('各会計、関係団体の財政状況及び健全化判断比率'!BS8="","",'各会計、関係団体の財政状況及び健全化判断比率'!BS8)</f>
        <v>（公財）千葉県消防協会</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県債管理事業</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病院事業会計</v>
      </c>
      <c r="AP34" s="550"/>
      <c r="AQ34" s="550"/>
      <c r="AR34" s="550"/>
      <c r="AS34" s="550"/>
      <c r="AT34" s="550"/>
      <c r="AU34" s="550"/>
      <c r="AV34" s="550"/>
      <c r="AW34" s="550"/>
      <c r="AX34" s="550"/>
      <c r="AY34" s="550"/>
      <c r="AZ34" s="550"/>
      <c r="BA34" s="550"/>
      <c r="BB34" s="550"/>
      <c r="BC34" s="550"/>
      <c r="BD34" s="156"/>
      <c r="BE34" s="549">
        <f t="shared" si="2"/>
        <v>19</v>
      </c>
      <c r="BF34" s="549"/>
      <c r="BG34" s="550" t="str">
        <f>IF('各会計、関係団体の財政状況及び健全化判断比率'!B36="","",'各会計、関係団体の財政状況及び健全化判断比率'!B36)</f>
        <v>工業団地整備事業</v>
      </c>
      <c r="BH34" s="550"/>
      <c r="BI34" s="550"/>
      <c r="BJ34" s="550"/>
      <c r="BK34" s="550"/>
      <c r="BL34" s="550"/>
      <c r="BM34" s="550"/>
      <c r="BN34" s="550"/>
      <c r="BO34" s="550"/>
      <c r="BP34" s="550"/>
      <c r="BQ34" s="550"/>
      <c r="BR34" s="550"/>
      <c r="BS34" s="550"/>
      <c r="BT34" s="550"/>
      <c r="BU34" s="550"/>
      <c r="BV34" s="156"/>
      <c r="BW34" s="549">
        <f t="shared" si="3"/>
        <v>22</v>
      </c>
      <c r="BX34" s="549"/>
      <c r="BY34" s="550" t="str">
        <f>IF('各会計、関係団体の財政状況及び健全化判断比率'!B70="","",'各会計、関係団体の財政状況及び健全化判断比率'!B70)</f>
        <v>かずさ水道広域連合企業団</v>
      </c>
      <c r="BZ34" s="550"/>
      <c r="CA34" s="550"/>
      <c r="CB34" s="550"/>
      <c r="CC34" s="550"/>
      <c r="CD34" s="550"/>
      <c r="CE34" s="550"/>
      <c r="CF34" s="550"/>
      <c r="CG34" s="550"/>
      <c r="CH34" s="550"/>
      <c r="CI34" s="550"/>
      <c r="CJ34" s="550"/>
      <c r="CK34" s="550"/>
      <c r="CL34" s="550"/>
      <c r="CM34" s="550"/>
      <c r="CN34" s="156"/>
      <c r="CO34" s="549">
        <f t="shared" si="4"/>
        <v>25</v>
      </c>
      <c r="CP34" s="549"/>
      <c r="CQ34" s="550" t="str">
        <f>IF('各会計、関係団体の財政状況及び健全化判断比率'!BS9="","",'各会計、関係団体の財政状況及び健全化判断比率'!BS9)</f>
        <v>（公財）成田空港周辺地域共生財団</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自動車税証紙</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流域下水道事業会計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26</v>
      </c>
      <c r="CP35" s="549"/>
      <c r="CQ35" s="550" t="str">
        <f>IF('各会計、関係団体の財政状況及び健全化判断比率'!BS10="","",'各会計、関係団体の財政状況及び健全化判断比率'!BS10)</f>
        <v>京葉臨海鉄道（株）</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地方消費税清算</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造成土地管理事業会計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27</v>
      </c>
      <c r="CP36" s="549"/>
      <c r="CQ36" s="550" t="str">
        <f>IF('各会計、関係団体の財政状況及び健全化判断比率'!BS11="","",'各会計、関係団体の財政状況及び健全化判断比率'!BS11)</f>
        <v>東葉高速鉄道（株）</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市町村振興資金</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t="str">
        <f t="shared" si="1"/>
        <v/>
      </c>
      <c r="AN37" s="549"/>
      <c r="AO37" s="550"/>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28</v>
      </c>
      <c r="CP37" s="549"/>
      <c r="CQ37" s="550" t="str">
        <f>IF('各会計、関係団体の財政状況及び健全化判断比率'!BS12="","",'各会計、関係団体の財政状況及び健全化判断比率'!BS12)</f>
        <v>いすみ鉄道（株）</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母子父子寡婦福祉資金</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t="str">
        <f t="shared" si="1"/>
        <v/>
      </c>
      <c r="AN38" s="549"/>
      <c r="AO38" s="550"/>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29</v>
      </c>
      <c r="CP38" s="549"/>
      <c r="CQ38" s="550" t="str">
        <f>IF('各会計、関係団体の財政状況及び健全化判断比率'!BS13="","",'各会計、関係団体の財政状況及び健全化判断比率'!BS13)</f>
        <v>（公財）千葉ヘルス財団</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心身障害者扶養年金事業</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30</v>
      </c>
      <c r="CP39" s="549"/>
      <c r="CQ39" s="550" t="str">
        <f>IF('各会計、関係団体の財政状況及び健全化判断比率'!BS14="","",'各会計、関係団体の財政状況及び健全化判断比率'!BS14)</f>
        <v>（公財）千葉県生活衛生営業指導センター　</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日本コンベンションセンター国際展示場事業</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31</v>
      </c>
      <c r="CP40" s="549"/>
      <c r="CQ40" s="550" t="str">
        <f>IF('各会計、関係団体の財政状況及び健全化判断比率'!BS15="","",'各会計、関係団体の財政状況及び健全化判断比率'!BS15)</f>
        <v>（公財）千葉県動物保護管理協会</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小規模企業者等設備導入資金</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32</v>
      </c>
      <c r="CP41" s="549"/>
      <c r="CQ41" s="550" t="str">
        <f>IF('各会計、関係団体の財政状況及び健全化判断比率'!BS16="","",'各会計、関係団体の財政状況及び健全化判断比率'!BS16)</f>
        <v>（公財）印旛沼環境基金</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sgqHJhv4x/5O8gne6Lbcv3HuKqN/M7zh+7v8oQZ+OuYZH91MWdWIQgoiiip0THHKD9fhH3PJ25AahtHiyIIHlA==" saltValue="7BdP4P1QjeJo3cb2A5vkq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7" zoomScaleNormal="100" workbookViewId="0"/>
  </sheetViews>
  <sheetFormatPr defaultColWidth="0" defaultRowHeight="0" customHeight="1" zeroHeight="1" x14ac:dyDescent="0.2"/>
  <cols>
    <col min="1" max="1" width="1.6328125" style="203" customWidth="1"/>
    <col min="2" max="2" width="2.81640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928947034</v>
      </c>
      <c r="S5" s="565"/>
      <c r="T5" s="565"/>
      <c r="U5" s="565"/>
      <c r="V5" s="565"/>
      <c r="W5" s="565"/>
      <c r="X5" s="565"/>
      <c r="Y5" s="566"/>
      <c r="Z5" s="567">
        <v>45.4</v>
      </c>
      <c r="AA5" s="567"/>
      <c r="AB5" s="567"/>
      <c r="AC5" s="567"/>
      <c r="AD5" s="568">
        <v>733966450</v>
      </c>
      <c r="AE5" s="568"/>
      <c r="AF5" s="568"/>
      <c r="AG5" s="568"/>
      <c r="AH5" s="568"/>
      <c r="AI5" s="568"/>
      <c r="AJ5" s="568"/>
      <c r="AK5" s="568"/>
      <c r="AL5" s="569">
        <v>66.900000000000006</v>
      </c>
      <c r="AM5" s="570"/>
      <c r="AN5" s="570"/>
      <c r="AO5" s="571"/>
      <c r="AP5" s="561" t="s">
        <v>195</v>
      </c>
      <c r="AQ5" s="562"/>
      <c r="AR5" s="562"/>
      <c r="AS5" s="562"/>
      <c r="AT5" s="562"/>
      <c r="AU5" s="562"/>
      <c r="AV5" s="562"/>
      <c r="AW5" s="562"/>
      <c r="AX5" s="562"/>
      <c r="AY5" s="562"/>
      <c r="AZ5" s="562"/>
      <c r="BA5" s="562"/>
      <c r="BB5" s="562"/>
      <c r="BC5" s="563"/>
      <c r="BD5" s="575">
        <v>928639488</v>
      </c>
      <c r="BE5" s="576"/>
      <c r="BF5" s="576"/>
      <c r="BG5" s="576"/>
      <c r="BH5" s="576"/>
      <c r="BI5" s="576"/>
      <c r="BJ5" s="576"/>
      <c r="BK5" s="577"/>
      <c r="BL5" s="578">
        <v>100</v>
      </c>
      <c r="BM5" s="578"/>
      <c r="BN5" s="578"/>
      <c r="BO5" s="578"/>
      <c r="BP5" s="579">
        <v>3847780</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122604134</v>
      </c>
      <c r="S6" s="576"/>
      <c r="T6" s="576"/>
      <c r="U6" s="576"/>
      <c r="V6" s="576"/>
      <c r="W6" s="576"/>
      <c r="X6" s="576"/>
      <c r="Y6" s="577"/>
      <c r="Z6" s="578">
        <v>6</v>
      </c>
      <c r="AA6" s="578"/>
      <c r="AB6" s="578"/>
      <c r="AC6" s="578"/>
      <c r="AD6" s="579">
        <v>122604134</v>
      </c>
      <c r="AE6" s="579"/>
      <c r="AF6" s="579"/>
      <c r="AG6" s="579"/>
      <c r="AH6" s="579"/>
      <c r="AI6" s="579"/>
      <c r="AJ6" s="579"/>
      <c r="AK6" s="579"/>
      <c r="AL6" s="580">
        <v>11.2</v>
      </c>
      <c r="AM6" s="581"/>
      <c r="AN6" s="581"/>
      <c r="AO6" s="582"/>
      <c r="AP6" s="572" t="s">
        <v>200</v>
      </c>
      <c r="AQ6" s="573"/>
      <c r="AR6" s="573"/>
      <c r="AS6" s="573"/>
      <c r="AT6" s="573"/>
      <c r="AU6" s="573"/>
      <c r="AV6" s="573"/>
      <c r="AW6" s="573"/>
      <c r="AX6" s="573"/>
      <c r="AY6" s="573"/>
      <c r="AZ6" s="573"/>
      <c r="BA6" s="573"/>
      <c r="BB6" s="573"/>
      <c r="BC6" s="574"/>
      <c r="BD6" s="575">
        <v>928639488</v>
      </c>
      <c r="BE6" s="576"/>
      <c r="BF6" s="576"/>
      <c r="BG6" s="576"/>
      <c r="BH6" s="576"/>
      <c r="BI6" s="576"/>
      <c r="BJ6" s="576"/>
      <c r="BK6" s="577"/>
      <c r="BL6" s="578">
        <v>100</v>
      </c>
      <c r="BM6" s="578"/>
      <c r="BN6" s="578"/>
      <c r="BO6" s="578"/>
      <c r="BP6" s="579">
        <v>3847780</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2610527</v>
      </c>
      <c r="CN6" s="576"/>
      <c r="CO6" s="576"/>
      <c r="CP6" s="576"/>
      <c r="CQ6" s="576"/>
      <c r="CR6" s="576"/>
      <c r="CS6" s="576"/>
      <c r="CT6" s="577"/>
      <c r="CU6" s="578">
        <v>0.1</v>
      </c>
      <c r="CV6" s="578"/>
      <c r="CW6" s="578"/>
      <c r="CX6" s="578"/>
      <c r="CY6" s="584" t="s">
        <v>118</v>
      </c>
      <c r="CZ6" s="576"/>
      <c r="DA6" s="576"/>
      <c r="DB6" s="576"/>
      <c r="DC6" s="576"/>
      <c r="DD6" s="576"/>
      <c r="DE6" s="576"/>
      <c r="DF6" s="576"/>
      <c r="DG6" s="576"/>
      <c r="DH6" s="576"/>
      <c r="DI6" s="576"/>
      <c r="DJ6" s="576"/>
      <c r="DK6" s="577"/>
      <c r="DL6" s="584">
        <v>2610335</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3079934</v>
      </c>
      <c r="S7" s="576"/>
      <c r="T7" s="576"/>
      <c r="U7" s="576"/>
      <c r="V7" s="576"/>
      <c r="W7" s="576"/>
      <c r="X7" s="576"/>
      <c r="Y7" s="577"/>
      <c r="Z7" s="578">
        <v>0.2</v>
      </c>
      <c r="AA7" s="578"/>
      <c r="AB7" s="578"/>
      <c r="AC7" s="578"/>
      <c r="AD7" s="579">
        <v>3079934</v>
      </c>
      <c r="AE7" s="579"/>
      <c r="AF7" s="579"/>
      <c r="AG7" s="579"/>
      <c r="AH7" s="579"/>
      <c r="AI7" s="579"/>
      <c r="AJ7" s="579"/>
      <c r="AK7" s="579"/>
      <c r="AL7" s="580">
        <v>0.3</v>
      </c>
      <c r="AM7" s="581"/>
      <c r="AN7" s="581"/>
      <c r="AO7" s="582"/>
      <c r="AP7" s="572" t="s">
        <v>203</v>
      </c>
      <c r="AQ7" s="573"/>
      <c r="AR7" s="573"/>
      <c r="AS7" s="573"/>
      <c r="AT7" s="573"/>
      <c r="AU7" s="573"/>
      <c r="AV7" s="573"/>
      <c r="AW7" s="573"/>
      <c r="AX7" s="573"/>
      <c r="AY7" s="573"/>
      <c r="AZ7" s="573"/>
      <c r="BA7" s="573"/>
      <c r="BB7" s="573"/>
      <c r="BC7" s="574"/>
      <c r="BD7" s="575">
        <v>304870225</v>
      </c>
      <c r="BE7" s="576"/>
      <c r="BF7" s="576"/>
      <c r="BG7" s="576"/>
      <c r="BH7" s="576"/>
      <c r="BI7" s="576"/>
      <c r="BJ7" s="576"/>
      <c r="BK7" s="577"/>
      <c r="BL7" s="578">
        <v>32.799999999999997</v>
      </c>
      <c r="BM7" s="578"/>
      <c r="BN7" s="578"/>
      <c r="BO7" s="578"/>
      <c r="BP7" s="579">
        <v>3847780</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85280156</v>
      </c>
      <c r="CN7" s="576"/>
      <c r="CO7" s="576"/>
      <c r="CP7" s="576"/>
      <c r="CQ7" s="576"/>
      <c r="CR7" s="576"/>
      <c r="CS7" s="576"/>
      <c r="CT7" s="577"/>
      <c r="CU7" s="578">
        <v>4.2</v>
      </c>
      <c r="CV7" s="578"/>
      <c r="CW7" s="578"/>
      <c r="CX7" s="578"/>
      <c r="CY7" s="584">
        <v>5733233</v>
      </c>
      <c r="CZ7" s="576"/>
      <c r="DA7" s="576"/>
      <c r="DB7" s="576"/>
      <c r="DC7" s="576"/>
      <c r="DD7" s="576"/>
      <c r="DE7" s="576"/>
      <c r="DF7" s="576"/>
      <c r="DG7" s="576"/>
      <c r="DH7" s="576"/>
      <c r="DI7" s="576"/>
      <c r="DJ7" s="576"/>
      <c r="DK7" s="577"/>
      <c r="DL7" s="584">
        <v>75654648</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5137930</v>
      </c>
      <c r="BE8" s="576"/>
      <c r="BF8" s="576"/>
      <c r="BG8" s="576"/>
      <c r="BH8" s="576"/>
      <c r="BI8" s="576"/>
      <c r="BJ8" s="576"/>
      <c r="BK8" s="577"/>
      <c r="BL8" s="578">
        <v>0.6</v>
      </c>
      <c r="BM8" s="578"/>
      <c r="BN8" s="578"/>
      <c r="BO8" s="578"/>
      <c r="BP8" s="579" t="s">
        <v>118</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376630442</v>
      </c>
      <c r="CN8" s="576"/>
      <c r="CO8" s="576"/>
      <c r="CP8" s="576"/>
      <c r="CQ8" s="576"/>
      <c r="CR8" s="576"/>
      <c r="CS8" s="576"/>
      <c r="CT8" s="577"/>
      <c r="CU8" s="580">
        <v>18.7</v>
      </c>
      <c r="CV8" s="581"/>
      <c r="CW8" s="581"/>
      <c r="CX8" s="586"/>
      <c r="CY8" s="584">
        <v>7190221</v>
      </c>
      <c r="CZ8" s="576"/>
      <c r="DA8" s="576"/>
      <c r="DB8" s="576"/>
      <c r="DC8" s="576"/>
      <c r="DD8" s="576"/>
      <c r="DE8" s="576"/>
      <c r="DF8" s="576"/>
      <c r="DG8" s="576"/>
      <c r="DH8" s="576"/>
      <c r="DI8" s="576"/>
      <c r="DJ8" s="576"/>
      <c r="DK8" s="577"/>
      <c r="DL8" s="584">
        <v>343319050</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78219</v>
      </c>
      <c r="S9" s="576"/>
      <c r="T9" s="576"/>
      <c r="U9" s="576"/>
      <c r="V9" s="576"/>
      <c r="W9" s="576"/>
      <c r="X9" s="576"/>
      <c r="Y9" s="577"/>
      <c r="Z9" s="580">
        <v>0</v>
      </c>
      <c r="AA9" s="581"/>
      <c r="AB9" s="581"/>
      <c r="AC9" s="586"/>
      <c r="AD9" s="584">
        <v>78219</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257311085</v>
      </c>
      <c r="BE9" s="576"/>
      <c r="BF9" s="576"/>
      <c r="BG9" s="576"/>
      <c r="BH9" s="576"/>
      <c r="BI9" s="576"/>
      <c r="BJ9" s="576"/>
      <c r="BK9" s="577"/>
      <c r="BL9" s="578">
        <v>27.7</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117893963</v>
      </c>
      <c r="CN9" s="576"/>
      <c r="CO9" s="576"/>
      <c r="CP9" s="576"/>
      <c r="CQ9" s="576"/>
      <c r="CR9" s="576"/>
      <c r="CS9" s="576"/>
      <c r="CT9" s="577"/>
      <c r="CU9" s="580">
        <v>5.9</v>
      </c>
      <c r="CV9" s="581"/>
      <c r="CW9" s="581"/>
      <c r="CX9" s="586"/>
      <c r="CY9" s="584">
        <v>9542416</v>
      </c>
      <c r="CZ9" s="576"/>
      <c r="DA9" s="576"/>
      <c r="DB9" s="576"/>
      <c r="DC9" s="576"/>
      <c r="DD9" s="576"/>
      <c r="DE9" s="576"/>
      <c r="DF9" s="576"/>
      <c r="DG9" s="576"/>
      <c r="DH9" s="576"/>
      <c r="DI9" s="576"/>
      <c r="DJ9" s="576"/>
      <c r="DK9" s="577"/>
      <c r="DL9" s="584">
        <v>74996254</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792420</v>
      </c>
      <c r="S10" s="576"/>
      <c r="T10" s="576"/>
      <c r="U10" s="576"/>
      <c r="V10" s="576"/>
      <c r="W10" s="576"/>
      <c r="X10" s="576"/>
      <c r="Y10" s="577"/>
      <c r="Z10" s="580">
        <v>0</v>
      </c>
      <c r="AA10" s="581"/>
      <c r="AB10" s="581"/>
      <c r="AC10" s="586"/>
      <c r="AD10" s="584">
        <v>792420</v>
      </c>
      <c r="AE10" s="576"/>
      <c r="AF10" s="576"/>
      <c r="AG10" s="576"/>
      <c r="AH10" s="576"/>
      <c r="AI10" s="576"/>
      <c r="AJ10" s="576"/>
      <c r="AK10" s="577"/>
      <c r="AL10" s="580">
        <v>0.1</v>
      </c>
      <c r="AM10" s="581"/>
      <c r="AN10" s="581"/>
      <c r="AO10" s="582"/>
      <c r="AP10" s="572" t="s">
        <v>212</v>
      </c>
      <c r="AQ10" s="573"/>
      <c r="AR10" s="573"/>
      <c r="AS10" s="573"/>
      <c r="AT10" s="573"/>
      <c r="AU10" s="573"/>
      <c r="AV10" s="573"/>
      <c r="AW10" s="573"/>
      <c r="AX10" s="573"/>
      <c r="AY10" s="573"/>
      <c r="AZ10" s="573"/>
      <c r="BA10" s="573"/>
      <c r="BB10" s="573"/>
      <c r="BC10" s="574"/>
      <c r="BD10" s="575">
        <v>5130155</v>
      </c>
      <c r="BE10" s="576"/>
      <c r="BF10" s="576"/>
      <c r="BG10" s="576"/>
      <c r="BH10" s="576"/>
      <c r="BI10" s="576"/>
      <c r="BJ10" s="576"/>
      <c r="BK10" s="577"/>
      <c r="BL10" s="578">
        <v>0.6</v>
      </c>
      <c r="BM10" s="578"/>
      <c r="BN10" s="578"/>
      <c r="BO10" s="578"/>
      <c r="BP10" s="579" t="s">
        <v>118</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3902080</v>
      </c>
      <c r="CN10" s="576"/>
      <c r="CO10" s="576"/>
      <c r="CP10" s="576"/>
      <c r="CQ10" s="576"/>
      <c r="CR10" s="576"/>
      <c r="CS10" s="576"/>
      <c r="CT10" s="577"/>
      <c r="CU10" s="580">
        <v>0.2</v>
      </c>
      <c r="CV10" s="581"/>
      <c r="CW10" s="581"/>
      <c r="CX10" s="586"/>
      <c r="CY10" s="584">
        <v>861599</v>
      </c>
      <c r="CZ10" s="576"/>
      <c r="DA10" s="576"/>
      <c r="DB10" s="576"/>
      <c r="DC10" s="576"/>
      <c r="DD10" s="576"/>
      <c r="DE10" s="576"/>
      <c r="DF10" s="576"/>
      <c r="DG10" s="576"/>
      <c r="DH10" s="576"/>
      <c r="DI10" s="576"/>
      <c r="DJ10" s="576"/>
      <c r="DK10" s="577"/>
      <c r="DL10" s="584">
        <v>1778171</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26421</v>
      </c>
      <c r="S11" s="576"/>
      <c r="T11" s="576"/>
      <c r="U11" s="576"/>
      <c r="V11" s="576"/>
      <c r="W11" s="576"/>
      <c r="X11" s="576"/>
      <c r="Y11" s="577"/>
      <c r="Z11" s="580">
        <v>0</v>
      </c>
      <c r="AA11" s="581"/>
      <c r="AB11" s="581"/>
      <c r="AC11" s="586"/>
      <c r="AD11" s="584">
        <v>26421</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9187499</v>
      </c>
      <c r="BE11" s="576"/>
      <c r="BF11" s="576"/>
      <c r="BG11" s="576"/>
      <c r="BH11" s="576"/>
      <c r="BI11" s="576"/>
      <c r="BJ11" s="576"/>
      <c r="BK11" s="577"/>
      <c r="BL11" s="578">
        <v>1</v>
      </c>
      <c r="BM11" s="578"/>
      <c r="BN11" s="578"/>
      <c r="BO11" s="578"/>
      <c r="BP11" s="579">
        <v>3847780</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49165442</v>
      </c>
      <c r="CN11" s="576"/>
      <c r="CO11" s="576"/>
      <c r="CP11" s="576"/>
      <c r="CQ11" s="576"/>
      <c r="CR11" s="576"/>
      <c r="CS11" s="576"/>
      <c r="CT11" s="577"/>
      <c r="CU11" s="580">
        <v>2.4</v>
      </c>
      <c r="CV11" s="581"/>
      <c r="CW11" s="581"/>
      <c r="CX11" s="586"/>
      <c r="CY11" s="584">
        <v>23632660</v>
      </c>
      <c r="CZ11" s="576"/>
      <c r="DA11" s="576"/>
      <c r="DB11" s="576"/>
      <c r="DC11" s="576"/>
      <c r="DD11" s="576"/>
      <c r="DE11" s="576"/>
      <c r="DF11" s="576"/>
      <c r="DG11" s="576"/>
      <c r="DH11" s="576"/>
      <c r="DI11" s="576"/>
      <c r="DJ11" s="576"/>
      <c r="DK11" s="577"/>
      <c r="DL11" s="584">
        <v>25024375</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120216</v>
      </c>
      <c r="S12" s="576"/>
      <c r="T12" s="576"/>
      <c r="U12" s="576"/>
      <c r="V12" s="576"/>
      <c r="W12" s="576"/>
      <c r="X12" s="576"/>
      <c r="Y12" s="577"/>
      <c r="Z12" s="580">
        <v>0</v>
      </c>
      <c r="AA12" s="581"/>
      <c r="AB12" s="581"/>
      <c r="AC12" s="586"/>
      <c r="AD12" s="584">
        <v>120216</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876690</v>
      </c>
      <c r="BE12" s="576"/>
      <c r="BF12" s="576"/>
      <c r="BG12" s="576"/>
      <c r="BH12" s="576"/>
      <c r="BI12" s="576"/>
      <c r="BJ12" s="576"/>
      <c r="BK12" s="577"/>
      <c r="BL12" s="578">
        <v>0.1</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265394903</v>
      </c>
      <c r="CN12" s="576"/>
      <c r="CO12" s="576"/>
      <c r="CP12" s="576"/>
      <c r="CQ12" s="576"/>
      <c r="CR12" s="576"/>
      <c r="CS12" s="576"/>
      <c r="CT12" s="577"/>
      <c r="CU12" s="580">
        <v>13.2</v>
      </c>
      <c r="CV12" s="581"/>
      <c r="CW12" s="581"/>
      <c r="CX12" s="586"/>
      <c r="CY12" s="584">
        <v>2677050</v>
      </c>
      <c r="CZ12" s="576"/>
      <c r="DA12" s="576"/>
      <c r="DB12" s="576"/>
      <c r="DC12" s="576"/>
      <c r="DD12" s="576"/>
      <c r="DE12" s="576"/>
      <c r="DF12" s="576"/>
      <c r="DG12" s="576"/>
      <c r="DH12" s="576"/>
      <c r="DI12" s="576"/>
      <c r="DJ12" s="576"/>
      <c r="DK12" s="577"/>
      <c r="DL12" s="584">
        <v>22571977</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118506924</v>
      </c>
      <c r="S13" s="576"/>
      <c r="T13" s="576"/>
      <c r="U13" s="576"/>
      <c r="V13" s="576"/>
      <c r="W13" s="576"/>
      <c r="X13" s="576"/>
      <c r="Y13" s="577"/>
      <c r="Z13" s="580">
        <v>5.8</v>
      </c>
      <c r="AA13" s="581"/>
      <c r="AB13" s="581"/>
      <c r="AC13" s="586"/>
      <c r="AD13" s="584">
        <v>118506924</v>
      </c>
      <c r="AE13" s="576"/>
      <c r="AF13" s="576"/>
      <c r="AG13" s="576"/>
      <c r="AH13" s="576"/>
      <c r="AI13" s="576"/>
      <c r="AJ13" s="576"/>
      <c r="AK13" s="577"/>
      <c r="AL13" s="580">
        <v>10.8</v>
      </c>
      <c r="AM13" s="581"/>
      <c r="AN13" s="581"/>
      <c r="AO13" s="582"/>
      <c r="AP13" s="572" t="s">
        <v>221</v>
      </c>
      <c r="AQ13" s="573"/>
      <c r="AR13" s="573"/>
      <c r="AS13" s="573"/>
      <c r="AT13" s="573"/>
      <c r="AU13" s="573"/>
      <c r="AV13" s="573"/>
      <c r="AW13" s="573"/>
      <c r="AX13" s="573"/>
      <c r="AY13" s="573"/>
      <c r="AZ13" s="573"/>
      <c r="BA13" s="573"/>
      <c r="BB13" s="573"/>
      <c r="BC13" s="574"/>
      <c r="BD13" s="575">
        <v>12375090</v>
      </c>
      <c r="BE13" s="576"/>
      <c r="BF13" s="576"/>
      <c r="BG13" s="576"/>
      <c r="BH13" s="576"/>
      <c r="BI13" s="576"/>
      <c r="BJ13" s="576"/>
      <c r="BK13" s="577"/>
      <c r="BL13" s="578">
        <v>1.3</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145346309</v>
      </c>
      <c r="CN13" s="576"/>
      <c r="CO13" s="576"/>
      <c r="CP13" s="576"/>
      <c r="CQ13" s="576"/>
      <c r="CR13" s="576"/>
      <c r="CS13" s="576"/>
      <c r="CT13" s="577"/>
      <c r="CU13" s="580">
        <v>7.2</v>
      </c>
      <c r="CV13" s="581"/>
      <c r="CW13" s="581"/>
      <c r="CX13" s="586"/>
      <c r="CY13" s="584">
        <v>116641829</v>
      </c>
      <c r="CZ13" s="576"/>
      <c r="DA13" s="576"/>
      <c r="DB13" s="576"/>
      <c r="DC13" s="576"/>
      <c r="DD13" s="576"/>
      <c r="DE13" s="576"/>
      <c r="DF13" s="576"/>
      <c r="DG13" s="576"/>
      <c r="DH13" s="576"/>
      <c r="DI13" s="576"/>
      <c r="DJ13" s="576"/>
      <c r="DK13" s="577"/>
      <c r="DL13" s="584">
        <v>26796966</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14851776</v>
      </c>
      <c r="BE14" s="576"/>
      <c r="BF14" s="576"/>
      <c r="BG14" s="576"/>
      <c r="BH14" s="576"/>
      <c r="BI14" s="576"/>
      <c r="BJ14" s="576"/>
      <c r="BK14" s="577"/>
      <c r="BL14" s="578">
        <v>1.6</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142133461</v>
      </c>
      <c r="CN14" s="576"/>
      <c r="CO14" s="576"/>
      <c r="CP14" s="576"/>
      <c r="CQ14" s="576"/>
      <c r="CR14" s="576"/>
      <c r="CS14" s="576"/>
      <c r="CT14" s="577"/>
      <c r="CU14" s="580">
        <v>7.1</v>
      </c>
      <c r="CV14" s="581"/>
      <c r="CW14" s="581"/>
      <c r="CX14" s="586"/>
      <c r="CY14" s="584">
        <v>8006189</v>
      </c>
      <c r="CZ14" s="576"/>
      <c r="DA14" s="576"/>
      <c r="DB14" s="576"/>
      <c r="DC14" s="576"/>
      <c r="DD14" s="576"/>
      <c r="DE14" s="576"/>
      <c r="DF14" s="576"/>
      <c r="DG14" s="576"/>
      <c r="DH14" s="576"/>
      <c r="DI14" s="576"/>
      <c r="DJ14" s="576"/>
      <c r="DK14" s="577"/>
      <c r="DL14" s="584">
        <v>121239706</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4020339</v>
      </c>
      <c r="S15" s="576"/>
      <c r="T15" s="576"/>
      <c r="U15" s="576"/>
      <c r="V15" s="576"/>
      <c r="W15" s="576"/>
      <c r="X15" s="576"/>
      <c r="Y15" s="577"/>
      <c r="Z15" s="580">
        <v>0.2</v>
      </c>
      <c r="AA15" s="581"/>
      <c r="AB15" s="581"/>
      <c r="AC15" s="586"/>
      <c r="AD15" s="584">
        <v>4020339</v>
      </c>
      <c r="AE15" s="576"/>
      <c r="AF15" s="576"/>
      <c r="AG15" s="576"/>
      <c r="AH15" s="576"/>
      <c r="AI15" s="576"/>
      <c r="AJ15" s="576"/>
      <c r="AK15" s="577"/>
      <c r="AL15" s="580">
        <v>0.4</v>
      </c>
      <c r="AM15" s="581"/>
      <c r="AN15" s="581"/>
      <c r="AO15" s="582"/>
      <c r="AP15" s="572" t="s">
        <v>227</v>
      </c>
      <c r="AQ15" s="573"/>
      <c r="AR15" s="573"/>
      <c r="AS15" s="573"/>
      <c r="AT15" s="573"/>
      <c r="AU15" s="573"/>
      <c r="AV15" s="573"/>
      <c r="AW15" s="573"/>
      <c r="AX15" s="573"/>
      <c r="AY15" s="573"/>
      <c r="AZ15" s="573"/>
      <c r="BA15" s="573"/>
      <c r="BB15" s="573"/>
      <c r="BC15" s="574"/>
      <c r="BD15" s="575">
        <v>174569931</v>
      </c>
      <c r="BE15" s="576"/>
      <c r="BF15" s="576"/>
      <c r="BG15" s="576"/>
      <c r="BH15" s="576"/>
      <c r="BI15" s="576"/>
      <c r="BJ15" s="576"/>
      <c r="BK15" s="577"/>
      <c r="BL15" s="578">
        <v>18.8</v>
      </c>
      <c r="BM15" s="578"/>
      <c r="BN15" s="578"/>
      <c r="BO15" s="578"/>
      <c r="BP15" s="579" t="s">
        <v>118</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4020339</v>
      </c>
      <c r="S16" s="576"/>
      <c r="T16" s="576"/>
      <c r="U16" s="576"/>
      <c r="V16" s="576"/>
      <c r="W16" s="576"/>
      <c r="X16" s="576"/>
      <c r="Y16" s="577"/>
      <c r="Z16" s="580">
        <v>0.2</v>
      </c>
      <c r="AA16" s="581"/>
      <c r="AB16" s="581"/>
      <c r="AC16" s="586"/>
      <c r="AD16" s="584">
        <v>4020339</v>
      </c>
      <c r="AE16" s="576"/>
      <c r="AF16" s="576"/>
      <c r="AG16" s="576"/>
      <c r="AH16" s="576"/>
      <c r="AI16" s="576"/>
      <c r="AJ16" s="576"/>
      <c r="AK16" s="577"/>
      <c r="AL16" s="580">
        <v>0.4</v>
      </c>
      <c r="AM16" s="581"/>
      <c r="AN16" s="581"/>
      <c r="AO16" s="582"/>
      <c r="AP16" s="572" t="s">
        <v>230</v>
      </c>
      <c r="AQ16" s="573"/>
      <c r="AR16" s="573"/>
      <c r="AS16" s="573"/>
      <c r="AT16" s="573"/>
      <c r="AU16" s="573"/>
      <c r="AV16" s="573"/>
      <c r="AW16" s="573"/>
      <c r="AX16" s="573"/>
      <c r="AY16" s="573"/>
      <c r="AZ16" s="573"/>
      <c r="BA16" s="573"/>
      <c r="BB16" s="573"/>
      <c r="BC16" s="574"/>
      <c r="BD16" s="575">
        <v>9562721</v>
      </c>
      <c r="BE16" s="576"/>
      <c r="BF16" s="576"/>
      <c r="BG16" s="576"/>
      <c r="BH16" s="576"/>
      <c r="BI16" s="576"/>
      <c r="BJ16" s="576"/>
      <c r="BK16" s="577"/>
      <c r="BL16" s="578">
        <v>1</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400690320</v>
      </c>
      <c r="CN16" s="576"/>
      <c r="CO16" s="576"/>
      <c r="CP16" s="576"/>
      <c r="CQ16" s="576"/>
      <c r="CR16" s="576"/>
      <c r="CS16" s="576"/>
      <c r="CT16" s="577"/>
      <c r="CU16" s="580">
        <v>19.899999999999999</v>
      </c>
      <c r="CV16" s="581"/>
      <c r="CW16" s="581"/>
      <c r="CX16" s="586"/>
      <c r="CY16" s="584">
        <v>4927872</v>
      </c>
      <c r="CZ16" s="576"/>
      <c r="DA16" s="576"/>
      <c r="DB16" s="576"/>
      <c r="DC16" s="576"/>
      <c r="DD16" s="576"/>
      <c r="DE16" s="576"/>
      <c r="DF16" s="576"/>
      <c r="DG16" s="576"/>
      <c r="DH16" s="576"/>
      <c r="DI16" s="576"/>
      <c r="DJ16" s="576"/>
      <c r="DK16" s="577"/>
      <c r="DL16" s="584">
        <v>298695227</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165007210</v>
      </c>
      <c r="BE17" s="576"/>
      <c r="BF17" s="576"/>
      <c r="BG17" s="576"/>
      <c r="BH17" s="576"/>
      <c r="BI17" s="576"/>
      <c r="BJ17" s="576"/>
      <c r="BK17" s="577"/>
      <c r="BL17" s="578">
        <v>17.8</v>
      </c>
      <c r="BM17" s="578"/>
      <c r="BN17" s="578"/>
      <c r="BO17" s="578"/>
      <c r="BP17" s="579" t="s">
        <v>118</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700143</v>
      </c>
      <c r="CN17" s="576"/>
      <c r="CO17" s="576"/>
      <c r="CP17" s="576"/>
      <c r="CQ17" s="576"/>
      <c r="CR17" s="576"/>
      <c r="CS17" s="576"/>
      <c r="CT17" s="577"/>
      <c r="CU17" s="580">
        <v>0</v>
      </c>
      <c r="CV17" s="581"/>
      <c r="CW17" s="581"/>
      <c r="CX17" s="586"/>
      <c r="CY17" s="584" t="s">
        <v>118</v>
      </c>
      <c r="CZ17" s="576"/>
      <c r="DA17" s="576"/>
      <c r="DB17" s="576"/>
      <c r="DC17" s="576"/>
      <c r="DD17" s="576"/>
      <c r="DE17" s="576"/>
      <c r="DF17" s="576"/>
      <c r="DG17" s="576"/>
      <c r="DH17" s="576"/>
      <c r="DI17" s="576"/>
      <c r="DJ17" s="576"/>
      <c r="DK17" s="577"/>
      <c r="DL17" s="584">
        <v>92509</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233509147</v>
      </c>
      <c r="S18" s="576"/>
      <c r="T18" s="576"/>
      <c r="U18" s="576"/>
      <c r="V18" s="576"/>
      <c r="W18" s="576"/>
      <c r="X18" s="576"/>
      <c r="Y18" s="577"/>
      <c r="Z18" s="580">
        <v>11.4</v>
      </c>
      <c r="AA18" s="581"/>
      <c r="AB18" s="581"/>
      <c r="AC18" s="586"/>
      <c r="AD18" s="584">
        <v>231636025</v>
      </c>
      <c r="AE18" s="576"/>
      <c r="AF18" s="576"/>
      <c r="AG18" s="576"/>
      <c r="AH18" s="576"/>
      <c r="AI18" s="576"/>
      <c r="AJ18" s="576"/>
      <c r="AK18" s="577"/>
      <c r="AL18" s="580">
        <v>21.1</v>
      </c>
      <c r="AM18" s="581"/>
      <c r="AN18" s="581"/>
      <c r="AO18" s="582"/>
      <c r="AP18" s="572" t="s">
        <v>236</v>
      </c>
      <c r="AQ18" s="573"/>
      <c r="AR18" s="573"/>
      <c r="AS18" s="573"/>
      <c r="AT18" s="573"/>
      <c r="AU18" s="573"/>
      <c r="AV18" s="573"/>
      <c r="AW18" s="573"/>
      <c r="AX18" s="573"/>
      <c r="AY18" s="573"/>
      <c r="AZ18" s="573"/>
      <c r="BA18" s="573"/>
      <c r="BB18" s="573"/>
      <c r="BC18" s="574"/>
      <c r="BD18" s="575">
        <v>296584314</v>
      </c>
      <c r="BE18" s="576"/>
      <c r="BF18" s="576"/>
      <c r="BG18" s="576"/>
      <c r="BH18" s="576"/>
      <c r="BI18" s="576"/>
      <c r="BJ18" s="576"/>
      <c r="BK18" s="577"/>
      <c r="BL18" s="578">
        <v>31.9</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230351266</v>
      </c>
      <c r="CN18" s="576"/>
      <c r="CO18" s="576"/>
      <c r="CP18" s="576"/>
      <c r="CQ18" s="576"/>
      <c r="CR18" s="576"/>
      <c r="CS18" s="576"/>
      <c r="CT18" s="577"/>
      <c r="CU18" s="580">
        <v>11.5</v>
      </c>
      <c r="CV18" s="581"/>
      <c r="CW18" s="581"/>
      <c r="CX18" s="586"/>
      <c r="CY18" s="584" t="s">
        <v>118</v>
      </c>
      <c r="CZ18" s="576"/>
      <c r="DA18" s="576"/>
      <c r="DB18" s="576"/>
      <c r="DC18" s="576"/>
      <c r="DD18" s="576"/>
      <c r="DE18" s="576"/>
      <c r="DF18" s="576"/>
      <c r="DG18" s="576"/>
      <c r="DH18" s="576"/>
      <c r="DI18" s="576"/>
      <c r="DJ18" s="576"/>
      <c r="DK18" s="577"/>
      <c r="DL18" s="584">
        <v>224264207</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231636025</v>
      </c>
      <c r="S19" s="576"/>
      <c r="T19" s="576"/>
      <c r="U19" s="576"/>
      <c r="V19" s="576"/>
      <c r="W19" s="576"/>
      <c r="X19" s="576"/>
      <c r="Y19" s="577"/>
      <c r="Z19" s="580">
        <v>11.3</v>
      </c>
      <c r="AA19" s="581"/>
      <c r="AB19" s="581"/>
      <c r="AC19" s="586"/>
      <c r="AD19" s="584">
        <v>231636025</v>
      </c>
      <c r="AE19" s="576"/>
      <c r="AF19" s="576"/>
      <c r="AG19" s="576"/>
      <c r="AH19" s="576"/>
      <c r="AI19" s="576"/>
      <c r="AJ19" s="576"/>
      <c r="AK19" s="577"/>
      <c r="AL19" s="580">
        <v>21.1</v>
      </c>
      <c r="AM19" s="581"/>
      <c r="AN19" s="581"/>
      <c r="AO19" s="582"/>
      <c r="AP19" s="572" t="s">
        <v>239</v>
      </c>
      <c r="AQ19" s="573"/>
      <c r="AR19" s="573"/>
      <c r="AS19" s="573"/>
      <c r="AT19" s="573"/>
      <c r="AU19" s="573"/>
      <c r="AV19" s="573"/>
      <c r="AW19" s="573"/>
      <c r="AX19" s="573"/>
      <c r="AY19" s="573"/>
      <c r="AZ19" s="573"/>
      <c r="BA19" s="573"/>
      <c r="BB19" s="573"/>
      <c r="BC19" s="574"/>
      <c r="BD19" s="575">
        <v>21651900</v>
      </c>
      <c r="BE19" s="576"/>
      <c r="BF19" s="576"/>
      <c r="BG19" s="576"/>
      <c r="BH19" s="576"/>
      <c r="BI19" s="576"/>
      <c r="BJ19" s="576"/>
      <c r="BK19" s="577"/>
      <c r="BL19" s="580">
        <v>2.2999999999999998</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1801929</v>
      </c>
      <c r="S20" s="576"/>
      <c r="T20" s="576"/>
      <c r="U20" s="576"/>
      <c r="V20" s="576"/>
      <c r="W20" s="576"/>
      <c r="X20" s="576"/>
      <c r="Y20" s="577"/>
      <c r="Z20" s="580">
        <v>0.1</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7279555</v>
      </c>
      <c r="BE20" s="576"/>
      <c r="BF20" s="576"/>
      <c r="BG20" s="576"/>
      <c r="BH20" s="576"/>
      <c r="BI20" s="576"/>
      <c r="BJ20" s="576"/>
      <c r="BK20" s="577"/>
      <c r="BL20" s="580">
        <v>0.8</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71193</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4362721</v>
      </c>
      <c r="BE21" s="576"/>
      <c r="BF21" s="576"/>
      <c r="BG21" s="576"/>
      <c r="BH21" s="576"/>
      <c r="BI21" s="576"/>
      <c r="BJ21" s="576"/>
      <c r="BK21" s="577"/>
      <c r="BL21" s="580">
        <v>0.5</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517667</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517667</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1289080654</v>
      </c>
      <c r="S22" s="576"/>
      <c r="T22" s="576"/>
      <c r="U22" s="576"/>
      <c r="V22" s="576"/>
      <c r="W22" s="576"/>
      <c r="X22" s="576"/>
      <c r="Y22" s="577"/>
      <c r="Z22" s="580">
        <v>63</v>
      </c>
      <c r="AA22" s="581"/>
      <c r="AB22" s="581"/>
      <c r="AC22" s="586"/>
      <c r="AD22" s="584">
        <v>1092226948</v>
      </c>
      <c r="AE22" s="576"/>
      <c r="AF22" s="576"/>
      <c r="AG22" s="576"/>
      <c r="AH22" s="576"/>
      <c r="AI22" s="576"/>
      <c r="AJ22" s="576"/>
      <c r="AK22" s="577"/>
      <c r="AL22" s="580">
        <v>99.6</v>
      </c>
      <c r="AM22" s="581"/>
      <c r="AN22" s="581"/>
      <c r="AO22" s="582"/>
      <c r="AP22" s="572" t="s">
        <v>248</v>
      </c>
      <c r="AQ22" s="573"/>
      <c r="AR22" s="573"/>
      <c r="AS22" s="573"/>
      <c r="AT22" s="573"/>
      <c r="AU22" s="573"/>
      <c r="AV22" s="573"/>
      <c r="AW22" s="573"/>
      <c r="AX22" s="573"/>
      <c r="AY22" s="573"/>
      <c r="AZ22" s="573"/>
      <c r="BA22" s="573"/>
      <c r="BB22" s="573"/>
      <c r="BC22" s="574"/>
      <c r="BD22" s="575">
        <v>39531552</v>
      </c>
      <c r="BE22" s="576"/>
      <c r="BF22" s="576"/>
      <c r="BG22" s="576"/>
      <c r="BH22" s="576"/>
      <c r="BI22" s="576"/>
      <c r="BJ22" s="576"/>
      <c r="BK22" s="577"/>
      <c r="BL22" s="580">
        <v>4.3</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7343855</v>
      </c>
      <c r="CN22" s="576"/>
      <c r="CO22" s="576"/>
      <c r="CP22" s="576"/>
      <c r="CQ22" s="576"/>
      <c r="CR22" s="576"/>
      <c r="CS22" s="576"/>
      <c r="CT22" s="577"/>
      <c r="CU22" s="580">
        <v>0.4</v>
      </c>
      <c r="CV22" s="581"/>
      <c r="CW22" s="581"/>
      <c r="CX22" s="586"/>
      <c r="CY22" s="584" t="s">
        <v>118</v>
      </c>
      <c r="CZ22" s="576"/>
      <c r="DA22" s="576"/>
      <c r="DB22" s="576"/>
      <c r="DC22" s="576"/>
      <c r="DD22" s="576"/>
      <c r="DE22" s="576"/>
      <c r="DF22" s="576"/>
      <c r="DG22" s="576"/>
      <c r="DH22" s="576"/>
      <c r="DI22" s="576"/>
      <c r="DJ22" s="576"/>
      <c r="DK22" s="577"/>
      <c r="DL22" s="584">
        <v>7343855</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1094646</v>
      </c>
      <c r="S23" s="576"/>
      <c r="T23" s="576"/>
      <c r="U23" s="576"/>
      <c r="V23" s="576"/>
      <c r="W23" s="576"/>
      <c r="X23" s="576"/>
      <c r="Y23" s="577"/>
      <c r="Z23" s="580">
        <v>0.1</v>
      </c>
      <c r="AA23" s="581"/>
      <c r="AB23" s="581"/>
      <c r="AC23" s="586"/>
      <c r="AD23" s="584">
        <v>1094646</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79748938</v>
      </c>
      <c r="BE23" s="576"/>
      <c r="BF23" s="576"/>
      <c r="BG23" s="576"/>
      <c r="BH23" s="576"/>
      <c r="BI23" s="576"/>
      <c r="BJ23" s="576"/>
      <c r="BK23" s="577"/>
      <c r="BL23" s="580">
        <v>8.6</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8799372</v>
      </c>
      <c r="CN23" s="576"/>
      <c r="CO23" s="576"/>
      <c r="CP23" s="576"/>
      <c r="CQ23" s="576"/>
      <c r="CR23" s="576"/>
      <c r="CS23" s="576"/>
      <c r="CT23" s="577"/>
      <c r="CU23" s="580">
        <v>0.4</v>
      </c>
      <c r="CV23" s="581"/>
      <c r="CW23" s="581"/>
      <c r="CX23" s="586"/>
      <c r="CY23" s="584" t="s">
        <v>118</v>
      </c>
      <c r="CZ23" s="576"/>
      <c r="DA23" s="576"/>
      <c r="DB23" s="576"/>
      <c r="DC23" s="576"/>
      <c r="DD23" s="576"/>
      <c r="DE23" s="576"/>
      <c r="DF23" s="576"/>
      <c r="DG23" s="576"/>
      <c r="DH23" s="576"/>
      <c r="DI23" s="576"/>
      <c r="DJ23" s="576"/>
      <c r="DK23" s="577"/>
      <c r="DL23" s="584">
        <v>8799372</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8665163</v>
      </c>
      <c r="S24" s="576"/>
      <c r="T24" s="576"/>
      <c r="U24" s="576"/>
      <c r="V24" s="576"/>
      <c r="W24" s="576"/>
      <c r="X24" s="576"/>
      <c r="Y24" s="577"/>
      <c r="Z24" s="580">
        <v>0.4</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40352</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v>218484</v>
      </c>
      <c r="CN24" s="576"/>
      <c r="CO24" s="576"/>
      <c r="CP24" s="576"/>
      <c r="CQ24" s="576"/>
      <c r="CR24" s="576"/>
      <c r="CS24" s="576"/>
      <c r="CT24" s="577"/>
      <c r="CU24" s="580">
        <v>0</v>
      </c>
      <c r="CV24" s="581"/>
      <c r="CW24" s="581"/>
      <c r="CX24" s="586"/>
      <c r="CY24" s="584" t="s">
        <v>118</v>
      </c>
      <c r="CZ24" s="576"/>
      <c r="DA24" s="576"/>
      <c r="DB24" s="576"/>
      <c r="DC24" s="576"/>
      <c r="DD24" s="576"/>
      <c r="DE24" s="576"/>
      <c r="DF24" s="576"/>
      <c r="DG24" s="576"/>
      <c r="DH24" s="576"/>
      <c r="DI24" s="576"/>
      <c r="DJ24" s="576"/>
      <c r="DK24" s="577"/>
      <c r="DL24" s="584">
        <v>218484</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23139676</v>
      </c>
      <c r="S25" s="576"/>
      <c r="T25" s="576"/>
      <c r="U25" s="576"/>
      <c r="V25" s="576"/>
      <c r="W25" s="576"/>
      <c r="X25" s="576"/>
      <c r="Y25" s="577"/>
      <c r="Z25" s="580">
        <v>1.1000000000000001</v>
      </c>
      <c r="AA25" s="581"/>
      <c r="AB25" s="581"/>
      <c r="AC25" s="586"/>
      <c r="AD25" s="584">
        <v>2660450</v>
      </c>
      <c r="AE25" s="576"/>
      <c r="AF25" s="576"/>
      <c r="AG25" s="576"/>
      <c r="AH25" s="576"/>
      <c r="AI25" s="576"/>
      <c r="AJ25" s="576"/>
      <c r="AK25" s="577"/>
      <c r="AL25" s="580">
        <v>0.2</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150699704</v>
      </c>
      <c r="CN25" s="576"/>
      <c r="CO25" s="576"/>
      <c r="CP25" s="576"/>
      <c r="CQ25" s="576"/>
      <c r="CR25" s="576"/>
      <c r="CS25" s="576"/>
      <c r="CT25" s="577"/>
      <c r="CU25" s="580">
        <v>7.5</v>
      </c>
      <c r="CV25" s="581"/>
      <c r="CW25" s="581"/>
      <c r="CX25" s="586"/>
      <c r="CY25" s="584" t="s">
        <v>118</v>
      </c>
      <c r="CZ25" s="576"/>
      <c r="DA25" s="576"/>
      <c r="DB25" s="576"/>
      <c r="DC25" s="576"/>
      <c r="DD25" s="576"/>
      <c r="DE25" s="576"/>
      <c r="DF25" s="576"/>
      <c r="DG25" s="576"/>
      <c r="DH25" s="576"/>
      <c r="DI25" s="576"/>
      <c r="DJ25" s="576"/>
      <c r="DK25" s="577"/>
      <c r="DL25" s="584">
        <v>150699704</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7765455</v>
      </c>
      <c r="S26" s="576"/>
      <c r="T26" s="576"/>
      <c r="U26" s="576"/>
      <c r="V26" s="576"/>
      <c r="W26" s="576"/>
      <c r="X26" s="576"/>
      <c r="Y26" s="577"/>
      <c r="Z26" s="580">
        <v>0.4</v>
      </c>
      <c r="AA26" s="581"/>
      <c r="AB26" s="581"/>
      <c r="AC26" s="586"/>
      <c r="AD26" s="584" t="s">
        <v>118</v>
      </c>
      <c r="AE26" s="576"/>
      <c r="AF26" s="576"/>
      <c r="AG26" s="576"/>
      <c r="AH26" s="576"/>
      <c r="AI26" s="576"/>
      <c r="AJ26" s="576"/>
      <c r="AK26" s="577"/>
      <c r="AL26" s="580" t="s">
        <v>118</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3078232</v>
      </c>
      <c r="CN26" s="576"/>
      <c r="CO26" s="576"/>
      <c r="CP26" s="576"/>
      <c r="CQ26" s="576"/>
      <c r="CR26" s="576"/>
      <c r="CS26" s="576"/>
      <c r="CT26" s="577"/>
      <c r="CU26" s="580">
        <v>0.2</v>
      </c>
      <c r="CV26" s="581"/>
      <c r="CW26" s="581"/>
      <c r="CX26" s="586"/>
      <c r="CY26" s="584" t="s">
        <v>118</v>
      </c>
      <c r="CZ26" s="576"/>
      <c r="DA26" s="576"/>
      <c r="DB26" s="576"/>
      <c r="DC26" s="576"/>
      <c r="DD26" s="576"/>
      <c r="DE26" s="576"/>
      <c r="DF26" s="576"/>
      <c r="DG26" s="576"/>
      <c r="DH26" s="576"/>
      <c r="DI26" s="576"/>
      <c r="DJ26" s="576"/>
      <c r="DK26" s="577"/>
      <c r="DL26" s="584">
        <v>3078232</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260821164</v>
      </c>
      <c r="S27" s="576"/>
      <c r="T27" s="576"/>
      <c r="U27" s="576"/>
      <c r="V27" s="576"/>
      <c r="W27" s="576"/>
      <c r="X27" s="576"/>
      <c r="Y27" s="577"/>
      <c r="Z27" s="580">
        <v>12.8</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28368</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28368</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194048</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194048</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4532545</v>
      </c>
      <c r="S29" s="576"/>
      <c r="T29" s="576"/>
      <c r="U29" s="576"/>
      <c r="V29" s="576"/>
      <c r="W29" s="576"/>
      <c r="X29" s="576"/>
      <c r="Y29" s="577"/>
      <c r="Z29" s="580">
        <v>0.2</v>
      </c>
      <c r="AA29" s="581"/>
      <c r="AB29" s="581"/>
      <c r="AC29" s="586"/>
      <c r="AD29" s="584">
        <v>55690</v>
      </c>
      <c r="AE29" s="576"/>
      <c r="AF29" s="576"/>
      <c r="AG29" s="576"/>
      <c r="AH29" s="576"/>
      <c r="AI29" s="576"/>
      <c r="AJ29" s="576"/>
      <c r="AK29" s="577"/>
      <c r="AL29" s="580">
        <v>0</v>
      </c>
      <c r="AM29" s="581"/>
      <c r="AN29" s="581"/>
      <c r="AO29" s="582"/>
      <c r="AP29" s="572" t="s">
        <v>269</v>
      </c>
      <c r="AQ29" s="573"/>
      <c r="AR29" s="573"/>
      <c r="AS29" s="573"/>
      <c r="AT29" s="573"/>
      <c r="AU29" s="573"/>
      <c r="AV29" s="573"/>
      <c r="AW29" s="573"/>
      <c r="AX29" s="573"/>
      <c r="AY29" s="573"/>
      <c r="AZ29" s="573"/>
      <c r="BA29" s="573"/>
      <c r="BB29" s="573"/>
      <c r="BC29" s="574"/>
      <c r="BD29" s="575">
        <v>28368</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v>5136818</v>
      </c>
      <c r="CN29" s="576"/>
      <c r="CO29" s="576"/>
      <c r="CP29" s="576"/>
      <c r="CQ29" s="576"/>
      <c r="CR29" s="576"/>
      <c r="CS29" s="576"/>
      <c r="CT29" s="577"/>
      <c r="CU29" s="580">
        <v>0.3</v>
      </c>
      <c r="CV29" s="581"/>
      <c r="CW29" s="581"/>
      <c r="CX29" s="586"/>
      <c r="CY29" s="584" t="s">
        <v>118</v>
      </c>
      <c r="CZ29" s="576"/>
      <c r="DA29" s="576"/>
      <c r="DB29" s="576"/>
      <c r="DC29" s="576"/>
      <c r="DD29" s="576"/>
      <c r="DE29" s="576"/>
      <c r="DF29" s="576"/>
      <c r="DG29" s="576"/>
      <c r="DH29" s="576"/>
      <c r="DI29" s="576"/>
      <c r="DJ29" s="576"/>
      <c r="DK29" s="577"/>
      <c r="DL29" s="584">
        <v>5136818</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204767</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80" t="s">
        <v>118</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2856684</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2856684</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13879129</v>
      </c>
      <c r="S31" s="576"/>
      <c r="T31" s="576"/>
      <c r="U31" s="576"/>
      <c r="V31" s="576"/>
      <c r="W31" s="576"/>
      <c r="X31" s="576"/>
      <c r="Y31" s="577"/>
      <c r="Z31" s="580">
        <v>0.7</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279178</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12287940</v>
      </c>
      <c r="CN31" s="576"/>
      <c r="CO31" s="576"/>
      <c r="CP31" s="576"/>
      <c r="CQ31" s="576"/>
      <c r="CR31" s="576"/>
      <c r="CS31" s="576"/>
      <c r="CT31" s="577"/>
      <c r="CU31" s="580">
        <v>0.6</v>
      </c>
      <c r="CV31" s="581"/>
      <c r="CW31" s="581"/>
      <c r="CX31" s="586"/>
      <c r="CY31" s="584" t="s">
        <v>118</v>
      </c>
      <c r="CZ31" s="576"/>
      <c r="DA31" s="576"/>
      <c r="DB31" s="576"/>
      <c r="DC31" s="576"/>
      <c r="DD31" s="576"/>
      <c r="DE31" s="576"/>
      <c r="DF31" s="576"/>
      <c r="DG31" s="576"/>
      <c r="DH31" s="576"/>
      <c r="DI31" s="576"/>
      <c r="DJ31" s="576"/>
      <c r="DK31" s="577"/>
      <c r="DL31" s="584">
        <v>12287940</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35875799</v>
      </c>
      <c r="S32" s="576"/>
      <c r="T32" s="576"/>
      <c r="U32" s="576"/>
      <c r="V32" s="576"/>
      <c r="W32" s="576"/>
      <c r="X32" s="576"/>
      <c r="Y32" s="577"/>
      <c r="Z32" s="580">
        <v>1.8</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928947034</v>
      </c>
      <c r="BE32" s="576"/>
      <c r="BF32" s="576"/>
      <c r="BG32" s="576"/>
      <c r="BH32" s="576"/>
      <c r="BI32" s="576"/>
      <c r="BJ32" s="576"/>
      <c r="BK32" s="577"/>
      <c r="BL32" s="580">
        <v>100</v>
      </c>
      <c r="BM32" s="581"/>
      <c r="BN32" s="581"/>
      <c r="BO32" s="586"/>
      <c r="BP32" s="584">
        <v>3847780</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264461657</v>
      </c>
      <c r="S33" s="576"/>
      <c r="T33" s="576"/>
      <c r="U33" s="576"/>
      <c r="V33" s="576"/>
      <c r="W33" s="576"/>
      <c r="X33" s="576"/>
      <c r="Y33" s="577"/>
      <c r="Z33" s="580">
        <v>12.9</v>
      </c>
      <c r="AA33" s="581"/>
      <c r="AB33" s="581"/>
      <c r="AC33" s="586"/>
      <c r="AD33" s="584">
        <v>695800</v>
      </c>
      <c r="AE33" s="576"/>
      <c r="AF33" s="576"/>
      <c r="AG33" s="576"/>
      <c r="AH33" s="576"/>
      <c r="AI33" s="576"/>
      <c r="AJ33" s="576"/>
      <c r="AK33" s="577"/>
      <c r="AL33" s="580">
        <v>0.1</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2011231816</v>
      </c>
      <c r="CN33" s="596"/>
      <c r="CO33" s="596"/>
      <c r="CP33" s="596"/>
      <c r="CQ33" s="596"/>
      <c r="CR33" s="596"/>
      <c r="CS33" s="596"/>
      <c r="CT33" s="597"/>
      <c r="CU33" s="598">
        <v>100</v>
      </c>
      <c r="CV33" s="599"/>
      <c r="CW33" s="599"/>
      <c r="CX33" s="600"/>
      <c r="CY33" s="584">
        <v>179213069</v>
      </c>
      <c r="CZ33" s="576"/>
      <c r="DA33" s="576"/>
      <c r="DB33" s="576"/>
      <c r="DC33" s="576"/>
      <c r="DD33" s="576"/>
      <c r="DE33" s="576"/>
      <c r="DF33" s="576"/>
      <c r="DG33" s="576"/>
      <c r="DH33" s="576"/>
      <c r="DI33" s="576"/>
      <c r="DJ33" s="576"/>
      <c r="DK33" s="577"/>
      <c r="DL33" s="584">
        <v>1408176229</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136041867</v>
      </c>
      <c r="S34" s="576"/>
      <c r="T34" s="576"/>
      <c r="U34" s="576"/>
      <c r="V34" s="576"/>
      <c r="W34" s="576"/>
      <c r="X34" s="576"/>
      <c r="Y34" s="577"/>
      <c r="Z34" s="580">
        <v>6.7</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46073200</v>
      </c>
      <c r="S36" s="576"/>
      <c r="T36" s="576"/>
      <c r="U36" s="576"/>
      <c r="V36" s="576"/>
      <c r="W36" s="576"/>
      <c r="X36" s="576"/>
      <c r="Y36" s="577"/>
      <c r="Z36" s="580">
        <v>2.2999999999999998</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772543129</v>
      </c>
      <c r="CN36" s="565"/>
      <c r="CO36" s="565"/>
      <c r="CP36" s="565"/>
      <c r="CQ36" s="565"/>
      <c r="CR36" s="565"/>
      <c r="CS36" s="565"/>
      <c r="CT36" s="566"/>
      <c r="CU36" s="569">
        <v>38.4</v>
      </c>
      <c r="CV36" s="570"/>
      <c r="CW36" s="570"/>
      <c r="CX36" s="611"/>
      <c r="CY36" s="610">
        <v>662235592</v>
      </c>
      <c r="CZ36" s="565"/>
      <c r="DA36" s="565"/>
      <c r="DB36" s="565"/>
      <c r="DC36" s="565"/>
      <c r="DD36" s="565"/>
      <c r="DE36" s="565"/>
      <c r="DF36" s="566"/>
      <c r="DG36" s="610">
        <v>656934095</v>
      </c>
      <c r="DH36" s="565"/>
      <c r="DI36" s="565"/>
      <c r="DJ36" s="565"/>
      <c r="DK36" s="565"/>
      <c r="DL36" s="565"/>
      <c r="DM36" s="565"/>
      <c r="DN36" s="565"/>
      <c r="DO36" s="565"/>
      <c r="DP36" s="565"/>
      <c r="DQ36" s="566"/>
      <c r="DR36" s="569">
        <v>57.5</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2045562522</v>
      </c>
      <c r="S37" s="596"/>
      <c r="T37" s="596"/>
      <c r="U37" s="596"/>
      <c r="V37" s="596"/>
      <c r="W37" s="596"/>
      <c r="X37" s="596"/>
      <c r="Y37" s="597"/>
      <c r="Z37" s="598">
        <v>100</v>
      </c>
      <c r="AA37" s="599"/>
      <c r="AB37" s="599"/>
      <c r="AC37" s="600"/>
      <c r="AD37" s="604">
        <v>1096733534</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495499087</v>
      </c>
      <c r="CN37" s="606"/>
      <c r="CO37" s="606"/>
      <c r="CP37" s="606"/>
      <c r="CQ37" s="606"/>
      <c r="CR37" s="606"/>
      <c r="CS37" s="606"/>
      <c r="CT37" s="607"/>
      <c r="CU37" s="580">
        <v>24.6</v>
      </c>
      <c r="CV37" s="608"/>
      <c r="CW37" s="608"/>
      <c r="CX37" s="609"/>
      <c r="CY37" s="584">
        <v>414410364</v>
      </c>
      <c r="CZ37" s="606"/>
      <c r="DA37" s="606"/>
      <c r="DB37" s="606"/>
      <c r="DC37" s="606"/>
      <c r="DD37" s="606"/>
      <c r="DE37" s="606"/>
      <c r="DF37" s="607"/>
      <c r="DG37" s="584">
        <v>409437563</v>
      </c>
      <c r="DH37" s="606"/>
      <c r="DI37" s="606"/>
      <c r="DJ37" s="606"/>
      <c r="DK37" s="606"/>
      <c r="DL37" s="606"/>
      <c r="DM37" s="606"/>
      <c r="DN37" s="606"/>
      <c r="DO37" s="606"/>
      <c r="DP37" s="606"/>
      <c r="DQ37" s="607"/>
      <c r="DR37" s="580">
        <v>35.799999999999997</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384625535</v>
      </c>
      <c r="CN38" s="576"/>
      <c r="CO38" s="576"/>
      <c r="CP38" s="576"/>
      <c r="CQ38" s="576"/>
      <c r="CR38" s="576"/>
      <c r="CS38" s="576"/>
      <c r="CT38" s="577"/>
      <c r="CU38" s="580">
        <v>19.100000000000001</v>
      </c>
      <c r="CV38" s="608"/>
      <c r="CW38" s="608"/>
      <c r="CX38" s="609"/>
      <c r="CY38" s="584">
        <v>306118555</v>
      </c>
      <c r="CZ38" s="606"/>
      <c r="DA38" s="606"/>
      <c r="DB38" s="606"/>
      <c r="DC38" s="606"/>
      <c r="DD38" s="606"/>
      <c r="DE38" s="606"/>
      <c r="DF38" s="607"/>
      <c r="DG38" s="584">
        <v>306114986</v>
      </c>
      <c r="DH38" s="606"/>
      <c r="DI38" s="606"/>
      <c r="DJ38" s="606"/>
      <c r="DK38" s="606"/>
      <c r="DL38" s="606"/>
      <c r="DM38" s="606"/>
      <c r="DN38" s="606"/>
      <c r="DO38" s="606"/>
      <c r="DP38" s="606"/>
      <c r="DQ38" s="607"/>
      <c r="DR38" s="580">
        <v>26.8</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47777380</v>
      </c>
      <c r="CN39" s="606"/>
      <c r="CO39" s="606"/>
      <c r="CP39" s="606"/>
      <c r="CQ39" s="606"/>
      <c r="CR39" s="606"/>
      <c r="CS39" s="606"/>
      <c r="CT39" s="607"/>
      <c r="CU39" s="580">
        <v>2.4</v>
      </c>
      <c r="CV39" s="608"/>
      <c r="CW39" s="608"/>
      <c r="CX39" s="609"/>
      <c r="CY39" s="584">
        <v>24645625</v>
      </c>
      <c r="CZ39" s="606"/>
      <c r="DA39" s="606"/>
      <c r="DB39" s="606"/>
      <c r="DC39" s="606"/>
      <c r="DD39" s="606"/>
      <c r="DE39" s="606"/>
      <c r="DF39" s="607"/>
      <c r="DG39" s="584">
        <v>24328428</v>
      </c>
      <c r="DH39" s="606"/>
      <c r="DI39" s="606"/>
      <c r="DJ39" s="606"/>
      <c r="DK39" s="606"/>
      <c r="DL39" s="606"/>
      <c r="DM39" s="606"/>
      <c r="DN39" s="606"/>
      <c r="DO39" s="606"/>
      <c r="DP39" s="606"/>
      <c r="DQ39" s="607"/>
      <c r="DR39" s="580">
        <v>2.1</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229266662</v>
      </c>
      <c r="CN40" s="576"/>
      <c r="CO40" s="576"/>
      <c r="CP40" s="576"/>
      <c r="CQ40" s="576"/>
      <c r="CR40" s="576"/>
      <c r="CS40" s="576"/>
      <c r="CT40" s="577"/>
      <c r="CU40" s="580">
        <v>11.4</v>
      </c>
      <c r="CV40" s="608"/>
      <c r="CW40" s="608"/>
      <c r="CX40" s="609"/>
      <c r="CY40" s="584">
        <v>223179603</v>
      </c>
      <c r="CZ40" s="606"/>
      <c r="DA40" s="606"/>
      <c r="DB40" s="606"/>
      <c r="DC40" s="606"/>
      <c r="DD40" s="606"/>
      <c r="DE40" s="606"/>
      <c r="DF40" s="607"/>
      <c r="DG40" s="584">
        <v>223168104</v>
      </c>
      <c r="DH40" s="606"/>
      <c r="DI40" s="606"/>
      <c r="DJ40" s="606"/>
      <c r="DK40" s="606"/>
      <c r="DL40" s="606"/>
      <c r="DM40" s="606"/>
      <c r="DN40" s="606"/>
      <c r="DO40" s="606"/>
      <c r="DP40" s="606"/>
      <c r="DQ40" s="607"/>
      <c r="DR40" s="580">
        <v>19.5</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99.3</v>
      </c>
      <c r="BE41" s="623"/>
      <c r="BF41" s="623"/>
      <c r="BG41" s="623"/>
      <c r="BH41" s="623"/>
      <c r="BI41" s="623">
        <v>99.1</v>
      </c>
      <c r="BJ41" s="623"/>
      <c r="BK41" s="623"/>
      <c r="BL41" s="623"/>
      <c r="BM41" s="624"/>
      <c r="BN41" s="622">
        <v>99.3</v>
      </c>
      <c r="BO41" s="623"/>
      <c r="BP41" s="623"/>
      <c r="BQ41" s="623"/>
      <c r="BR41" s="623"/>
      <c r="BS41" s="623">
        <v>99.1</v>
      </c>
      <c r="BT41" s="623"/>
      <c r="BU41" s="623"/>
      <c r="BV41" s="623"/>
      <c r="BW41" s="624"/>
      <c r="BY41" s="631" t="s">
        <v>301</v>
      </c>
      <c r="BZ41" s="632"/>
      <c r="CA41" s="572" t="s">
        <v>67</v>
      </c>
      <c r="CB41" s="573"/>
      <c r="CC41" s="573"/>
      <c r="CD41" s="573"/>
      <c r="CE41" s="573"/>
      <c r="CF41" s="573"/>
      <c r="CG41" s="573"/>
      <c r="CH41" s="573"/>
      <c r="CI41" s="573"/>
      <c r="CJ41" s="573"/>
      <c r="CK41" s="573"/>
      <c r="CL41" s="574"/>
      <c r="CM41" s="575">
        <v>229264802</v>
      </c>
      <c r="CN41" s="606"/>
      <c r="CO41" s="606"/>
      <c r="CP41" s="606"/>
      <c r="CQ41" s="606"/>
      <c r="CR41" s="606"/>
      <c r="CS41" s="606"/>
      <c r="CT41" s="607"/>
      <c r="CU41" s="580">
        <v>11.4</v>
      </c>
      <c r="CV41" s="608"/>
      <c r="CW41" s="608"/>
      <c r="CX41" s="609"/>
      <c r="CY41" s="584">
        <v>223177743</v>
      </c>
      <c r="CZ41" s="606"/>
      <c r="DA41" s="606"/>
      <c r="DB41" s="606"/>
      <c r="DC41" s="606"/>
      <c r="DD41" s="606"/>
      <c r="DE41" s="606"/>
      <c r="DF41" s="607"/>
      <c r="DG41" s="584">
        <v>223166244</v>
      </c>
      <c r="DH41" s="606"/>
      <c r="DI41" s="606"/>
      <c r="DJ41" s="606"/>
      <c r="DK41" s="606"/>
      <c r="DL41" s="606"/>
      <c r="DM41" s="606"/>
      <c r="DN41" s="606"/>
      <c r="DO41" s="606"/>
      <c r="DP41" s="606"/>
      <c r="DQ41" s="607"/>
      <c r="DR41" s="580">
        <v>19.5</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98.8</v>
      </c>
      <c r="BE42" s="626"/>
      <c r="BF42" s="626"/>
      <c r="BG42" s="626"/>
      <c r="BH42" s="626"/>
      <c r="BI42" s="626">
        <v>96.9</v>
      </c>
      <c r="BJ42" s="626"/>
      <c r="BK42" s="626"/>
      <c r="BL42" s="626"/>
      <c r="BM42" s="627"/>
      <c r="BN42" s="625">
        <v>98.8</v>
      </c>
      <c r="BO42" s="626"/>
      <c r="BP42" s="626"/>
      <c r="BQ42" s="626"/>
      <c r="BR42" s="626"/>
      <c r="BS42" s="626">
        <v>96.7</v>
      </c>
      <c r="BT42" s="626"/>
      <c r="BU42" s="626"/>
      <c r="BV42" s="626"/>
      <c r="BW42" s="627"/>
      <c r="BY42" s="633"/>
      <c r="BZ42" s="634"/>
      <c r="CA42" s="572" t="s">
        <v>304</v>
      </c>
      <c r="CB42" s="573"/>
      <c r="CC42" s="573"/>
      <c r="CD42" s="573"/>
      <c r="CE42" s="573"/>
      <c r="CF42" s="573"/>
      <c r="CG42" s="573"/>
      <c r="CH42" s="573"/>
      <c r="CI42" s="573"/>
      <c r="CJ42" s="573"/>
      <c r="CK42" s="573"/>
      <c r="CL42" s="574"/>
      <c r="CM42" s="575">
        <v>210209005</v>
      </c>
      <c r="CN42" s="576"/>
      <c r="CO42" s="576"/>
      <c r="CP42" s="576"/>
      <c r="CQ42" s="576"/>
      <c r="CR42" s="576"/>
      <c r="CS42" s="576"/>
      <c r="CT42" s="577"/>
      <c r="CU42" s="580">
        <v>10.5</v>
      </c>
      <c r="CV42" s="608"/>
      <c r="CW42" s="608"/>
      <c r="CX42" s="609"/>
      <c r="CY42" s="584">
        <v>204126308</v>
      </c>
      <c r="CZ42" s="606"/>
      <c r="DA42" s="606"/>
      <c r="DB42" s="606"/>
      <c r="DC42" s="606"/>
      <c r="DD42" s="606"/>
      <c r="DE42" s="606"/>
      <c r="DF42" s="607"/>
      <c r="DG42" s="584">
        <v>204114809</v>
      </c>
      <c r="DH42" s="606"/>
      <c r="DI42" s="606"/>
      <c r="DJ42" s="606"/>
      <c r="DK42" s="606"/>
      <c r="DL42" s="606"/>
      <c r="DM42" s="606"/>
      <c r="DN42" s="606"/>
      <c r="DO42" s="606"/>
      <c r="DP42" s="606"/>
      <c r="DQ42" s="607"/>
      <c r="DR42" s="580">
        <v>17.899999999999999</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99.7</v>
      </c>
      <c r="BE43" s="629"/>
      <c r="BF43" s="629"/>
      <c r="BG43" s="629"/>
      <c r="BH43" s="629"/>
      <c r="BI43" s="629">
        <v>99.5</v>
      </c>
      <c r="BJ43" s="629"/>
      <c r="BK43" s="629"/>
      <c r="BL43" s="629"/>
      <c r="BM43" s="630"/>
      <c r="BN43" s="628">
        <v>99.8</v>
      </c>
      <c r="BO43" s="629"/>
      <c r="BP43" s="629"/>
      <c r="BQ43" s="629"/>
      <c r="BR43" s="629"/>
      <c r="BS43" s="629">
        <v>99.6</v>
      </c>
      <c r="BT43" s="629"/>
      <c r="BU43" s="629"/>
      <c r="BV43" s="629"/>
      <c r="BW43" s="630"/>
      <c r="BY43" s="633"/>
      <c r="BZ43" s="634"/>
      <c r="CA43" s="572" t="s">
        <v>306</v>
      </c>
      <c r="CB43" s="573"/>
      <c r="CC43" s="573"/>
      <c r="CD43" s="573"/>
      <c r="CE43" s="573"/>
      <c r="CF43" s="573"/>
      <c r="CG43" s="573"/>
      <c r="CH43" s="573"/>
      <c r="CI43" s="573"/>
      <c r="CJ43" s="573"/>
      <c r="CK43" s="573"/>
      <c r="CL43" s="574"/>
      <c r="CM43" s="575">
        <v>19055797</v>
      </c>
      <c r="CN43" s="606"/>
      <c r="CO43" s="606"/>
      <c r="CP43" s="606"/>
      <c r="CQ43" s="606"/>
      <c r="CR43" s="606"/>
      <c r="CS43" s="606"/>
      <c r="CT43" s="607"/>
      <c r="CU43" s="580">
        <v>0.9</v>
      </c>
      <c r="CV43" s="608"/>
      <c r="CW43" s="608"/>
      <c r="CX43" s="609"/>
      <c r="CY43" s="584">
        <v>19051435</v>
      </c>
      <c r="CZ43" s="606"/>
      <c r="DA43" s="606"/>
      <c r="DB43" s="606"/>
      <c r="DC43" s="606"/>
      <c r="DD43" s="606"/>
      <c r="DE43" s="606"/>
      <c r="DF43" s="607"/>
      <c r="DG43" s="584">
        <v>19051435</v>
      </c>
      <c r="DH43" s="606"/>
      <c r="DI43" s="606"/>
      <c r="DJ43" s="606"/>
      <c r="DK43" s="606"/>
      <c r="DL43" s="606"/>
      <c r="DM43" s="606"/>
      <c r="DN43" s="606"/>
      <c r="DO43" s="606"/>
      <c r="DP43" s="606"/>
      <c r="DQ43" s="607"/>
      <c r="DR43" s="580">
        <v>1.7</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9142251</v>
      </c>
      <c r="BE44" s="651"/>
      <c r="BF44" s="651"/>
      <c r="BG44" s="651"/>
      <c r="BH44" s="651"/>
      <c r="BI44" s="651"/>
      <c r="BJ44" s="651"/>
      <c r="BK44" s="651"/>
      <c r="BL44" s="651"/>
      <c r="BM44" s="652"/>
      <c r="BN44" s="650">
        <v>9412783</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1860</v>
      </c>
      <c r="CN44" s="576"/>
      <c r="CO44" s="576"/>
      <c r="CP44" s="576"/>
      <c r="CQ44" s="576"/>
      <c r="CR44" s="576"/>
      <c r="CS44" s="576"/>
      <c r="CT44" s="577"/>
      <c r="CU44" s="580">
        <v>0</v>
      </c>
      <c r="CV44" s="608"/>
      <c r="CW44" s="608"/>
      <c r="CX44" s="609"/>
      <c r="CY44" s="584">
        <v>1860</v>
      </c>
      <c r="CZ44" s="606"/>
      <c r="DA44" s="606"/>
      <c r="DB44" s="606"/>
      <c r="DC44" s="606"/>
      <c r="DD44" s="606"/>
      <c r="DE44" s="606"/>
      <c r="DF44" s="607"/>
      <c r="DG44" s="584">
        <v>1860</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9142251</v>
      </c>
      <c r="BE45" s="642"/>
      <c r="BF45" s="642"/>
      <c r="BG45" s="642"/>
      <c r="BH45" s="642"/>
      <c r="BI45" s="642"/>
      <c r="BJ45" s="642"/>
      <c r="BK45" s="642"/>
      <c r="BL45" s="642"/>
      <c r="BM45" s="643"/>
      <c r="BN45" s="641">
        <v>9412783</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1058775475</v>
      </c>
      <c r="CN45" s="606"/>
      <c r="CO45" s="606"/>
      <c r="CP45" s="606"/>
      <c r="CQ45" s="606"/>
      <c r="CR45" s="606"/>
      <c r="CS45" s="606"/>
      <c r="CT45" s="607"/>
      <c r="CU45" s="580">
        <v>52.6</v>
      </c>
      <c r="CV45" s="608"/>
      <c r="CW45" s="608"/>
      <c r="CX45" s="609"/>
      <c r="CY45" s="584">
        <v>724525694</v>
      </c>
      <c r="CZ45" s="606"/>
      <c r="DA45" s="606"/>
      <c r="DB45" s="606"/>
      <c r="DC45" s="606"/>
      <c r="DD45" s="606"/>
      <c r="DE45" s="606"/>
      <c r="DF45" s="607"/>
      <c r="DG45" s="584">
        <v>447647199</v>
      </c>
      <c r="DH45" s="606"/>
      <c r="DI45" s="606"/>
      <c r="DJ45" s="606"/>
      <c r="DK45" s="606"/>
      <c r="DL45" s="606"/>
      <c r="DM45" s="606"/>
      <c r="DN45" s="606"/>
      <c r="DO45" s="606"/>
      <c r="DP45" s="606"/>
      <c r="DQ45" s="607"/>
      <c r="DR45" s="580">
        <v>39.200000000000003</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100995879</v>
      </c>
      <c r="CN46" s="576"/>
      <c r="CO46" s="576"/>
      <c r="CP46" s="576"/>
      <c r="CQ46" s="576"/>
      <c r="CR46" s="576"/>
      <c r="CS46" s="576"/>
      <c r="CT46" s="577"/>
      <c r="CU46" s="580">
        <v>5</v>
      </c>
      <c r="CV46" s="608"/>
      <c r="CW46" s="608"/>
      <c r="CX46" s="609"/>
      <c r="CY46" s="584">
        <v>65428375</v>
      </c>
      <c r="CZ46" s="606"/>
      <c r="DA46" s="606"/>
      <c r="DB46" s="606"/>
      <c r="DC46" s="606"/>
      <c r="DD46" s="606"/>
      <c r="DE46" s="606"/>
      <c r="DF46" s="607"/>
      <c r="DG46" s="584">
        <v>57062650</v>
      </c>
      <c r="DH46" s="606"/>
      <c r="DI46" s="606"/>
      <c r="DJ46" s="606"/>
      <c r="DK46" s="606"/>
      <c r="DL46" s="606"/>
      <c r="DM46" s="606"/>
      <c r="DN46" s="606"/>
      <c r="DO46" s="606"/>
      <c r="DP46" s="606"/>
      <c r="DQ46" s="607"/>
      <c r="DR46" s="580">
        <v>5</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2991310</v>
      </c>
      <c r="CN47" s="606"/>
      <c r="CO47" s="606"/>
      <c r="CP47" s="606"/>
      <c r="CQ47" s="606"/>
      <c r="CR47" s="606"/>
      <c r="CS47" s="606"/>
      <c r="CT47" s="607"/>
      <c r="CU47" s="580">
        <v>0.1</v>
      </c>
      <c r="CV47" s="608"/>
      <c r="CW47" s="608"/>
      <c r="CX47" s="609"/>
      <c r="CY47" s="584">
        <v>2115553</v>
      </c>
      <c r="CZ47" s="606"/>
      <c r="DA47" s="606"/>
      <c r="DB47" s="606"/>
      <c r="DC47" s="606"/>
      <c r="DD47" s="606"/>
      <c r="DE47" s="606"/>
      <c r="DF47" s="607"/>
      <c r="DG47" s="584">
        <v>2080879</v>
      </c>
      <c r="DH47" s="606"/>
      <c r="DI47" s="606"/>
      <c r="DJ47" s="606"/>
      <c r="DK47" s="606"/>
      <c r="DL47" s="606"/>
      <c r="DM47" s="606"/>
      <c r="DN47" s="606"/>
      <c r="DO47" s="606"/>
      <c r="DP47" s="606"/>
      <c r="DQ47" s="607"/>
      <c r="DR47" s="580">
        <v>0.2</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664684075</v>
      </c>
      <c r="CN48" s="576"/>
      <c r="CO48" s="576"/>
      <c r="CP48" s="576"/>
      <c r="CQ48" s="576"/>
      <c r="CR48" s="576"/>
      <c r="CS48" s="576"/>
      <c r="CT48" s="577"/>
      <c r="CU48" s="580">
        <v>33</v>
      </c>
      <c r="CV48" s="608"/>
      <c r="CW48" s="608"/>
      <c r="CX48" s="609"/>
      <c r="CY48" s="584">
        <v>601069880</v>
      </c>
      <c r="CZ48" s="606"/>
      <c r="DA48" s="606"/>
      <c r="DB48" s="606"/>
      <c r="DC48" s="606"/>
      <c r="DD48" s="606"/>
      <c r="DE48" s="606"/>
      <c r="DF48" s="607"/>
      <c r="DG48" s="584">
        <v>354623778</v>
      </c>
      <c r="DH48" s="606"/>
      <c r="DI48" s="606"/>
      <c r="DJ48" s="606"/>
      <c r="DK48" s="606"/>
      <c r="DL48" s="606"/>
      <c r="DM48" s="606"/>
      <c r="DN48" s="606"/>
      <c r="DO48" s="606"/>
      <c r="DP48" s="606"/>
      <c r="DQ48" s="607"/>
      <c r="DR48" s="580">
        <v>31</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34593104</v>
      </c>
      <c r="CN49" s="606"/>
      <c r="CO49" s="606"/>
      <c r="CP49" s="606"/>
      <c r="CQ49" s="606"/>
      <c r="CR49" s="606"/>
      <c r="CS49" s="606"/>
      <c r="CT49" s="607"/>
      <c r="CU49" s="580">
        <v>1.7</v>
      </c>
      <c r="CV49" s="608"/>
      <c r="CW49" s="608"/>
      <c r="CX49" s="609"/>
      <c r="CY49" s="584">
        <v>34212029</v>
      </c>
      <c r="CZ49" s="606"/>
      <c r="DA49" s="606"/>
      <c r="DB49" s="606"/>
      <c r="DC49" s="606"/>
      <c r="DD49" s="606"/>
      <c r="DE49" s="606"/>
      <c r="DF49" s="607"/>
      <c r="DG49" s="584">
        <v>33699999</v>
      </c>
      <c r="DH49" s="606"/>
      <c r="DI49" s="606"/>
      <c r="DJ49" s="606"/>
      <c r="DK49" s="606"/>
      <c r="DL49" s="606"/>
      <c r="DM49" s="606"/>
      <c r="DN49" s="606"/>
      <c r="DO49" s="606"/>
      <c r="DP49" s="606"/>
      <c r="DQ49" s="607"/>
      <c r="DR49" s="580">
        <v>2.9</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30286784</v>
      </c>
      <c r="CN50" s="576"/>
      <c r="CO50" s="576"/>
      <c r="CP50" s="576"/>
      <c r="CQ50" s="576"/>
      <c r="CR50" s="576"/>
      <c r="CS50" s="576"/>
      <c r="CT50" s="577"/>
      <c r="CU50" s="580">
        <v>1.5</v>
      </c>
      <c r="CV50" s="608"/>
      <c r="CW50" s="608"/>
      <c r="CX50" s="609"/>
      <c r="CY50" s="584">
        <v>21439623</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v>167635</v>
      </c>
      <c r="CN51" s="606"/>
      <c r="CO51" s="606"/>
      <c r="CP51" s="606"/>
      <c r="CQ51" s="606"/>
      <c r="CR51" s="606"/>
      <c r="CS51" s="606"/>
      <c r="CT51" s="607"/>
      <c r="CU51" s="580">
        <v>0</v>
      </c>
      <c r="CV51" s="608"/>
      <c r="CW51" s="608"/>
      <c r="CX51" s="609"/>
      <c r="CY51" s="584">
        <v>73875</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225056688</v>
      </c>
      <c r="CN52" s="576"/>
      <c r="CO52" s="576"/>
      <c r="CP52" s="576"/>
      <c r="CQ52" s="576"/>
      <c r="CR52" s="576"/>
      <c r="CS52" s="576"/>
      <c r="CT52" s="577"/>
      <c r="CU52" s="580">
        <v>11.2</v>
      </c>
      <c r="CV52" s="608"/>
      <c r="CW52" s="608"/>
      <c r="CX52" s="609"/>
      <c r="CY52" s="584">
        <v>186359</v>
      </c>
      <c r="CZ52" s="606"/>
      <c r="DA52" s="606"/>
      <c r="DB52" s="606"/>
      <c r="DC52" s="606"/>
      <c r="DD52" s="606"/>
      <c r="DE52" s="606"/>
      <c r="DF52" s="607"/>
      <c r="DG52" s="584">
        <v>179893</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179913212</v>
      </c>
      <c r="CN54" s="576"/>
      <c r="CO54" s="576"/>
      <c r="CP54" s="576"/>
      <c r="CQ54" s="576"/>
      <c r="CR54" s="576"/>
      <c r="CS54" s="576"/>
      <c r="CT54" s="577"/>
      <c r="CU54" s="580">
        <v>8.9</v>
      </c>
      <c r="CV54" s="608"/>
      <c r="CW54" s="608"/>
      <c r="CX54" s="609"/>
      <c r="CY54" s="584">
        <v>21414943</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2006617</v>
      </c>
      <c r="CN55" s="576"/>
      <c r="CO55" s="576"/>
      <c r="CP55" s="576"/>
      <c r="CQ55" s="576"/>
      <c r="CR55" s="576"/>
      <c r="CS55" s="576"/>
      <c r="CT55" s="577"/>
      <c r="CU55" s="580">
        <v>0.1</v>
      </c>
      <c r="CV55" s="608"/>
      <c r="CW55" s="608"/>
      <c r="CX55" s="609"/>
      <c r="CY55" s="584">
        <v>244596</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179213069</v>
      </c>
      <c r="CN56" s="576"/>
      <c r="CO56" s="576"/>
      <c r="CP56" s="576"/>
      <c r="CQ56" s="576"/>
      <c r="CR56" s="576"/>
      <c r="CS56" s="576"/>
      <c r="CT56" s="577"/>
      <c r="CU56" s="580">
        <v>8.9</v>
      </c>
      <c r="CV56" s="608"/>
      <c r="CW56" s="608"/>
      <c r="CX56" s="609"/>
      <c r="CY56" s="584">
        <v>21322434</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91390678</v>
      </c>
      <c r="CN57" s="576"/>
      <c r="CO57" s="576"/>
      <c r="CP57" s="576"/>
      <c r="CQ57" s="576"/>
      <c r="CR57" s="576"/>
      <c r="CS57" s="576"/>
      <c r="CT57" s="577"/>
      <c r="CU57" s="580">
        <v>4.5</v>
      </c>
      <c r="CV57" s="608"/>
      <c r="CW57" s="608"/>
      <c r="CX57" s="609"/>
      <c r="CY57" s="584">
        <v>4332973</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71437470</v>
      </c>
      <c r="CN58" s="576"/>
      <c r="CO58" s="576"/>
      <c r="CP58" s="576"/>
      <c r="CQ58" s="576"/>
      <c r="CR58" s="576"/>
      <c r="CS58" s="576"/>
      <c r="CT58" s="577"/>
      <c r="CU58" s="580">
        <v>3.6</v>
      </c>
      <c r="CV58" s="608"/>
      <c r="CW58" s="608"/>
      <c r="CX58" s="609"/>
      <c r="CY58" s="584">
        <v>14290981</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700143</v>
      </c>
      <c r="CN59" s="576"/>
      <c r="CO59" s="576"/>
      <c r="CP59" s="576"/>
      <c r="CQ59" s="576"/>
      <c r="CR59" s="576"/>
      <c r="CS59" s="576"/>
      <c r="CT59" s="577"/>
      <c r="CU59" s="580">
        <v>0</v>
      </c>
      <c r="CV59" s="608"/>
      <c r="CW59" s="608"/>
      <c r="CX59" s="609"/>
      <c r="CY59" s="584">
        <v>92509</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2011231816</v>
      </c>
      <c r="CN61" s="596"/>
      <c r="CO61" s="596"/>
      <c r="CP61" s="596"/>
      <c r="CQ61" s="596"/>
      <c r="CR61" s="596"/>
      <c r="CS61" s="596"/>
      <c r="CT61" s="597"/>
      <c r="CU61" s="598">
        <v>100</v>
      </c>
      <c r="CV61" s="660"/>
      <c r="CW61" s="660"/>
      <c r="CX61" s="661"/>
      <c r="CY61" s="604">
        <v>1408176229</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9/mo4Ij9l/5nRY9pPK4TUQtVKXRl6k7dtVn6Ja6aGsKanb+3d0fWnUlAyROikeurcUROhkLs0wg3O1Rs9uYpxw==" saltValue="nq9rCw/emrhuy41jamFbg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2021257</v>
      </c>
      <c r="R7" s="702"/>
      <c r="S7" s="702"/>
      <c r="T7" s="702"/>
      <c r="U7" s="702"/>
      <c r="V7" s="702">
        <v>1997626</v>
      </c>
      <c r="W7" s="702"/>
      <c r="X7" s="702"/>
      <c r="Y7" s="702"/>
      <c r="Z7" s="702"/>
      <c r="AA7" s="702">
        <v>23631</v>
      </c>
      <c r="AB7" s="702"/>
      <c r="AC7" s="702"/>
      <c r="AD7" s="702"/>
      <c r="AE7" s="703"/>
      <c r="AF7" s="704">
        <v>9647</v>
      </c>
      <c r="AG7" s="705"/>
      <c r="AH7" s="705"/>
      <c r="AI7" s="705"/>
      <c r="AJ7" s="706"/>
      <c r="AK7" s="707">
        <v>293765</v>
      </c>
      <c r="AL7" s="708"/>
      <c r="AM7" s="708"/>
      <c r="AN7" s="708"/>
      <c r="AO7" s="708"/>
      <c r="AP7" s="708">
        <v>3678472</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542</v>
      </c>
      <c r="BT7" s="696"/>
      <c r="BU7" s="696"/>
      <c r="BV7" s="696"/>
      <c r="BW7" s="696"/>
      <c r="BX7" s="696"/>
      <c r="BY7" s="696"/>
      <c r="BZ7" s="696"/>
      <c r="CA7" s="696"/>
      <c r="CB7" s="696"/>
      <c r="CC7" s="696"/>
      <c r="CD7" s="696"/>
      <c r="CE7" s="696"/>
      <c r="CF7" s="696"/>
      <c r="CG7" s="711"/>
      <c r="CH7" s="692">
        <v>-638</v>
      </c>
      <c r="CI7" s="693"/>
      <c r="CJ7" s="693"/>
      <c r="CK7" s="693"/>
      <c r="CL7" s="694"/>
      <c r="CM7" s="692">
        <v>931</v>
      </c>
      <c r="CN7" s="693"/>
      <c r="CO7" s="693"/>
      <c r="CP7" s="693"/>
      <c r="CQ7" s="694"/>
      <c r="CR7" s="692">
        <v>1530</v>
      </c>
      <c r="CS7" s="693"/>
      <c r="CT7" s="693"/>
      <c r="CU7" s="693"/>
      <c r="CV7" s="694"/>
      <c r="CW7" s="692">
        <v>830</v>
      </c>
      <c r="CX7" s="693"/>
      <c r="CY7" s="693"/>
      <c r="CZ7" s="693"/>
      <c r="DA7" s="694"/>
      <c r="DB7" s="692" t="s">
        <v>482</v>
      </c>
      <c r="DC7" s="693"/>
      <c r="DD7" s="693"/>
      <c r="DE7" s="693"/>
      <c r="DF7" s="694"/>
      <c r="DG7" s="692" t="s">
        <v>482</v>
      </c>
      <c r="DH7" s="693"/>
      <c r="DI7" s="693"/>
      <c r="DJ7" s="693"/>
      <c r="DK7" s="694"/>
      <c r="DL7" s="692" t="s">
        <v>482</v>
      </c>
      <c r="DM7" s="693"/>
      <c r="DN7" s="693"/>
      <c r="DO7" s="693"/>
      <c r="DP7" s="694"/>
      <c r="DQ7" s="692" t="s">
        <v>482</v>
      </c>
      <c r="DR7" s="693"/>
      <c r="DS7" s="693"/>
      <c r="DT7" s="693"/>
      <c r="DU7" s="694"/>
      <c r="DV7" s="695"/>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3202</v>
      </c>
      <c r="R8" s="733"/>
      <c r="S8" s="733"/>
      <c r="T8" s="733"/>
      <c r="U8" s="733"/>
      <c r="V8" s="733">
        <v>3202</v>
      </c>
      <c r="W8" s="733"/>
      <c r="X8" s="733"/>
      <c r="Y8" s="733"/>
      <c r="Z8" s="733"/>
      <c r="AA8" s="733" t="s">
        <v>582</v>
      </c>
      <c r="AB8" s="733"/>
      <c r="AC8" s="733"/>
      <c r="AD8" s="733"/>
      <c r="AE8" s="734"/>
      <c r="AF8" s="735" t="s">
        <v>118</v>
      </c>
      <c r="AG8" s="736"/>
      <c r="AH8" s="736"/>
      <c r="AI8" s="736"/>
      <c r="AJ8" s="737"/>
      <c r="AK8" s="718">
        <v>3200</v>
      </c>
      <c r="AL8" s="719"/>
      <c r="AM8" s="719"/>
      <c r="AN8" s="719"/>
      <c r="AO8" s="719"/>
      <c r="AP8" s="719" t="s">
        <v>582</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543</v>
      </c>
      <c r="BT8" s="723"/>
      <c r="BU8" s="723"/>
      <c r="BV8" s="723"/>
      <c r="BW8" s="723"/>
      <c r="BX8" s="723"/>
      <c r="BY8" s="723"/>
      <c r="BZ8" s="723"/>
      <c r="CA8" s="723"/>
      <c r="CB8" s="723"/>
      <c r="CC8" s="723"/>
      <c r="CD8" s="723"/>
      <c r="CE8" s="723"/>
      <c r="CF8" s="723"/>
      <c r="CG8" s="724"/>
      <c r="CH8" s="725">
        <v>0</v>
      </c>
      <c r="CI8" s="726"/>
      <c r="CJ8" s="726"/>
      <c r="CK8" s="726"/>
      <c r="CL8" s="727"/>
      <c r="CM8" s="725">
        <v>178</v>
      </c>
      <c r="CN8" s="726"/>
      <c r="CO8" s="726"/>
      <c r="CP8" s="726"/>
      <c r="CQ8" s="727"/>
      <c r="CR8" s="725">
        <v>60</v>
      </c>
      <c r="CS8" s="726"/>
      <c r="CT8" s="726"/>
      <c r="CU8" s="726"/>
      <c r="CV8" s="727"/>
      <c r="CW8" s="725">
        <v>28</v>
      </c>
      <c r="CX8" s="726"/>
      <c r="CY8" s="726"/>
      <c r="CZ8" s="726"/>
      <c r="DA8" s="727"/>
      <c r="DB8" s="725" t="s">
        <v>482</v>
      </c>
      <c r="DC8" s="726"/>
      <c r="DD8" s="726"/>
      <c r="DE8" s="726"/>
      <c r="DF8" s="727"/>
      <c r="DG8" s="725" t="s">
        <v>482</v>
      </c>
      <c r="DH8" s="726"/>
      <c r="DI8" s="726"/>
      <c r="DJ8" s="726"/>
      <c r="DK8" s="727"/>
      <c r="DL8" s="725" t="s">
        <v>482</v>
      </c>
      <c r="DM8" s="726"/>
      <c r="DN8" s="726"/>
      <c r="DO8" s="726"/>
      <c r="DP8" s="727"/>
      <c r="DQ8" s="725" t="s">
        <v>482</v>
      </c>
      <c r="DR8" s="726"/>
      <c r="DS8" s="726"/>
      <c r="DT8" s="726"/>
      <c r="DU8" s="727"/>
      <c r="DV8" s="722"/>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512510</v>
      </c>
      <c r="R9" s="733"/>
      <c r="S9" s="733"/>
      <c r="T9" s="733"/>
      <c r="U9" s="733"/>
      <c r="V9" s="733">
        <v>512510</v>
      </c>
      <c r="W9" s="733"/>
      <c r="X9" s="733"/>
      <c r="Y9" s="733"/>
      <c r="Z9" s="733"/>
      <c r="AA9" s="733" t="s">
        <v>582</v>
      </c>
      <c r="AB9" s="733"/>
      <c r="AC9" s="733"/>
      <c r="AD9" s="733"/>
      <c r="AE9" s="734"/>
      <c r="AF9" s="735" t="s">
        <v>582</v>
      </c>
      <c r="AG9" s="736"/>
      <c r="AH9" s="736"/>
      <c r="AI9" s="736"/>
      <c r="AJ9" s="737"/>
      <c r="AK9" s="718">
        <v>509654</v>
      </c>
      <c r="AL9" s="719"/>
      <c r="AM9" s="719"/>
      <c r="AN9" s="719"/>
      <c r="AO9" s="719"/>
      <c r="AP9" s="719" t="s">
        <v>582</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544</v>
      </c>
      <c r="BT9" s="723"/>
      <c r="BU9" s="723"/>
      <c r="BV9" s="723"/>
      <c r="BW9" s="723"/>
      <c r="BX9" s="723"/>
      <c r="BY9" s="723"/>
      <c r="BZ9" s="723"/>
      <c r="CA9" s="723"/>
      <c r="CB9" s="723"/>
      <c r="CC9" s="723"/>
      <c r="CD9" s="723"/>
      <c r="CE9" s="723"/>
      <c r="CF9" s="723"/>
      <c r="CG9" s="724"/>
      <c r="CH9" s="725">
        <v>-66</v>
      </c>
      <c r="CI9" s="726"/>
      <c r="CJ9" s="726"/>
      <c r="CK9" s="726"/>
      <c r="CL9" s="727"/>
      <c r="CM9" s="725">
        <v>698</v>
      </c>
      <c r="CN9" s="726"/>
      <c r="CO9" s="726"/>
      <c r="CP9" s="726"/>
      <c r="CQ9" s="727"/>
      <c r="CR9" s="725">
        <v>3649</v>
      </c>
      <c r="CS9" s="726"/>
      <c r="CT9" s="726"/>
      <c r="CU9" s="726"/>
      <c r="CV9" s="727"/>
      <c r="CW9" s="725">
        <v>5</v>
      </c>
      <c r="CX9" s="726"/>
      <c r="CY9" s="726"/>
      <c r="CZ9" s="726"/>
      <c r="DA9" s="727"/>
      <c r="DB9" s="725" t="s">
        <v>482</v>
      </c>
      <c r="DC9" s="726"/>
      <c r="DD9" s="726"/>
      <c r="DE9" s="726"/>
      <c r="DF9" s="727"/>
      <c r="DG9" s="725" t="s">
        <v>482</v>
      </c>
      <c r="DH9" s="726"/>
      <c r="DI9" s="726"/>
      <c r="DJ9" s="726"/>
      <c r="DK9" s="727"/>
      <c r="DL9" s="725" t="s">
        <v>482</v>
      </c>
      <c r="DM9" s="726"/>
      <c r="DN9" s="726"/>
      <c r="DO9" s="726"/>
      <c r="DP9" s="727"/>
      <c r="DQ9" s="725" t="s">
        <v>482</v>
      </c>
      <c r="DR9" s="726"/>
      <c r="DS9" s="726"/>
      <c r="DT9" s="726"/>
      <c r="DU9" s="727"/>
      <c r="DV9" s="722"/>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5469</v>
      </c>
      <c r="R10" s="733"/>
      <c r="S10" s="733"/>
      <c r="T10" s="733"/>
      <c r="U10" s="733"/>
      <c r="V10" s="733">
        <v>5057</v>
      </c>
      <c r="W10" s="733"/>
      <c r="X10" s="733"/>
      <c r="Y10" s="733"/>
      <c r="Z10" s="733"/>
      <c r="AA10" s="733">
        <v>412</v>
      </c>
      <c r="AB10" s="733"/>
      <c r="AC10" s="733"/>
      <c r="AD10" s="733"/>
      <c r="AE10" s="734"/>
      <c r="AF10" s="735">
        <v>412</v>
      </c>
      <c r="AG10" s="736"/>
      <c r="AH10" s="736"/>
      <c r="AI10" s="736"/>
      <c r="AJ10" s="737"/>
      <c r="AK10" s="718">
        <v>5057</v>
      </c>
      <c r="AL10" s="719"/>
      <c r="AM10" s="719"/>
      <c r="AN10" s="719"/>
      <c r="AO10" s="719"/>
      <c r="AP10" s="719" t="s">
        <v>582</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545</v>
      </c>
      <c r="BT10" s="723"/>
      <c r="BU10" s="723"/>
      <c r="BV10" s="723"/>
      <c r="BW10" s="723"/>
      <c r="BX10" s="723"/>
      <c r="BY10" s="723"/>
      <c r="BZ10" s="723"/>
      <c r="CA10" s="723"/>
      <c r="CB10" s="723"/>
      <c r="CC10" s="723"/>
      <c r="CD10" s="723"/>
      <c r="CE10" s="723"/>
      <c r="CF10" s="723"/>
      <c r="CG10" s="724"/>
      <c r="CH10" s="725">
        <v>172</v>
      </c>
      <c r="CI10" s="726"/>
      <c r="CJ10" s="726"/>
      <c r="CK10" s="726"/>
      <c r="CL10" s="727"/>
      <c r="CM10" s="725">
        <v>5002</v>
      </c>
      <c r="CN10" s="726"/>
      <c r="CO10" s="726"/>
      <c r="CP10" s="726"/>
      <c r="CQ10" s="727"/>
      <c r="CR10" s="725">
        <v>610</v>
      </c>
      <c r="CS10" s="726"/>
      <c r="CT10" s="726"/>
      <c r="CU10" s="726"/>
      <c r="CV10" s="727"/>
      <c r="CW10" s="725" t="s">
        <v>482</v>
      </c>
      <c r="CX10" s="726"/>
      <c r="CY10" s="726"/>
      <c r="CZ10" s="726"/>
      <c r="DA10" s="727"/>
      <c r="DB10" s="725" t="s">
        <v>482</v>
      </c>
      <c r="DC10" s="726"/>
      <c r="DD10" s="726"/>
      <c r="DE10" s="726"/>
      <c r="DF10" s="727"/>
      <c r="DG10" s="725" t="s">
        <v>482</v>
      </c>
      <c r="DH10" s="726"/>
      <c r="DI10" s="726"/>
      <c r="DJ10" s="726"/>
      <c r="DK10" s="727"/>
      <c r="DL10" s="725" t="s">
        <v>482</v>
      </c>
      <c r="DM10" s="726"/>
      <c r="DN10" s="726"/>
      <c r="DO10" s="726"/>
      <c r="DP10" s="727"/>
      <c r="DQ10" s="725" t="s">
        <v>482</v>
      </c>
      <c r="DR10" s="726"/>
      <c r="DS10" s="726"/>
      <c r="DT10" s="726"/>
      <c r="DU10" s="727"/>
      <c r="DV10" s="722"/>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913757</v>
      </c>
      <c r="R11" s="733"/>
      <c r="S11" s="733"/>
      <c r="T11" s="733"/>
      <c r="U11" s="733"/>
      <c r="V11" s="733">
        <v>912692</v>
      </c>
      <c r="W11" s="733"/>
      <c r="X11" s="733"/>
      <c r="Y11" s="733"/>
      <c r="Z11" s="733"/>
      <c r="AA11" s="733">
        <v>1065</v>
      </c>
      <c r="AB11" s="733"/>
      <c r="AC11" s="733"/>
      <c r="AD11" s="733"/>
      <c r="AE11" s="734"/>
      <c r="AF11" s="735">
        <v>1065</v>
      </c>
      <c r="AG11" s="736"/>
      <c r="AH11" s="736"/>
      <c r="AI11" s="736"/>
      <c r="AJ11" s="737"/>
      <c r="AK11" s="718">
        <v>617172</v>
      </c>
      <c r="AL11" s="719"/>
      <c r="AM11" s="719"/>
      <c r="AN11" s="719"/>
      <c r="AO11" s="719"/>
      <c r="AP11" s="719" t="s">
        <v>582</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546</v>
      </c>
      <c r="BT11" s="723"/>
      <c r="BU11" s="723"/>
      <c r="BV11" s="723"/>
      <c r="BW11" s="723"/>
      <c r="BX11" s="723"/>
      <c r="BY11" s="723"/>
      <c r="BZ11" s="723"/>
      <c r="CA11" s="723"/>
      <c r="CB11" s="723"/>
      <c r="CC11" s="723"/>
      <c r="CD11" s="723"/>
      <c r="CE11" s="723"/>
      <c r="CF11" s="723"/>
      <c r="CG11" s="724"/>
      <c r="CH11" s="725">
        <v>4703</v>
      </c>
      <c r="CI11" s="726"/>
      <c r="CJ11" s="726"/>
      <c r="CK11" s="726"/>
      <c r="CL11" s="727"/>
      <c r="CM11" s="725">
        <v>2496</v>
      </c>
      <c r="CN11" s="726"/>
      <c r="CO11" s="726"/>
      <c r="CP11" s="726"/>
      <c r="CQ11" s="727"/>
      <c r="CR11" s="725">
        <v>21402</v>
      </c>
      <c r="CS11" s="726"/>
      <c r="CT11" s="726"/>
      <c r="CU11" s="726"/>
      <c r="CV11" s="727"/>
      <c r="CW11" s="725">
        <v>17</v>
      </c>
      <c r="CX11" s="726"/>
      <c r="CY11" s="726"/>
      <c r="CZ11" s="726"/>
      <c r="DA11" s="727"/>
      <c r="DB11" s="725" t="s">
        <v>482</v>
      </c>
      <c r="DC11" s="726"/>
      <c r="DD11" s="726"/>
      <c r="DE11" s="726"/>
      <c r="DF11" s="727"/>
      <c r="DG11" s="725" t="s">
        <v>482</v>
      </c>
      <c r="DH11" s="726"/>
      <c r="DI11" s="726"/>
      <c r="DJ11" s="726"/>
      <c r="DK11" s="727"/>
      <c r="DL11" s="725" t="s">
        <v>482</v>
      </c>
      <c r="DM11" s="726"/>
      <c r="DN11" s="726"/>
      <c r="DO11" s="726"/>
      <c r="DP11" s="727"/>
      <c r="DQ11" s="725" t="s">
        <v>482</v>
      </c>
      <c r="DR11" s="726"/>
      <c r="DS11" s="726"/>
      <c r="DT11" s="726"/>
      <c r="DU11" s="727"/>
      <c r="DV11" s="722"/>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3754</v>
      </c>
      <c r="R12" s="733"/>
      <c r="S12" s="733"/>
      <c r="T12" s="733"/>
      <c r="U12" s="733"/>
      <c r="V12" s="733">
        <v>1072</v>
      </c>
      <c r="W12" s="733"/>
      <c r="X12" s="733"/>
      <c r="Y12" s="733"/>
      <c r="Z12" s="733"/>
      <c r="AA12" s="733">
        <v>2682</v>
      </c>
      <c r="AB12" s="733"/>
      <c r="AC12" s="733"/>
      <c r="AD12" s="733"/>
      <c r="AE12" s="734"/>
      <c r="AF12" s="735" t="s">
        <v>582</v>
      </c>
      <c r="AG12" s="736"/>
      <c r="AH12" s="736"/>
      <c r="AI12" s="736"/>
      <c r="AJ12" s="737"/>
      <c r="AK12" s="718" t="s">
        <v>582</v>
      </c>
      <c r="AL12" s="719"/>
      <c r="AM12" s="719"/>
      <c r="AN12" s="719"/>
      <c r="AO12" s="719"/>
      <c r="AP12" s="719" t="s">
        <v>582</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547</v>
      </c>
      <c r="BT12" s="723"/>
      <c r="BU12" s="723"/>
      <c r="BV12" s="723"/>
      <c r="BW12" s="723"/>
      <c r="BX12" s="723"/>
      <c r="BY12" s="723"/>
      <c r="BZ12" s="723"/>
      <c r="CA12" s="723"/>
      <c r="CB12" s="723"/>
      <c r="CC12" s="723"/>
      <c r="CD12" s="723"/>
      <c r="CE12" s="723"/>
      <c r="CF12" s="723"/>
      <c r="CG12" s="724"/>
      <c r="CH12" s="725">
        <v>-303</v>
      </c>
      <c r="CI12" s="726"/>
      <c r="CJ12" s="726"/>
      <c r="CK12" s="726"/>
      <c r="CL12" s="727"/>
      <c r="CM12" s="725">
        <v>35</v>
      </c>
      <c r="CN12" s="726"/>
      <c r="CO12" s="726"/>
      <c r="CP12" s="726"/>
      <c r="CQ12" s="727"/>
      <c r="CR12" s="725">
        <v>92</v>
      </c>
      <c r="CS12" s="726"/>
      <c r="CT12" s="726"/>
      <c r="CU12" s="726"/>
      <c r="CV12" s="727"/>
      <c r="CW12" s="725">
        <v>111</v>
      </c>
      <c r="CX12" s="726"/>
      <c r="CY12" s="726"/>
      <c r="CZ12" s="726"/>
      <c r="DA12" s="727"/>
      <c r="DB12" s="725" t="s">
        <v>482</v>
      </c>
      <c r="DC12" s="726"/>
      <c r="DD12" s="726"/>
      <c r="DE12" s="726"/>
      <c r="DF12" s="727"/>
      <c r="DG12" s="725" t="s">
        <v>482</v>
      </c>
      <c r="DH12" s="726"/>
      <c r="DI12" s="726"/>
      <c r="DJ12" s="726"/>
      <c r="DK12" s="727"/>
      <c r="DL12" s="725" t="s">
        <v>482</v>
      </c>
      <c r="DM12" s="726"/>
      <c r="DN12" s="726"/>
      <c r="DO12" s="726"/>
      <c r="DP12" s="727"/>
      <c r="DQ12" s="725" t="s">
        <v>482</v>
      </c>
      <c r="DR12" s="726"/>
      <c r="DS12" s="726"/>
      <c r="DT12" s="726"/>
      <c r="DU12" s="727"/>
      <c r="DV12" s="722"/>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675</v>
      </c>
      <c r="R13" s="733"/>
      <c r="S13" s="733"/>
      <c r="T13" s="733"/>
      <c r="U13" s="733"/>
      <c r="V13" s="733">
        <v>209</v>
      </c>
      <c r="W13" s="733"/>
      <c r="X13" s="733"/>
      <c r="Y13" s="733"/>
      <c r="Z13" s="733"/>
      <c r="AA13" s="733">
        <v>466</v>
      </c>
      <c r="AB13" s="733"/>
      <c r="AC13" s="733"/>
      <c r="AD13" s="733"/>
      <c r="AE13" s="734"/>
      <c r="AF13" s="735">
        <v>0</v>
      </c>
      <c r="AG13" s="736"/>
      <c r="AH13" s="736"/>
      <c r="AI13" s="736"/>
      <c r="AJ13" s="737"/>
      <c r="AK13" s="718">
        <v>19</v>
      </c>
      <c r="AL13" s="719"/>
      <c r="AM13" s="719"/>
      <c r="AN13" s="719"/>
      <c r="AO13" s="719"/>
      <c r="AP13" s="719" t="s">
        <v>582</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548</v>
      </c>
      <c r="BT13" s="723"/>
      <c r="BU13" s="723"/>
      <c r="BV13" s="723"/>
      <c r="BW13" s="723"/>
      <c r="BX13" s="723"/>
      <c r="BY13" s="723"/>
      <c r="BZ13" s="723"/>
      <c r="CA13" s="723"/>
      <c r="CB13" s="723"/>
      <c r="CC13" s="723"/>
      <c r="CD13" s="723"/>
      <c r="CE13" s="723"/>
      <c r="CF13" s="723"/>
      <c r="CG13" s="724"/>
      <c r="CH13" s="725">
        <v>0</v>
      </c>
      <c r="CI13" s="726"/>
      <c r="CJ13" s="726"/>
      <c r="CK13" s="726"/>
      <c r="CL13" s="727"/>
      <c r="CM13" s="725">
        <v>502</v>
      </c>
      <c r="CN13" s="726"/>
      <c r="CO13" s="726"/>
      <c r="CP13" s="726"/>
      <c r="CQ13" s="727"/>
      <c r="CR13" s="725">
        <v>243</v>
      </c>
      <c r="CS13" s="726"/>
      <c r="CT13" s="726"/>
      <c r="CU13" s="726"/>
      <c r="CV13" s="727"/>
      <c r="CW13" s="725">
        <v>0</v>
      </c>
      <c r="CX13" s="726"/>
      <c r="CY13" s="726"/>
      <c r="CZ13" s="726"/>
      <c r="DA13" s="727"/>
      <c r="DB13" s="725" t="s">
        <v>482</v>
      </c>
      <c r="DC13" s="726"/>
      <c r="DD13" s="726"/>
      <c r="DE13" s="726"/>
      <c r="DF13" s="727"/>
      <c r="DG13" s="725" t="s">
        <v>482</v>
      </c>
      <c r="DH13" s="726"/>
      <c r="DI13" s="726"/>
      <c r="DJ13" s="726"/>
      <c r="DK13" s="727"/>
      <c r="DL13" s="725" t="s">
        <v>482</v>
      </c>
      <c r="DM13" s="726"/>
      <c r="DN13" s="726"/>
      <c r="DO13" s="726"/>
      <c r="DP13" s="727"/>
      <c r="DQ13" s="725" t="s">
        <v>482</v>
      </c>
      <c r="DR13" s="726"/>
      <c r="DS13" s="726"/>
      <c r="DT13" s="726"/>
      <c r="DU13" s="727"/>
      <c r="DV13" s="722"/>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769</v>
      </c>
      <c r="R14" s="733"/>
      <c r="S14" s="733"/>
      <c r="T14" s="733"/>
      <c r="U14" s="733"/>
      <c r="V14" s="733">
        <v>769</v>
      </c>
      <c r="W14" s="733"/>
      <c r="X14" s="733"/>
      <c r="Y14" s="733"/>
      <c r="Z14" s="733"/>
      <c r="AA14" s="733">
        <v>0</v>
      </c>
      <c r="AB14" s="733"/>
      <c r="AC14" s="733"/>
      <c r="AD14" s="733"/>
      <c r="AE14" s="734"/>
      <c r="AF14" s="735">
        <v>0</v>
      </c>
      <c r="AG14" s="736"/>
      <c r="AH14" s="736"/>
      <c r="AI14" s="736"/>
      <c r="AJ14" s="737"/>
      <c r="AK14" s="718">
        <v>137</v>
      </c>
      <c r="AL14" s="719"/>
      <c r="AM14" s="719"/>
      <c r="AN14" s="719"/>
      <c r="AO14" s="719"/>
      <c r="AP14" s="719" t="s">
        <v>582</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549</v>
      </c>
      <c r="BT14" s="723"/>
      <c r="BU14" s="723"/>
      <c r="BV14" s="723"/>
      <c r="BW14" s="723"/>
      <c r="BX14" s="723"/>
      <c r="BY14" s="723"/>
      <c r="BZ14" s="723"/>
      <c r="CA14" s="723"/>
      <c r="CB14" s="723"/>
      <c r="CC14" s="723"/>
      <c r="CD14" s="723"/>
      <c r="CE14" s="723"/>
      <c r="CF14" s="723"/>
      <c r="CG14" s="724"/>
      <c r="CH14" s="725">
        <v>0</v>
      </c>
      <c r="CI14" s="726"/>
      <c r="CJ14" s="726"/>
      <c r="CK14" s="726"/>
      <c r="CL14" s="727"/>
      <c r="CM14" s="725">
        <v>19</v>
      </c>
      <c r="CN14" s="726"/>
      <c r="CO14" s="726"/>
      <c r="CP14" s="726"/>
      <c r="CQ14" s="727"/>
      <c r="CR14" s="725">
        <v>5</v>
      </c>
      <c r="CS14" s="726"/>
      <c r="CT14" s="726"/>
      <c r="CU14" s="726"/>
      <c r="CV14" s="727"/>
      <c r="CW14" s="725">
        <v>31</v>
      </c>
      <c r="CX14" s="726"/>
      <c r="CY14" s="726"/>
      <c r="CZ14" s="726"/>
      <c r="DA14" s="727"/>
      <c r="DB14" s="725" t="s">
        <v>482</v>
      </c>
      <c r="DC14" s="726"/>
      <c r="DD14" s="726"/>
      <c r="DE14" s="726"/>
      <c r="DF14" s="727"/>
      <c r="DG14" s="725" t="s">
        <v>482</v>
      </c>
      <c r="DH14" s="726"/>
      <c r="DI14" s="726"/>
      <c r="DJ14" s="726"/>
      <c r="DK14" s="727"/>
      <c r="DL14" s="725" t="s">
        <v>482</v>
      </c>
      <c r="DM14" s="726"/>
      <c r="DN14" s="726"/>
      <c r="DO14" s="726"/>
      <c r="DP14" s="727"/>
      <c r="DQ14" s="725" t="s">
        <v>482</v>
      </c>
      <c r="DR14" s="726"/>
      <c r="DS14" s="726"/>
      <c r="DT14" s="726"/>
      <c r="DU14" s="727"/>
      <c r="DV14" s="722"/>
      <c r="DW14" s="723"/>
      <c r="DX14" s="723"/>
      <c r="DY14" s="723"/>
      <c r="DZ14" s="728"/>
      <c r="EA14" s="225"/>
    </row>
    <row r="15" spans="1:131" s="226" customFormat="1" ht="26.25" customHeight="1" x14ac:dyDescent="0.2">
      <c r="A15" s="229">
        <v>9</v>
      </c>
      <c r="B15" s="729" t="s">
        <v>362</v>
      </c>
      <c r="C15" s="730"/>
      <c r="D15" s="730"/>
      <c r="E15" s="730"/>
      <c r="F15" s="730"/>
      <c r="G15" s="730"/>
      <c r="H15" s="730"/>
      <c r="I15" s="730"/>
      <c r="J15" s="730"/>
      <c r="K15" s="730"/>
      <c r="L15" s="730"/>
      <c r="M15" s="730"/>
      <c r="N15" s="730"/>
      <c r="O15" s="730"/>
      <c r="P15" s="731"/>
      <c r="Q15" s="732">
        <v>7163</v>
      </c>
      <c r="R15" s="733"/>
      <c r="S15" s="733"/>
      <c r="T15" s="733"/>
      <c r="U15" s="733"/>
      <c r="V15" s="733">
        <v>3572</v>
      </c>
      <c r="W15" s="733"/>
      <c r="X15" s="733"/>
      <c r="Y15" s="733"/>
      <c r="Z15" s="733"/>
      <c r="AA15" s="733">
        <v>3591</v>
      </c>
      <c r="AB15" s="733"/>
      <c r="AC15" s="733"/>
      <c r="AD15" s="733"/>
      <c r="AE15" s="734"/>
      <c r="AF15" s="735">
        <v>3591</v>
      </c>
      <c r="AG15" s="736"/>
      <c r="AH15" s="736"/>
      <c r="AI15" s="736"/>
      <c r="AJ15" s="737"/>
      <c r="AK15" s="718" t="s">
        <v>582</v>
      </c>
      <c r="AL15" s="719"/>
      <c r="AM15" s="719"/>
      <c r="AN15" s="719"/>
      <c r="AO15" s="719"/>
      <c r="AP15" s="719">
        <v>4380</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550</v>
      </c>
      <c r="BT15" s="723"/>
      <c r="BU15" s="723"/>
      <c r="BV15" s="723"/>
      <c r="BW15" s="723"/>
      <c r="BX15" s="723"/>
      <c r="BY15" s="723"/>
      <c r="BZ15" s="723"/>
      <c r="CA15" s="723"/>
      <c r="CB15" s="723"/>
      <c r="CC15" s="723"/>
      <c r="CD15" s="723"/>
      <c r="CE15" s="723"/>
      <c r="CF15" s="723"/>
      <c r="CG15" s="724"/>
      <c r="CH15" s="725">
        <v>1</v>
      </c>
      <c r="CI15" s="726"/>
      <c r="CJ15" s="726"/>
      <c r="CK15" s="726"/>
      <c r="CL15" s="727"/>
      <c r="CM15" s="725">
        <v>282</v>
      </c>
      <c r="CN15" s="726"/>
      <c r="CO15" s="726"/>
      <c r="CP15" s="726"/>
      <c r="CQ15" s="727"/>
      <c r="CR15" s="725">
        <v>140</v>
      </c>
      <c r="CS15" s="726"/>
      <c r="CT15" s="726"/>
      <c r="CU15" s="726"/>
      <c r="CV15" s="727"/>
      <c r="CW15" s="725" t="s">
        <v>482</v>
      </c>
      <c r="CX15" s="726"/>
      <c r="CY15" s="726"/>
      <c r="CZ15" s="726"/>
      <c r="DA15" s="727"/>
      <c r="DB15" s="725" t="s">
        <v>482</v>
      </c>
      <c r="DC15" s="726"/>
      <c r="DD15" s="726"/>
      <c r="DE15" s="726"/>
      <c r="DF15" s="727"/>
      <c r="DG15" s="725" t="s">
        <v>482</v>
      </c>
      <c r="DH15" s="726"/>
      <c r="DI15" s="726"/>
      <c r="DJ15" s="726"/>
      <c r="DK15" s="727"/>
      <c r="DL15" s="725" t="s">
        <v>482</v>
      </c>
      <c r="DM15" s="726"/>
      <c r="DN15" s="726"/>
      <c r="DO15" s="726"/>
      <c r="DP15" s="727"/>
      <c r="DQ15" s="725" t="s">
        <v>482</v>
      </c>
      <c r="DR15" s="726"/>
      <c r="DS15" s="726"/>
      <c r="DT15" s="726"/>
      <c r="DU15" s="727"/>
      <c r="DV15" s="722"/>
      <c r="DW15" s="723"/>
      <c r="DX15" s="723"/>
      <c r="DY15" s="723"/>
      <c r="DZ15" s="728"/>
      <c r="EA15" s="225"/>
    </row>
    <row r="16" spans="1:131" s="226" customFormat="1" ht="26.25" customHeight="1" x14ac:dyDescent="0.2">
      <c r="A16" s="229">
        <v>10</v>
      </c>
      <c r="B16" s="729" t="s">
        <v>363</v>
      </c>
      <c r="C16" s="730"/>
      <c r="D16" s="730"/>
      <c r="E16" s="730"/>
      <c r="F16" s="730"/>
      <c r="G16" s="730"/>
      <c r="H16" s="730"/>
      <c r="I16" s="730"/>
      <c r="J16" s="730"/>
      <c r="K16" s="730"/>
      <c r="L16" s="730"/>
      <c r="M16" s="730"/>
      <c r="N16" s="730"/>
      <c r="O16" s="730"/>
      <c r="P16" s="731"/>
      <c r="Q16" s="732">
        <v>173</v>
      </c>
      <c r="R16" s="733"/>
      <c r="S16" s="733"/>
      <c r="T16" s="733"/>
      <c r="U16" s="733"/>
      <c r="V16" s="733">
        <v>90</v>
      </c>
      <c r="W16" s="733"/>
      <c r="X16" s="733"/>
      <c r="Y16" s="733"/>
      <c r="Z16" s="733"/>
      <c r="AA16" s="733">
        <v>83</v>
      </c>
      <c r="AB16" s="733"/>
      <c r="AC16" s="733"/>
      <c r="AD16" s="733"/>
      <c r="AE16" s="734"/>
      <c r="AF16" s="735">
        <v>83</v>
      </c>
      <c r="AG16" s="736"/>
      <c r="AH16" s="736"/>
      <c r="AI16" s="736"/>
      <c r="AJ16" s="737"/>
      <c r="AK16" s="718">
        <v>8</v>
      </c>
      <c r="AL16" s="719"/>
      <c r="AM16" s="719"/>
      <c r="AN16" s="719"/>
      <c r="AO16" s="719"/>
      <c r="AP16" s="719">
        <v>9223</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551</v>
      </c>
      <c r="BT16" s="723"/>
      <c r="BU16" s="723"/>
      <c r="BV16" s="723"/>
      <c r="BW16" s="723"/>
      <c r="BX16" s="723"/>
      <c r="BY16" s="723"/>
      <c r="BZ16" s="723"/>
      <c r="CA16" s="723"/>
      <c r="CB16" s="723"/>
      <c r="CC16" s="723"/>
      <c r="CD16" s="723"/>
      <c r="CE16" s="723"/>
      <c r="CF16" s="723"/>
      <c r="CG16" s="724"/>
      <c r="CH16" s="725">
        <v>1</v>
      </c>
      <c r="CI16" s="726"/>
      <c r="CJ16" s="726"/>
      <c r="CK16" s="726"/>
      <c r="CL16" s="727"/>
      <c r="CM16" s="725">
        <v>582</v>
      </c>
      <c r="CN16" s="726"/>
      <c r="CO16" s="726"/>
      <c r="CP16" s="726"/>
      <c r="CQ16" s="727"/>
      <c r="CR16" s="725">
        <v>275</v>
      </c>
      <c r="CS16" s="726"/>
      <c r="CT16" s="726"/>
      <c r="CU16" s="726"/>
      <c r="CV16" s="727"/>
      <c r="CW16" s="725" t="s">
        <v>482</v>
      </c>
      <c r="CX16" s="726"/>
      <c r="CY16" s="726"/>
      <c r="CZ16" s="726"/>
      <c r="DA16" s="727"/>
      <c r="DB16" s="725" t="s">
        <v>482</v>
      </c>
      <c r="DC16" s="726"/>
      <c r="DD16" s="726"/>
      <c r="DE16" s="726"/>
      <c r="DF16" s="727"/>
      <c r="DG16" s="725" t="s">
        <v>482</v>
      </c>
      <c r="DH16" s="726"/>
      <c r="DI16" s="726"/>
      <c r="DJ16" s="726"/>
      <c r="DK16" s="727"/>
      <c r="DL16" s="725" t="s">
        <v>482</v>
      </c>
      <c r="DM16" s="726"/>
      <c r="DN16" s="726"/>
      <c r="DO16" s="726"/>
      <c r="DP16" s="727"/>
      <c r="DQ16" s="725" t="s">
        <v>482</v>
      </c>
      <c r="DR16" s="726"/>
      <c r="DS16" s="726"/>
      <c r="DT16" s="726"/>
      <c r="DU16" s="727"/>
      <c r="DV16" s="722"/>
      <c r="DW16" s="723"/>
      <c r="DX16" s="723"/>
      <c r="DY16" s="723"/>
      <c r="DZ16" s="728"/>
      <c r="EA16" s="225"/>
    </row>
    <row r="17" spans="1:131" s="226" customFormat="1" ht="26.25" customHeight="1" x14ac:dyDescent="0.2">
      <c r="A17" s="229">
        <v>11</v>
      </c>
      <c r="B17" s="729" t="s">
        <v>364</v>
      </c>
      <c r="C17" s="730"/>
      <c r="D17" s="730"/>
      <c r="E17" s="730"/>
      <c r="F17" s="730"/>
      <c r="G17" s="730"/>
      <c r="H17" s="730"/>
      <c r="I17" s="730"/>
      <c r="J17" s="730"/>
      <c r="K17" s="730"/>
      <c r="L17" s="730"/>
      <c r="M17" s="730"/>
      <c r="N17" s="730"/>
      <c r="O17" s="730"/>
      <c r="P17" s="731"/>
      <c r="Q17" s="732">
        <v>22</v>
      </c>
      <c r="R17" s="733"/>
      <c r="S17" s="733"/>
      <c r="T17" s="733"/>
      <c r="U17" s="733"/>
      <c r="V17" s="733">
        <v>21</v>
      </c>
      <c r="W17" s="733"/>
      <c r="X17" s="733"/>
      <c r="Y17" s="733"/>
      <c r="Z17" s="733"/>
      <c r="AA17" s="733">
        <v>1</v>
      </c>
      <c r="AB17" s="733"/>
      <c r="AC17" s="733"/>
      <c r="AD17" s="733"/>
      <c r="AE17" s="734"/>
      <c r="AF17" s="735">
        <v>1</v>
      </c>
      <c r="AG17" s="736"/>
      <c r="AH17" s="736"/>
      <c r="AI17" s="736"/>
      <c r="AJ17" s="737"/>
      <c r="AK17" s="718" t="s">
        <v>582</v>
      </c>
      <c r="AL17" s="719"/>
      <c r="AM17" s="719"/>
      <c r="AN17" s="719"/>
      <c r="AO17" s="719"/>
      <c r="AP17" s="719">
        <v>16</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552</v>
      </c>
      <c r="BT17" s="723"/>
      <c r="BU17" s="723"/>
      <c r="BV17" s="723"/>
      <c r="BW17" s="723"/>
      <c r="BX17" s="723"/>
      <c r="BY17" s="723"/>
      <c r="BZ17" s="723"/>
      <c r="CA17" s="723"/>
      <c r="CB17" s="723"/>
      <c r="CC17" s="723"/>
      <c r="CD17" s="723"/>
      <c r="CE17" s="723"/>
      <c r="CF17" s="723"/>
      <c r="CG17" s="724"/>
      <c r="CH17" s="725">
        <v>23</v>
      </c>
      <c r="CI17" s="726"/>
      <c r="CJ17" s="726"/>
      <c r="CK17" s="726"/>
      <c r="CL17" s="727"/>
      <c r="CM17" s="725">
        <v>691</v>
      </c>
      <c r="CN17" s="726"/>
      <c r="CO17" s="726"/>
      <c r="CP17" s="726"/>
      <c r="CQ17" s="727"/>
      <c r="CR17" s="725">
        <v>300</v>
      </c>
      <c r="CS17" s="726"/>
      <c r="CT17" s="726"/>
      <c r="CU17" s="726"/>
      <c r="CV17" s="727"/>
      <c r="CW17" s="725">
        <v>41</v>
      </c>
      <c r="CX17" s="726"/>
      <c r="CY17" s="726"/>
      <c r="CZ17" s="726"/>
      <c r="DA17" s="727"/>
      <c r="DB17" s="725" t="s">
        <v>482</v>
      </c>
      <c r="DC17" s="726"/>
      <c r="DD17" s="726"/>
      <c r="DE17" s="726"/>
      <c r="DF17" s="727"/>
      <c r="DG17" s="725" t="s">
        <v>482</v>
      </c>
      <c r="DH17" s="726"/>
      <c r="DI17" s="726"/>
      <c r="DJ17" s="726"/>
      <c r="DK17" s="727"/>
      <c r="DL17" s="725" t="s">
        <v>482</v>
      </c>
      <c r="DM17" s="726"/>
      <c r="DN17" s="726"/>
      <c r="DO17" s="726"/>
      <c r="DP17" s="727"/>
      <c r="DQ17" s="725" t="s">
        <v>482</v>
      </c>
      <c r="DR17" s="726"/>
      <c r="DS17" s="726"/>
      <c r="DT17" s="726"/>
      <c r="DU17" s="727"/>
      <c r="DV17" s="722"/>
      <c r="DW17" s="723"/>
      <c r="DX17" s="723"/>
      <c r="DY17" s="723"/>
      <c r="DZ17" s="728"/>
      <c r="EA17" s="225"/>
    </row>
    <row r="18" spans="1:131" s="226" customFormat="1" ht="26.25" customHeight="1" x14ac:dyDescent="0.2">
      <c r="A18" s="229">
        <v>12</v>
      </c>
      <c r="B18" s="729" t="s">
        <v>365</v>
      </c>
      <c r="C18" s="730"/>
      <c r="D18" s="730"/>
      <c r="E18" s="730"/>
      <c r="F18" s="730"/>
      <c r="G18" s="730"/>
      <c r="H18" s="730"/>
      <c r="I18" s="730"/>
      <c r="J18" s="730"/>
      <c r="K18" s="730"/>
      <c r="L18" s="730"/>
      <c r="M18" s="730"/>
      <c r="N18" s="730"/>
      <c r="O18" s="730"/>
      <c r="P18" s="731"/>
      <c r="Q18" s="732">
        <v>333</v>
      </c>
      <c r="R18" s="733"/>
      <c r="S18" s="733"/>
      <c r="T18" s="733"/>
      <c r="U18" s="733"/>
      <c r="V18" s="733">
        <v>273</v>
      </c>
      <c r="W18" s="733"/>
      <c r="X18" s="733"/>
      <c r="Y18" s="733"/>
      <c r="Z18" s="733"/>
      <c r="AA18" s="733">
        <v>60</v>
      </c>
      <c r="AB18" s="733"/>
      <c r="AC18" s="733"/>
      <c r="AD18" s="733"/>
      <c r="AE18" s="734"/>
      <c r="AF18" s="735">
        <v>40</v>
      </c>
      <c r="AG18" s="736"/>
      <c r="AH18" s="736"/>
      <c r="AI18" s="736"/>
      <c r="AJ18" s="737"/>
      <c r="AK18" s="718">
        <v>245</v>
      </c>
      <c r="AL18" s="719"/>
      <c r="AM18" s="719"/>
      <c r="AN18" s="719"/>
      <c r="AO18" s="719"/>
      <c r="AP18" s="719">
        <v>2494</v>
      </c>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553</v>
      </c>
      <c r="BT18" s="723"/>
      <c r="BU18" s="723"/>
      <c r="BV18" s="723"/>
      <c r="BW18" s="723"/>
      <c r="BX18" s="723"/>
      <c r="BY18" s="723"/>
      <c r="BZ18" s="723"/>
      <c r="CA18" s="723"/>
      <c r="CB18" s="723"/>
      <c r="CC18" s="723"/>
      <c r="CD18" s="723"/>
      <c r="CE18" s="723"/>
      <c r="CF18" s="723"/>
      <c r="CG18" s="724"/>
      <c r="CH18" s="725">
        <v>-10</v>
      </c>
      <c r="CI18" s="726"/>
      <c r="CJ18" s="726"/>
      <c r="CK18" s="726"/>
      <c r="CL18" s="727"/>
      <c r="CM18" s="725">
        <v>92</v>
      </c>
      <c r="CN18" s="726"/>
      <c r="CO18" s="726"/>
      <c r="CP18" s="726"/>
      <c r="CQ18" s="727"/>
      <c r="CR18" s="725">
        <v>25</v>
      </c>
      <c r="CS18" s="726"/>
      <c r="CT18" s="726"/>
      <c r="CU18" s="726"/>
      <c r="CV18" s="727"/>
      <c r="CW18" s="725">
        <v>34</v>
      </c>
      <c r="CX18" s="726"/>
      <c r="CY18" s="726"/>
      <c r="CZ18" s="726"/>
      <c r="DA18" s="727"/>
      <c r="DB18" s="725" t="s">
        <v>482</v>
      </c>
      <c r="DC18" s="726"/>
      <c r="DD18" s="726"/>
      <c r="DE18" s="726"/>
      <c r="DF18" s="727"/>
      <c r="DG18" s="725" t="s">
        <v>482</v>
      </c>
      <c r="DH18" s="726"/>
      <c r="DI18" s="726"/>
      <c r="DJ18" s="726"/>
      <c r="DK18" s="727"/>
      <c r="DL18" s="725" t="s">
        <v>482</v>
      </c>
      <c r="DM18" s="726"/>
      <c r="DN18" s="726"/>
      <c r="DO18" s="726"/>
      <c r="DP18" s="727"/>
      <c r="DQ18" s="725" t="s">
        <v>482</v>
      </c>
      <c r="DR18" s="726"/>
      <c r="DS18" s="726"/>
      <c r="DT18" s="726"/>
      <c r="DU18" s="727"/>
      <c r="DV18" s="722"/>
      <c r="DW18" s="723"/>
      <c r="DX18" s="723"/>
      <c r="DY18" s="723"/>
      <c r="DZ18" s="728"/>
      <c r="EA18" s="225"/>
    </row>
    <row r="19" spans="1:131" s="226" customFormat="1" ht="26.25" customHeight="1" x14ac:dyDescent="0.2">
      <c r="A19" s="229">
        <v>13</v>
      </c>
      <c r="B19" s="729" t="s">
        <v>366</v>
      </c>
      <c r="C19" s="730"/>
      <c r="D19" s="730"/>
      <c r="E19" s="730"/>
      <c r="F19" s="730"/>
      <c r="G19" s="730"/>
      <c r="H19" s="730"/>
      <c r="I19" s="730"/>
      <c r="J19" s="730"/>
      <c r="K19" s="730"/>
      <c r="L19" s="730"/>
      <c r="M19" s="730"/>
      <c r="N19" s="730"/>
      <c r="O19" s="730"/>
      <c r="P19" s="731"/>
      <c r="Q19" s="732">
        <v>99</v>
      </c>
      <c r="R19" s="733"/>
      <c r="S19" s="733"/>
      <c r="T19" s="733"/>
      <c r="U19" s="733"/>
      <c r="V19" s="733">
        <v>0</v>
      </c>
      <c r="W19" s="733"/>
      <c r="X19" s="733"/>
      <c r="Y19" s="733"/>
      <c r="Z19" s="733"/>
      <c r="AA19" s="733">
        <v>99</v>
      </c>
      <c r="AB19" s="733"/>
      <c r="AC19" s="733"/>
      <c r="AD19" s="733"/>
      <c r="AE19" s="734"/>
      <c r="AF19" s="735">
        <v>0</v>
      </c>
      <c r="AG19" s="736"/>
      <c r="AH19" s="736"/>
      <c r="AI19" s="736"/>
      <c r="AJ19" s="737"/>
      <c r="AK19" s="718">
        <v>0</v>
      </c>
      <c r="AL19" s="719"/>
      <c r="AM19" s="719"/>
      <c r="AN19" s="719"/>
      <c r="AO19" s="719"/>
      <c r="AP19" s="719" t="s">
        <v>582</v>
      </c>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t="s">
        <v>572</v>
      </c>
      <c r="BS19" s="722" t="s">
        <v>554</v>
      </c>
      <c r="BT19" s="723"/>
      <c r="BU19" s="723"/>
      <c r="BV19" s="723"/>
      <c r="BW19" s="723"/>
      <c r="BX19" s="723"/>
      <c r="BY19" s="723"/>
      <c r="BZ19" s="723"/>
      <c r="CA19" s="723"/>
      <c r="CB19" s="723"/>
      <c r="CC19" s="723"/>
      <c r="CD19" s="723"/>
      <c r="CE19" s="723"/>
      <c r="CF19" s="723"/>
      <c r="CG19" s="724"/>
      <c r="CH19" s="725">
        <v>8</v>
      </c>
      <c r="CI19" s="726"/>
      <c r="CJ19" s="726"/>
      <c r="CK19" s="726"/>
      <c r="CL19" s="727"/>
      <c r="CM19" s="725">
        <v>1436</v>
      </c>
      <c r="CN19" s="726"/>
      <c r="CO19" s="726"/>
      <c r="CP19" s="726"/>
      <c r="CQ19" s="727"/>
      <c r="CR19" s="725">
        <v>521</v>
      </c>
      <c r="CS19" s="726"/>
      <c r="CT19" s="726"/>
      <c r="CU19" s="726"/>
      <c r="CV19" s="727"/>
      <c r="CW19" s="725">
        <v>645</v>
      </c>
      <c r="CX19" s="726"/>
      <c r="CY19" s="726"/>
      <c r="CZ19" s="726"/>
      <c r="DA19" s="727"/>
      <c r="DB19" s="725">
        <v>10621</v>
      </c>
      <c r="DC19" s="726"/>
      <c r="DD19" s="726"/>
      <c r="DE19" s="726"/>
      <c r="DF19" s="727"/>
      <c r="DG19" s="725" t="s">
        <v>482</v>
      </c>
      <c r="DH19" s="726"/>
      <c r="DI19" s="726"/>
      <c r="DJ19" s="726"/>
      <c r="DK19" s="727"/>
      <c r="DL19" s="725" t="s">
        <v>482</v>
      </c>
      <c r="DM19" s="726"/>
      <c r="DN19" s="726"/>
      <c r="DO19" s="726"/>
      <c r="DP19" s="727"/>
      <c r="DQ19" s="725" t="s">
        <v>482</v>
      </c>
      <c r="DR19" s="726"/>
      <c r="DS19" s="726"/>
      <c r="DT19" s="726"/>
      <c r="DU19" s="727"/>
      <c r="DV19" s="722"/>
      <c r="DW19" s="723"/>
      <c r="DX19" s="723"/>
      <c r="DY19" s="723"/>
      <c r="DZ19" s="728"/>
      <c r="EA19" s="225"/>
    </row>
    <row r="20" spans="1:131" s="226" customFormat="1" ht="26.25" customHeight="1" x14ac:dyDescent="0.2">
      <c r="A20" s="229">
        <v>14</v>
      </c>
      <c r="B20" s="729" t="s">
        <v>367</v>
      </c>
      <c r="C20" s="730"/>
      <c r="D20" s="730"/>
      <c r="E20" s="730"/>
      <c r="F20" s="730"/>
      <c r="G20" s="730"/>
      <c r="H20" s="730"/>
      <c r="I20" s="730"/>
      <c r="J20" s="730"/>
      <c r="K20" s="730"/>
      <c r="L20" s="730"/>
      <c r="M20" s="730"/>
      <c r="N20" s="730"/>
      <c r="O20" s="730"/>
      <c r="P20" s="731"/>
      <c r="Q20" s="732">
        <v>392</v>
      </c>
      <c r="R20" s="733"/>
      <c r="S20" s="733"/>
      <c r="T20" s="733"/>
      <c r="U20" s="733"/>
      <c r="V20" s="733">
        <v>89</v>
      </c>
      <c r="W20" s="733"/>
      <c r="X20" s="733"/>
      <c r="Y20" s="733"/>
      <c r="Z20" s="733"/>
      <c r="AA20" s="733">
        <v>303</v>
      </c>
      <c r="AB20" s="733"/>
      <c r="AC20" s="733"/>
      <c r="AD20" s="733"/>
      <c r="AE20" s="734"/>
      <c r="AF20" s="735">
        <v>0</v>
      </c>
      <c r="AG20" s="736"/>
      <c r="AH20" s="736"/>
      <c r="AI20" s="736"/>
      <c r="AJ20" s="737"/>
      <c r="AK20" s="718" t="s">
        <v>582</v>
      </c>
      <c r="AL20" s="719"/>
      <c r="AM20" s="719"/>
      <c r="AN20" s="719"/>
      <c r="AO20" s="719"/>
      <c r="AP20" s="719" t="s">
        <v>582</v>
      </c>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555</v>
      </c>
      <c r="BT20" s="723"/>
      <c r="BU20" s="723"/>
      <c r="BV20" s="723"/>
      <c r="BW20" s="723"/>
      <c r="BX20" s="723"/>
      <c r="BY20" s="723"/>
      <c r="BZ20" s="723"/>
      <c r="CA20" s="723"/>
      <c r="CB20" s="723"/>
      <c r="CC20" s="723"/>
      <c r="CD20" s="723"/>
      <c r="CE20" s="723"/>
      <c r="CF20" s="723"/>
      <c r="CG20" s="724"/>
      <c r="CH20" s="725">
        <v>48</v>
      </c>
      <c r="CI20" s="726"/>
      <c r="CJ20" s="726"/>
      <c r="CK20" s="726"/>
      <c r="CL20" s="727"/>
      <c r="CM20" s="725">
        <v>6134</v>
      </c>
      <c r="CN20" s="726"/>
      <c r="CO20" s="726"/>
      <c r="CP20" s="726"/>
      <c r="CQ20" s="727"/>
      <c r="CR20" s="725">
        <v>3750</v>
      </c>
      <c r="CS20" s="726"/>
      <c r="CT20" s="726"/>
      <c r="CU20" s="726"/>
      <c r="CV20" s="727"/>
      <c r="CW20" s="725">
        <v>1041</v>
      </c>
      <c r="CX20" s="726"/>
      <c r="CY20" s="726"/>
      <c r="CZ20" s="726"/>
      <c r="DA20" s="727"/>
      <c r="DB20" s="725" t="s">
        <v>482</v>
      </c>
      <c r="DC20" s="726"/>
      <c r="DD20" s="726"/>
      <c r="DE20" s="726"/>
      <c r="DF20" s="727"/>
      <c r="DG20" s="725" t="s">
        <v>482</v>
      </c>
      <c r="DH20" s="726"/>
      <c r="DI20" s="726"/>
      <c r="DJ20" s="726"/>
      <c r="DK20" s="727"/>
      <c r="DL20" s="725" t="s">
        <v>482</v>
      </c>
      <c r="DM20" s="726"/>
      <c r="DN20" s="726"/>
      <c r="DO20" s="726"/>
      <c r="DP20" s="727"/>
      <c r="DQ20" s="725" t="s">
        <v>482</v>
      </c>
      <c r="DR20" s="726"/>
      <c r="DS20" s="726"/>
      <c r="DT20" s="726"/>
      <c r="DU20" s="727"/>
      <c r="DV20" s="722"/>
      <c r="DW20" s="723"/>
      <c r="DX20" s="723"/>
      <c r="DY20" s="723"/>
      <c r="DZ20" s="728"/>
      <c r="EA20" s="225"/>
    </row>
    <row r="21" spans="1:131" s="226" customFormat="1" ht="26.25" customHeight="1" thickBot="1" x14ac:dyDescent="0.25">
      <c r="A21" s="229">
        <v>15</v>
      </c>
      <c r="B21" s="729" t="s">
        <v>368</v>
      </c>
      <c r="C21" s="730"/>
      <c r="D21" s="730"/>
      <c r="E21" s="730"/>
      <c r="F21" s="730"/>
      <c r="G21" s="730"/>
      <c r="H21" s="730"/>
      <c r="I21" s="730"/>
      <c r="J21" s="730"/>
      <c r="K21" s="730"/>
      <c r="L21" s="730"/>
      <c r="M21" s="730"/>
      <c r="N21" s="730"/>
      <c r="O21" s="730"/>
      <c r="P21" s="731"/>
      <c r="Q21" s="732">
        <v>1944</v>
      </c>
      <c r="R21" s="733"/>
      <c r="S21" s="733"/>
      <c r="T21" s="733"/>
      <c r="U21" s="733"/>
      <c r="V21" s="733">
        <v>244</v>
      </c>
      <c r="W21" s="733"/>
      <c r="X21" s="733"/>
      <c r="Y21" s="733"/>
      <c r="Z21" s="733"/>
      <c r="AA21" s="733">
        <v>1700</v>
      </c>
      <c r="AB21" s="733"/>
      <c r="AC21" s="733"/>
      <c r="AD21" s="733"/>
      <c r="AE21" s="734"/>
      <c r="AF21" s="735">
        <v>2</v>
      </c>
      <c r="AG21" s="736"/>
      <c r="AH21" s="736"/>
      <c r="AI21" s="736"/>
      <c r="AJ21" s="737"/>
      <c r="AK21" s="718">
        <v>100</v>
      </c>
      <c r="AL21" s="719"/>
      <c r="AM21" s="719"/>
      <c r="AN21" s="719"/>
      <c r="AO21" s="719"/>
      <c r="AP21" s="719" t="s">
        <v>582</v>
      </c>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556</v>
      </c>
      <c r="BT21" s="723"/>
      <c r="BU21" s="723"/>
      <c r="BV21" s="723"/>
      <c r="BW21" s="723"/>
      <c r="BX21" s="723"/>
      <c r="BY21" s="723"/>
      <c r="BZ21" s="723"/>
      <c r="CA21" s="723"/>
      <c r="CB21" s="723"/>
      <c r="CC21" s="723"/>
      <c r="CD21" s="723"/>
      <c r="CE21" s="723"/>
      <c r="CF21" s="723"/>
      <c r="CG21" s="724"/>
      <c r="CH21" s="725">
        <v>3</v>
      </c>
      <c r="CI21" s="726"/>
      <c r="CJ21" s="726"/>
      <c r="CK21" s="726"/>
      <c r="CL21" s="727"/>
      <c r="CM21" s="725">
        <v>2209</v>
      </c>
      <c r="CN21" s="726"/>
      <c r="CO21" s="726"/>
      <c r="CP21" s="726"/>
      <c r="CQ21" s="727"/>
      <c r="CR21" s="725">
        <v>1300</v>
      </c>
      <c r="CS21" s="726"/>
      <c r="CT21" s="726"/>
      <c r="CU21" s="726"/>
      <c r="CV21" s="727"/>
      <c r="CW21" s="725">
        <v>99</v>
      </c>
      <c r="CX21" s="726"/>
      <c r="CY21" s="726"/>
      <c r="CZ21" s="726"/>
      <c r="DA21" s="727"/>
      <c r="DB21" s="725">
        <v>40</v>
      </c>
      <c r="DC21" s="726"/>
      <c r="DD21" s="726"/>
      <c r="DE21" s="726"/>
      <c r="DF21" s="727"/>
      <c r="DG21" s="725" t="s">
        <v>482</v>
      </c>
      <c r="DH21" s="726"/>
      <c r="DI21" s="726"/>
      <c r="DJ21" s="726"/>
      <c r="DK21" s="727"/>
      <c r="DL21" s="725" t="s">
        <v>482</v>
      </c>
      <c r="DM21" s="726"/>
      <c r="DN21" s="726"/>
      <c r="DO21" s="726"/>
      <c r="DP21" s="727"/>
      <c r="DQ21" s="725" t="s">
        <v>482</v>
      </c>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369</v>
      </c>
      <c r="BA22" s="761"/>
      <c r="BB22" s="761"/>
      <c r="BC22" s="761"/>
      <c r="BD22" s="762"/>
      <c r="BE22" s="223"/>
      <c r="BF22" s="223"/>
      <c r="BG22" s="223"/>
      <c r="BH22" s="223"/>
      <c r="BI22" s="223"/>
      <c r="BJ22" s="223"/>
      <c r="BK22" s="223"/>
      <c r="BL22" s="223"/>
      <c r="BM22" s="223"/>
      <c r="BN22" s="223"/>
      <c r="BO22" s="223"/>
      <c r="BP22" s="223"/>
      <c r="BQ22" s="229">
        <v>16</v>
      </c>
      <c r="BR22" s="230"/>
      <c r="BS22" s="722" t="s">
        <v>557</v>
      </c>
      <c r="BT22" s="723"/>
      <c r="BU22" s="723"/>
      <c r="BV22" s="723"/>
      <c r="BW22" s="723"/>
      <c r="BX22" s="723"/>
      <c r="BY22" s="723"/>
      <c r="BZ22" s="723"/>
      <c r="CA22" s="723"/>
      <c r="CB22" s="723"/>
      <c r="CC22" s="723"/>
      <c r="CD22" s="723"/>
      <c r="CE22" s="723"/>
      <c r="CF22" s="723"/>
      <c r="CG22" s="724"/>
      <c r="CH22" s="725">
        <v>19</v>
      </c>
      <c r="CI22" s="726"/>
      <c r="CJ22" s="726"/>
      <c r="CK22" s="726"/>
      <c r="CL22" s="727"/>
      <c r="CM22" s="725">
        <v>413</v>
      </c>
      <c r="CN22" s="726"/>
      <c r="CO22" s="726"/>
      <c r="CP22" s="726"/>
      <c r="CQ22" s="727"/>
      <c r="CR22" s="725">
        <v>15</v>
      </c>
      <c r="CS22" s="726"/>
      <c r="CT22" s="726"/>
      <c r="CU22" s="726"/>
      <c r="CV22" s="727"/>
      <c r="CW22" s="725" t="s">
        <v>482</v>
      </c>
      <c r="CX22" s="726"/>
      <c r="CY22" s="726"/>
      <c r="CZ22" s="726"/>
      <c r="DA22" s="727"/>
      <c r="DB22" s="725" t="s">
        <v>482</v>
      </c>
      <c r="DC22" s="726"/>
      <c r="DD22" s="726"/>
      <c r="DE22" s="726"/>
      <c r="DF22" s="727"/>
      <c r="DG22" s="725" t="s">
        <v>482</v>
      </c>
      <c r="DH22" s="726"/>
      <c r="DI22" s="726"/>
      <c r="DJ22" s="726"/>
      <c r="DK22" s="727"/>
      <c r="DL22" s="725" t="s">
        <v>482</v>
      </c>
      <c r="DM22" s="726"/>
      <c r="DN22" s="726"/>
      <c r="DO22" s="726"/>
      <c r="DP22" s="727"/>
      <c r="DQ22" s="725" t="s">
        <v>482</v>
      </c>
      <c r="DR22" s="726"/>
      <c r="DS22" s="726"/>
      <c r="DT22" s="726"/>
      <c r="DU22" s="727"/>
      <c r="DV22" s="722"/>
      <c r="DW22" s="723"/>
      <c r="DX22" s="723"/>
      <c r="DY22" s="723"/>
      <c r="DZ22" s="728"/>
      <c r="EA22" s="225"/>
    </row>
    <row r="23" spans="1:131" s="226" customFormat="1" ht="26.25" customHeight="1" thickBot="1" x14ac:dyDescent="0.25">
      <c r="A23" s="231" t="s">
        <v>370</v>
      </c>
      <c r="B23" s="738" t="s">
        <v>371</v>
      </c>
      <c r="C23" s="739"/>
      <c r="D23" s="739"/>
      <c r="E23" s="739"/>
      <c r="F23" s="739"/>
      <c r="G23" s="739"/>
      <c r="H23" s="739"/>
      <c r="I23" s="739"/>
      <c r="J23" s="739"/>
      <c r="K23" s="739"/>
      <c r="L23" s="739"/>
      <c r="M23" s="739"/>
      <c r="N23" s="739"/>
      <c r="O23" s="739"/>
      <c r="P23" s="740"/>
      <c r="Q23" s="741">
        <v>2042162</v>
      </c>
      <c r="R23" s="742"/>
      <c r="S23" s="742"/>
      <c r="T23" s="742"/>
      <c r="U23" s="742"/>
      <c r="V23" s="742">
        <v>2008069</v>
      </c>
      <c r="W23" s="742"/>
      <c r="X23" s="742"/>
      <c r="Y23" s="742"/>
      <c r="Z23" s="742"/>
      <c r="AA23" s="742">
        <v>34093</v>
      </c>
      <c r="AB23" s="742"/>
      <c r="AC23" s="742"/>
      <c r="AD23" s="742"/>
      <c r="AE23" s="743"/>
      <c r="AF23" s="744">
        <v>14841</v>
      </c>
      <c r="AG23" s="742"/>
      <c r="AH23" s="742"/>
      <c r="AI23" s="742"/>
      <c r="AJ23" s="745"/>
      <c r="AK23" s="746"/>
      <c r="AL23" s="747"/>
      <c r="AM23" s="747"/>
      <c r="AN23" s="747"/>
      <c r="AO23" s="747"/>
      <c r="AP23" s="742">
        <v>3694585</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558</v>
      </c>
      <c r="BT23" s="723"/>
      <c r="BU23" s="723"/>
      <c r="BV23" s="723"/>
      <c r="BW23" s="723"/>
      <c r="BX23" s="723"/>
      <c r="BY23" s="723"/>
      <c r="BZ23" s="723"/>
      <c r="CA23" s="723"/>
      <c r="CB23" s="723"/>
      <c r="CC23" s="723"/>
      <c r="CD23" s="723"/>
      <c r="CE23" s="723"/>
      <c r="CF23" s="723"/>
      <c r="CG23" s="724"/>
      <c r="CH23" s="725">
        <v>408</v>
      </c>
      <c r="CI23" s="726"/>
      <c r="CJ23" s="726"/>
      <c r="CK23" s="726"/>
      <c r="CL23" s="727"/>
      <c r="CM23" s="725">
        <v>8460</v>
      </c>
      <c r="CN23" s="726"/>
      <c r="CO23" s="726"/>
      <c r="CP23" s="726"/>
      <c r="CQ23" s="727"/>
      <c r="CR23" s="725">
        <v>1000</v>
      </c>
      <c r="CS23" s="726"/>
      <c r="CT23" s="726"/>
      <c r="CU23" s="726"/>
      <c r="CV23" s="727"/>
      <c r="CW23" s="725" t="s">
        <v>482</v>
      </c>
      <c r="CX23" s="726"/>
      <c r="CY23" s="726"/>
      <c r="CZ23" s="726"/>
      <c r="DA23" s="727"/>
      <c r="DB23" s="725" t="s">
        <v>482</v>
      </c>
      <c r="DC23" s="726"/>
      <c r="DD23" s="726"/>
      <c r="DE23" s="726"/>
      <c r="DF23" s="727"/>
      <c r="DG23" s="725" t="s">
        <v>482</v>
      </c>
      <c r="DH23" s="726"/>
      <c r="DI23" s="726"/>
      <c r="DJ23" s="726"/>
      <c r="DK23" s="727"/>
      <c r="DL23" s="725" t="s">
        <v>482</v>
      </c>
      <c r="DM23" s="726"/>
      <c r="DN23" s="726"/>
      <c r="DO23" s="726"/>
      <c r="DP23" s="727"/>
      <c r="DQ23" s="725" t="s">
        <v>482</v>
      </c>
      <c r="DR23" s="726"/>
      <c r="DS23" s="726"/>
      <c r="DT23" s="726"/>
      <c r="DU23" s="727"/>
      <c r="DV23" s="722"/>
      <c r="DW23" s="723"/>
      <c r="DX23" s="723"/>
      <c r="DY23" s="723"/>
      <c r="DZ23" s="728"/>
      <c r="EA23" s="225"/>
    </row>
    <row r="24" spans="1:131" s="226" customFormat="1" ht="26.25" customHeight="1" x14ac:dyDescent="0.2">
      <c r="A24" s="763" t="s">
        <v>372</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559</v>
      </c>
      <c r="BT24" s="723"/>
      <c r="BU24" s="723"/>
      <c r="BV24" s="723"/>
      <c r="BW24" s="723"/>
      <c r="BX24" s="723"/>
      <c r="BY24" s="723"/>
      <c r="BZ24" s="723"/>
      <c r="CA24" s="723"/>
      <c r="CB24" s="723"/>
      <c r="CC24" s="723"/>
      <c r="CD24" s="723"/>
      <c r="CE24" s="723"/>
      <c r="CF24" s="723"/>
      <c r="CG24" s="724"/>
      <c r="CH24" s="725">
        <v>4</v>
      </c>
      <c r="CI24" s="726"/>
      <c r="CJ24" s="726"/>
      <c r="CK24" s="726"/>
      <c r="CL24" s="727"/>
      <c r="CM24" s="725">
        <v>118</v>
      </c>
      <c r="CN24" s="726"/>
      <c r="CO24" s="726"/>
      <c r="CP24" s="726"/>
      <c r="CQ24" s="727"/>
      <c r="CR24" s="725">
        <v>34</v>
      </c>
      <c r="CS24" s="726"/>
      <c r="CT24" s="726"/>
      <c r="CU24" s="726"/>
      <c r="CV24" s="727"/>
      <c r="CW24" s="725" t="s">
        <v>482</v>
      </c>
      <c r="CX24" s="726"/>
      <c r="CY24" s="726"/>
      <c r="CZ24" s="726"/>
      <c r="DA24" s="727"/>
      <c r="DB24" s="725" t="s">
        <v>482</v>
      </c>
      <c r="DC24" s="726"/>
      <c r="DD24" s="726"/>
      <c r="DE24" s="726"/>
      <c r="DF24" s="727"/>
      <c r="DG24" s="725" t="s">
        <v>482</v>
      </c>
      <c r="DH24" s="726"/>
      <c r="DI24" s="726"/>
      <c r="DJ24" s="726"/>
      <c r="DK24" s="727"/>
      <c r="DL24" s="725" t="s">
        <v>482</v>
      </c>
      <c r="DM24" s="726"/>
      <c r="DN24" s="726"/>
      <c r="DO24" s="726"/>
      <c r="DP24" s="727"/>
      <c r="DQ24" s="725" t="s">
        <v>482</v>
      </c>
      <c r="DR24" s="726"/>
      <c r="DS24" s="726"/>
      <c r="DT24" s="726"/>
      <c r="DU24" s="727"/>
      <c r="DV24" s="722"/>
      <c r="DW24" s="723"/>
      <c r="DX24" s="723"/>
      <c r="DY24" s="723"/>
      <c r="DZ24" s="728"/>
      <c r="EA24" s="225"/>
    </row>
    <row r="25" spans="1:131" ht="26.25" customHeight="1" thickBot="1" x14ac:dyDescent="0.25">
      <c r="A25" s="674" t="s">
        <v>373</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560</v>
      </c>
      <c r="BT25" s="723"/>
      <c r="BU25" s="723"/>
      <c r="BV25" s="723"/>
      <c r="BW25" s="723"/>
      <c r="BX25" s="723"/>
      <c r="BY25" s="723"/>
      <c r="BZ25" s="723"/>
      <c r="CA25" s="723"/>
      <c r="CB25" s="723"/>
      <c r="CC25" s="723"/>
      <c r="CD25" s="723"/>
      <c r="CE25" s="723"/>
      <c r="CF25" s="723"/>
      <c r="CG25" s="724"/>
      <c r="CH25" s="725">
        <v>9</v>
      </c>
      <c r="CI25" s="726"/>
      <c r="CJ25" s="726"/>
      <c r="CK25" s="726"/>
      <c r="CL25" s="727"/>
      <c r="CM25" s="725">
        <v>167</v>
      </c>
      <c r="CN25" s="726"/>
      <c r="CO25" s="726"/>
      <c r="CP25" s="726"/>
      <c r="CQ25" s="727"/>
      <c r="CR25" s="725">
        <v>15</v>
      </c>
      <c r="CS25" s="726"/>
      <c r="CT25" s="726"/>
      <c r="CU25" s="726"/>
      <c r="CV25" s="727"/>
      <c r="CW25" s="725" t="s">
        <v>482</v>
      </c>
      <c r="CX25" s="726"/>
      <c r="CY25" s="726"/>
      <c r="CZ25" s="726"/>
      <c r="DA25" s="727"/>
      <c r="DB25" s="725" t="s">
        <v>482</v>
      </c>
      <c r="DC25" s="726"/>
      <c r="DD25" s="726"/>
      <c r="DE25" s="726"/>
      <c r="DF25" s="727"/>
      <c r="DG25" s="725" t="s">
        <v>482</v>
      </c>
      <c r="DH25" s="726"/>
      <c r="DI25" s="726"/>
      <c r="DJ25" s="726"/>
      <c r="DK25" s="727"/>
      <c r="DL25" s="725" t="s">
        <v>482</v>
      </c>
      <c r="DM25" s="726"/>
      <c r="DN25" s="726"/>
      <c r="DO25" s="726"/>
      <c r="DP25" s="727"/>
      <c r="DQ25" s="725" t="s">
        <v>482</v>
      </c>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374</v>
      </c>
      <c r="R26" s="683"/>
      <c r="S26" s="683"/>
      <c r="T26" s="683"/>
      <c r="U26" s="684"/>
      <c r="V26" s="682" t="s">
        <v>375</v>
      </c>
      <c r="W26" s="683"/>
      <c r="X26" s="683"/>
      <c r="Y26" s="683"/>
      <c r="Z26" s="684"/>
      <c r="AA26" s="682" t="s">
        <v>376</v>
      </c>
      <c r="AB26" s="683"/>
      <c r="AC26" s="683"/>
      <c r="AD26" s="683"/>
      <c r="AE26" s="683"/>
      <c r="AF26" s="769" t="s">
        <v>377</v>
      </c>
      <c r="AG26" s="770"/>
      <c r="AH26" s="770"/>
      <c r="AI26" s="770"/>
      <c r="AJ26" s="771"/>
      <c r="AK26" s="683" t="s">
        <v>378</v>
      </c>
      <c r="AL26" s="683"/>
      <c r="AM26" s="683"/>
      <c r="AN26" s="683"/>
      <c r="AO26" s="684"/>
      <c r="AP26" s="682" t="s">
        <v>379</v>
      </c>
      <c r="AQ26" s="683"/>
      <c r="AR26" s="683"/>
      <c r="AS26" s="683"/>
      <c r="AT26" s="684"/>
      <c r="AU26" s="682" t="s">
        <v>380</v>
      </c>
      <c r="AV26" s="683"/>
      <c r="AW26" s="683"/>
      <c r="AX26" s="683"/>
      <c r="AY26" s="684"/>
      <c r="AZ26" s="682" t="s">
        <v>381</v>
      </c>
      <c r="BA26" s="683"/>
      <c r="BB26" s="683"/>
      <c r="BC26" s="683"/>
      <c r="BD26" s="684"/>
      <c r="BE26" s="682" t="s">
        <v>344</v>
      </c>
      <c r="BF26" s="683"/>
      <c r="BG26" s="683"/>
      <c r="BH26" s="683"/>
      <c r="BI26" s="689"/>
      <c r="BJ26" s="222"/>
      <c r="BK26" s="222"/>
      <c r="BL26" s="222"/>
      <c r="BM26" s="222"/>
      <c r="BN26" s="222"/>
      <c r="BO26" s="232"/>
      <c r="BP26" s="232"/>
      <c r="BQ26" s="229">
        <v>20</v>
      </c>
      <c r="BR26" s="230"/>
      <c r="BS26" s="722" t="s">
        <v>561</v>
      </c>
      <c r="BT26" s="723"/>
      <c r="BU26" s="723"/>
      <c r="BV26" s="723"/>
      <c r="BW26" s="723"/>
      <c r="BX26" s="723"/>
      <c r="BY26" s="723"/>
      <c r="BZ26" s="723"/>
      <c r="CA26" s="723"/>
      <c r="CB26" s="723"/>
      <c r="CC26" s="723"/>
      <c r="CD26" s="723"/>
      <c r="CE26" s="723"/>
      <c r="CF26" s="723"/>
      <c r="CG26" s="724"/>
      <c r="CH26" s="725" t="s">
        <v>573</v>
      </c>
      <c r="CI26" s="726"/>
      <c r="CJ26" s="726"/>
      <c r="CK26" s="726"/>
      <c r="CL26" s="727"/>
      <c r="CM26" s="725">
        <v>268</v>
      </c>
      <c r="CN26" s="726"/>
      <c r="CO26" s="726"/>
      <c r="CP26" s="726"/>
      <c r="CQ26" s="727"/>
      <c r="CR26" s="725">
        <v>150</v>
      </c>
      <c r="CS26" s="726"/>
      <c r="CT26" s="726"/>
      <c r="CU26" s="726"/>
      <c r="CV26" s="727"/>
      <c r="CW26" s="725">
        <v>12</v>
      </c>
      <c r="CX26" s="726"/>
      <c r="CY26" s="726"/>
      <c r="CZ26" s="726"/>
      <c r="DA26" s="727"/>
      <c r="DB26" s="725">
        <v>96</v>
      </c>
      <c r="DC26" s="726"/>
      <c r="DD26" s="726"/>
      <c r="DE26" s="726"/>
      <c r="DF26" s="727"/>
      <c r="DG26" s="725" t="s">
        <v>482</v>
      </c>
      <c r="DH26" s="726"/>
      <c r="DI26" s="726"/>
      <c r="DJ26" s="726"/>
      <c r="DK26" s="727"/>
      <c r="DL26" s="725" t="s">
        <v>482</v>
      </c>
      <c r="DM26" s="726"/>
      <c r="DN26" s="726"/>
      <c r="DO26" s="726"/>
      <c r="DP26" s="727"/>
      <c r="DQ26" s="725" t="s">
        <v>482</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562</v>
      </c>
      <c r="BT27" s="723"/>
      <c r="BU27" s="723"/>
      <c r="BV27" s="723"/>
      <c r="BW27" s="723"/>
      <c r="BX27" s="723"/>
      <c r="BY27" s="723"/>
      <c r="BZ27" s="723"/>
      <c r="CA27" s="723"/>
      <c r="CB27" s="723"/>
      <c r="CC27" s="723"/>
      <c r="CD27" s="723"/>
      <c r="CE27" s="723"/>
      <c r="CF27" s="723"/>
      <c r="CG27" s="724"/>
      <c r="CH27" s="725">
        <v>-1</v>
      </c>
      <c r="CI27" s="726"/>
      <c r="CJ27" s="726"/>
      <c r="CK27" s="726"/>
      <c r="CL27" s="727"/>
      <c r="CM27" s="725">
        <v>256</v>
      </c>
      <c r="CN27" s="726"/>
      <c r="CO27" s="726"/>
      <c r="CP27" s="726"/>
      <c r="CQ27" s="727"/>
      <c r="CR27" s="725">
        <v>56</v>
      </c>
      <c r="CS27" s="726"/>
      <c r="CT27" s="726"/>
      <c r="CU27" s="726"/>
      <c r="CV27" s="727"/>
      <c r="CW27" s="725">
        <v>13</v>
      </c>
      <c r="CX27" s="726"/>
      <c r="CY27" s="726"/>
      <c r="CZ27" s="726"/>
      <c r="DA27" s="727"/>
      <c r="DB27" s="725" t="s">
        <v>482</v>
      </c>
      <c r="DC27" s="726"/>
      <c r="DD27" s="726"/>
      <c r="DE27" s="726"/>
      <c r="DF27" s="727"/>
      <c r="DG27" s="725" t="s">
        <v>482</v>
      </c>
      <c r="DH27" s="726"/>
      <c r="DI27" s="726"/>
      <c r="DJ27" s="726"/>
      <c r="DK27" s="727"/>
      <c r="DL27" s="725" t="s">
        <v>482</v>
      </c>
      <c r="DM27" s="726"/>
      <c r="DN27" s="726"/>
      <c r="DO27" s="726"/>
      <c r="DP27" s="727"/>
      <c r="DQ27" s="725" t="s">
        <v>482</v>
      </c>
      <c r="DR27" s="726"/>
      <c r="DS27" s="726"/>
      <c r="DT27" s="726"/>
      <c r="DU27" s="727"/>
      <c r="DV27" s="722"/>
      <c r="DW27" s="723"/>
      <c r="DX27" s="723"/>
      <c r="DY27" s="723"/>
      <c r="DZ27" s="728"/>
      <c r="EA27" s="220"/>
    </row>
    <row r="28" spans="1:131" ht="26.25" customHeight="1" thickTop="1" x14ac:dyDescent="0.2">
      <c r="A28" s="233">
        <v>1</v>
      </c>
      <c r="B28" s="698" t="s">
        <v>382</v>
      </c>
      <c r="C28" s="699"/>
      <c r="D28" s="699"/>
      <c r="E28" s="699"/>
      <c r="F28" s="699"/>
      <c r="G28" s="699"/>
      <c r="H28" s="699"/>
      <c r="I28" s="699"/>
      <c r="J28" s="699"/>
      <c r="K28" s="699"/>
      <c r="L28" s="699"/>
      <c r="M28" s="699"/>
      <c r="N28" s="699"/>
      <c r="O28" s="699"/>
      <c r="P28" s="700"/>
      <c r="Q28" s="779">
        <v>523897</v>
      </c>
      <c r="R28" s="780"/>
      <c r="S28" s="780"/>
      <c r="T28" s="780"/>
      <c r="U28" s="780"/>
      <c r="V28" s="780">
        <v>514755</v>
      </c>
      <c r="W28" s="780"/>
      <c r="X28" s="780"/>
      <c r="Y28" s="780"/>
      <c r="Z28" s="780"/>
      <c r="AA28" s="780">
        <v>9142</v>
      </c>
      <c r="AB28" s="780"/>
      <c r="AC28" s="780"/>
      <c r="AD28" s="780"/>
      <c r="AE28" s="781"/>
      <c r="AF28" s="782">
        <v>9142</v>
      </c>
      <c r="AG28" s="780"/>
      <c r="AH28" s="780"/>
      <c r="AI28" s="780"/>
      <c r="AJ28" s="783"/>
      <c r="AK28" s="784">
        <v>33748</v>
      </c>
      <c r="AL28" s="785"/>
      <c r="AM28" s="785"/>
      <c r="AN28" s="785"/>
      <c r="AO28" s="785"/>
      <c r="AP28" s="785" t="s">
        <v>582</v>
      </c>
      <c r="AQ28" s="785"/>
      <c r="AR28" s="785"/>
      <c r="AS28" s="785"/>
      <c r="AT28" s="785"/>
      <c r="AU28" s="785" t="s">
        <v>582</v>
      </c>
      <c r="AV28" s="785"/>
      <c r="AW28" s="785"/>
      <c r="AX28" s="785"/>
      <c r="AY28" s="785"/>
      <c r="AZ28" s="786" t="s">
        <v>482</v>
      </c>
      <c r="BA28" s="786"/>
      <c r="BB28" s="786"/>
      <c r="BC28" s="786"/>
      <c r="BD28" s="786"/>
      <c r="BE28" s="777"/>
      <c r="BF28" s="777"/>
      <c r="BG28" s="777"/>
      <c r="BH28" s="777"/>
      <c r="BI28" s="778"/>
      <c r="BJ28" s="222"/>
      <c r="BK28" s="222"/>
      <c r="BL28" s="222"/>
      <c r="BM28" s="222"/>
      <c r="BN28" s="222"/>
      <c r="BO28" s="232"/>
      <c r="BP28" s="232"/>
      <c r="BQ28" s="229">
        <v>22</v>
      </c>
      <c r="BR28" s="230"/>
      <c r="BS28" s="722" t="s">
        <v>563</v>
      </c>
      <c r="BT28" s="723"/>
      <c r="BU28" s="723"/>
      <c r="BV28" s="723"/>
      <c r="BW28" s="723"/>
      <c r="BX28" s="723"/>
      <c r="BY28" s="723"/>
      <c r="BZ28" s="723"/>
      <c r="CA28" s="723"/>
      <c r="CB28" s="723"/>
      <c r="CC28" s="723"/>
      <c r="CD28" s="723"/>
      <c r="CE28" s="723"/>
      <c r="CF28" s="723"/>
      <c r="CG28" s="724"/>
      <c r="CH28" s="725">
        <v>60</v>
      </c>
      <c r="CI28" s="726"/>
      <c r="CJ28" s="726"/>
      <c r="CK28" s="726"/>
      <c r="CL28" s="727"/>
      <c r="CM28" s="725">
        <v>22135</v>
      </c>
      <c r="CN28" s="726"/>
      <c r="CO28" s="726"/>
      <c r="CP28" s="726"/>
      <c r="CQ28" s="727"/>
      <c r="CR28" s="725">
        <v>7370</v>
      </c>
      <c r="CS28" s="726"/>
      <c r="CT28" s="726"/>
      <c r="CU28" s="726"/>
      <c r="CV28" s="727"/>
      <c r="CW28" s="725" t="s">
        <v>482</v>
      </c>
      <c r="CX28" s="726"/>
      <c r="CY28" s="726"/>
      <c r="CZ28" s="726"/>
      <c r="DA28" s="727"/>
      <c r="DB28" s="725" t="s">
        <v>482</v>
      </c>
      <c r="DC28" s="726"/>
      <c r="DD28" s="726"/>
      <c r="DE28" s="726"/>
      <c r="DF28" s="727"/>
      <c r="DG28" s="725" t="s">
        <v>482</v>
      </c>
      <c r="DH28" s="726"/>
      <c r="DI28" s="726"/>
      <c r="DJ28" s="726"/>
      <c r="DK28" s="727"/>
      <c r="DL28" s="725" t="s">
        <v>482</v>
      </c>
      <c r="DM28" s="726"/>
      <c r="DN28" s="726"/>
      <c r="DO28" s="726"/>
      <c r="DP28" s="727"/>
      <c r="DQ28" s="725" t="s">
        <v>482</v>
      </c>
      <c r="DR28" s="726"/>
      <c r="DS28" s="726"/>
      <c r="DT28" s="726"/>
      <c r="DU28" s="727"/>
      <c r="DV28" s="722"/>
      <c r="DW28" s="723"/>
      <c r="DX28" s="723"/>
      <c r="DY28" s="723"/>
      <c r="DZ28" s="728"/>
      <c r="EA28" s="220"/>
    </row>
    <row r="29" spans="1:131" ht="26.25" customHeight="1" x14ac:dyDescent="0.2">
      <c r="A29" s="233">
        <v>2</v>
      </c>
      <c r="B29" s="729" t="s">
        <v>383</v>
      </c>
      <c r="C29" s="730"/>
      <c r="D29" s="730"/>
      <c r="E29" s="730"/>
      <c r="F29" s="730"/>
      <c r="G29" s="730"/>
      <c r="H29" s="730"/>
      <c r="I29" s="730"/>
      <c r="J29" s="730"/>
      <c r="K29" s="730"/>
      <c r="L29" s="730"/>
      <c r="M29" s="730"/>
      <c r="N29" s="730"/>
      <c r="O29" s="730"/>
      <c r="P29" s="731"/>
      <c r="Q29" s="732">
        <v>76503</v>
      </c>
      <c r="R29" s="733"/>
      <c r="S29" s="733"/>
      <c r="T29" s="733"/>
      <c r="U29" s="733"/>
      <c r="V29" s="733">
        <v>70676</v>
      </c>
      <c r="W29" s="733"/>
      <c r="X29" s="733"/>
      <c r="Y29" s="733"/>
      <c r="Z29" s="733"/>
      <c r="AA29" s="733">
        <v>5827</v>
      </c>
      <c r="AB29" s="733"/>
      <c r="AC29" s="733"/>
      <c r="AD29" s="733"/>
      <c r="AE29" s="734"/>
      <c r="AF29" s="775">
        <v>34534</v>
      </c>
      <c r="AG29" s="733"/>
      <c r="AH29" s="733"/>
      <c r="AI29" s="733"/>
      <c r="AJ29" s="776"/>
      <c r="AK29" s="791" t="s">
        <v>582</v>
      </c>
      <c r="AL29" s="787"/>
      <c r="AM29" s="787"/>
      <c r="AN29" s="787"/>
      <c r="AO29" s="787"/>
      <c r="AP29" s="787">
        <v>157118</v>
      </c>
      <c r="AQ29" s="787"/>
      <c r="AR29" s="787"/>
      <c r="AS29" s="787"/>
      <c r="AT29" s="787"/>
      <c r="AU29" s="787">
        <v>157</v>
      </c>
      <c r="AV29" s="787"/>
      <c r="AW29" s="787"/>
      <c r="AX29" s="787"/>
      <c r="AY29" s="787"/>
      <c r="AZ29" s="788" t="s">
        <v>482</v>
      </c>
      <c r="BA29" s="788"/>
      <c r="BB29" s="788"/>
      <c r="BC29" s="788"/>
      <c r="BD29" s="788"/>
      <c r="BE29" s="789" t="s">
        <v>384</v>
      </c>
      <c r="BF29" s="789"/>
      <c r="BG29" s="789"/>
      <c r="BH29" s="789"/>
      <c r="BI29" s="790"/>
      <c r="BJ29" s="222"/>
      <c r="BK29" s="222"/>
      <c r="BL29" s="222"/>
      <c r="BM29" s="222"/>
      <c r="BN29" s="222"/>
      <c r="BO29" s="232"/>
      <c r="BP29" s="232"/>
      <c r="BQ29" s="229">
        <v>23</v>
      </c>
      <c r="BR29" s="230"/>
      <c r="BS29" s="722" t="s">
        <v>564</v>
      </c>
      <c r="BT29" s="723"/>
      <c r="BU29" s="723"/>
      <c r="BV29" s="723"/>
      <c r="BW29" s="723"/>
      <c r="BX29" s="723"/>
      <c r="BY29" s="723"/>
      <c r="BZ29" s="723"/>
      <c r="CA29" s="723"/>
      <c r="CB29" s="723"/>
      <c r="CC29" s="723"/>
      <c r="CD29" s="723"/>
      <c r="CE29" s="723"/>
      <c r="CF29" s="723"/>
      <c r="CG29" s="724"/>
      <c r="CH29" s="725">
        <v>11</v>
      </c>
      <c r="CI29" s="726"/>
      <c r="CJ29" s="726"/>
      <c r="CK29" s="726"/>
      <c r="CL29" s="727"/>
      <c r="CM29" s="725">
        <v>1255</v>
      </c>
      <c r="CN29" s="726"/>
      <c r="CO29" s="726"/>
      <c r="CP29" s="726"/>
      <c r="CQ29" s="727"/>
      <c r="CR29" s="725">
        <v>200</v>
      </c>
      <c r="CS29" s="726"/>
      <c r="CT29" s="726"/>
      <c r="CU29" s="726"/>
      <c r="CV29" s="727"/>
      <c r="CW29" s="725">
        <v>39</v>
      </c>
      <c r="CX29" s="726"/>
      <c r="CY29" s="726"/>
      <c r="CZ29" s="726"/>
      <c r="DA29" s="727"/>
      <c r="DB29" s="725" t="s">
        <v>482</v>
      </c>
      <c r="DC29" s="726"/>
      <c r="DD29" s="726"/>
      <c r="DE29" s="726"/>
      <c r="DF29" s="727"/>
      <c r="DG29" s="725" t="s">
        <v>482</v>
      </c>
      <c r="DH29" s="726"/>
      <c r="DI29" s="726"/>
      <c r="DJ29" s="726"/>
      <c r="DK29" s="727"/>
      <c r="DL29" s="725" t="s">
        <v>482</v>
      </c>
      <c r="DM29" s="726"/>
      <c r="DN29" s="726"/>
      <c r="DO29" s="726"/>
      <c r="DP29" s="727"/>
      <c r="DQ29" s="725" t="s">
        <v>482</v>
      </c>
      <c r="DR29" s="726"/>
      <c r="DS29" s="726"/>
      <c r="DT29" s="726"/>
      <c r="DU29" s="727"/>
      <c r="DV29" s="722"/>
      <c r="DW29" s="723"/>
      <c r="DX29" s="723"/>
      <c r="DY29" s="723"/>
      <c r="DZ29" s="728"/>
      <c r="EA29" s="220"/>
    </row>
    <row r="30" spans="1:131" ht="26.25" customHeight="1" x14ac:dyDescent="0.2">
      <c r="A30" s="233">
        <v>3</v>
      </c>
      <c r="B30" s="729" t="s">
        <v>385</v>
      </c>
      <c r="C30" s="730"/>
      <c r="D30" s="730"/>
      <c r="E30" s="730"/>
      <c r="F30" s="730"/>
      <c r="G30" s="730"/>
      <c r="H30" s="730"/>
      <c r="I30" s="730"/>
      <c r="J30" s="730"/>
      <c r="K30" s="730"/>
      <c r="L30" s="730"/>
      <c r="M30" s="730"/>
      <c r="N30" s="730"/>
      <c r="O30" s="730"/>
      <c r="P30" s="731"/>
      <c r="Q30" s="732">
        <v>12904</v>
      </c>
      <c r="R30" s="733"/>
      <c r="S30" s="733"/>
      <c r="T30" s="733"/>
      <c r="U30" s="733"/>
      <c r="V30" s="733">
        <v>11785</v>
      </c>
      <c r="W30" s="733"/>
      <c r="X30" s="733"/>
      <c r="Y30" s="733"/>
      <c r="Z30" s="733"/>
      <c r="AA30" s="733">
        <v>1119</v>
      </c>
      <c r="AB30" s="733"/>
      <c r="AC30" s="733"/>
      <c r="AD30" s="733"/>
      <c r="AE30" s="734"/>
      <c r="AF30" s="775">
        <v>37016</v>
      </c>
      <c r="AG30" s="733"/>
      <c r="AH30" s="733"/>
      <c r="AI30" s="733"/>
      <c r="AJ30" s="776"/>
      <c r="AK30" s="791">
        <v>3000</v>
      </c>
      <c r="AL30" s="787"/>
      <c r="AM30" s="787"/>
      <c r="AN30" s="787"/>
      <c r="AO30" s="787"/>
      <c r="AP30" s="787">
        <v>13157</v>
      </c>
      <c r="AQ30" s="787"/>
      <c r="AR30" s="787"/>
      <c r="AS30" s="787"/>
      <c r="AT30" s="787"/>
      <c r="AU30" s="787" t="s">
        <v>582</v>
      </c>
      <c r="AV30" s="787"/>
      <c r="AW30" s="787"/>
      <c r="AX30" s="787"/>
      <c r="AY30" s="787"/>
      <c r="AZ30" s="788" t="s">
        <v>482</v>
      </c>
      <c r="BA30" s="788"/>
      <c r="BB30" s="788"/>
      <c r="BC30" s="788"/>
      <c r="BD30" s="788"/>
      <c r="BE30" s="789" t="s">
        <v>384</v>
      </c>
      <c r="BF30" s="789"/>
      <c r="BG30" s="789"/>
      <c r="BH30" s="789"/>
      <c r="BI30" s="790"/>
      <c r="BJ30" s="222"/>
      <c r="BK30" s="222"/>
      <c r="BL30" s="222"/>
      <c r="BM30" s="222"/>
      <c r="BN30" s="222"/>
      <c r="BO30" s="232"/>
      <c r="BP30" s="232"/>
      <c r="BQ30" s="229">
        <v>24</v>
      </c>
      <c r="BR30" s="230" t="s">
        <v>572</v>
      </c>
      <c r="BS30" s="722" t="s">
        <v>565</v>
      </c>
      <c r="BT30" s="723"/>
      <c r="BU30" s="723"/>
      <c r="BV30" s="723"/>
      <c r="BW30" s="723"/>
      <c r="BX30" s="723"/>
      <c r="BY30" s="723"/>
      <c r="BZ30" s="723"/>
      <c r="CA30" s="723"/>
      <c r="CB30" s="723"/>
      <c r="CC30" s="723"/>
      <c r="CD30" s="723"/>
      <c r="CE30" s="723"/>
      <c r="CF30" s="723"/>
      <c r="CG30" s="724"/>
      <c r="CH30" s="725">
        <v>-64</v>
      </c>
      <c r="CI30" s="726"/>
      <c r="CJ30" s="726"/>
      <c r="CK30" s="726"/>
      <c r="CL30" s="727"/>
      <c r="CM30" s="725">
        <v>6990</v>
      </c>
      <c r="CN30" s="726"/>
      <c r="CO30" s="726"/>
      <c r="CP30" s="726"/>
      <c r="CQ30" s="727"/>
      <c r="CR30" s="725">
        <v>5691</v>
      </c>
      <c r="CS30" s="726"/>
      <c r="CT30" s="726"/>
      <c r="CU30" s="726"/>
      <c r="CV30" s="727"/>
      <c r="CW30" s="725">
        <v>240</v>
      </c>
      <c r="CX30" s="726"/>
      <c r="CY30" s="726"/>
      <c r="CZ30" s="726"/>
      <c r="DA30" s="727"/>
      <c r="DB30" s="725" t="s">
        <v>482</v>
      </c>
      <c r="DC30" s="726"/>
      <c r="DD30" s="726"/>
      <c r="DE30" s="726"/>
      <c r="DF30" s="727"/>
      <c r="DG30" s="725">
        <v>6018</v>
      </c>
      <c r="DH30" s="726"/>
      <c r="DI30" s="726"/>
      <c r="DJ30" s="726"/>
      <c r="DK30" s="727"/>
      <c r="DL30" s="725" t="s">
        <v>482</v>
      </c>
      <c r="DM30" s="726"/>
      <c r="DN30" s="726"/>
      <c r="DO30" s="726"/>
      <c r="DP30" s="727"/>
      <c r="DQ30" s="725" t="s">
        <v>482</v>
      </c>
      <c r="DR30" s="726"/>
      <c r="DS30" s="726"/>
      <c r="DT30" s="726"/>
      <c r="DU30" s="727"/>
      <c r="DV30" s="722"/>
      <c r="DW30" s="723"/>
      <c r="DX30" s="723"/>
      <c r="DY30" s="723"/>
      <c r="DZ30" s="728"/>
      <c r="EA30" s="220"/>
    </row>
    <row r="31" spans="1:131" ht="26.25" customHeight="1" x14ac:dyDescent="0.2">
      <c r="A31" s="233">
        <v>4</v>
      </c>
      <c r="B31" s="729" t="s">
        <v>386</v>
      </c>
      <c r="C31" s="730"/>
      <c r="D31" s="730"/>
      <c r="E31" s="730"/>
      <c r="F31" s="730"/>
      <c r="G31" s="730"/>
      <c r="H31" s="730"/>
      <c r="I31" s="730"/>
      <c r="J31" s="730"/>
      <c r="K31" s="730"/>
      <c r="L31" s="730"/>
      <c r="M31" s="730"/>
      <c r="N31" s="730"/>
      <c r="O31" s="730"/>
      <c r="P31" s="731"/>
      <c r="Q31" s="732">
        <v>55932</v>
      </c>
      <c r="R31" s="733"/>
      <c r="S31" s="733"/>
      <c r="T31" s="733"/>
      <c r="U31" s="733"/>
      <c r="V31" s="733">
        <v>59570</v>
      </c>
      <c r="W31" s="733"/>
      <c r="X31" s="733"/>
      <c r="Y31" s="733"/>
      <c r="Z31" s="733"/>
      <c r="AA31" s="733">
        <v>-3638</v>
      </c>
      <c r="AB31" s="733"/>
      <c r="AC31" s="733"/>
      <c r="AD31" s="733"/>
      <c r="AE31" s="734"/>
      <c r="AF31" s="775">
        <v>2411</v>
      </c>
      <c r="AG31" s="733"/>
      <c r="AH31" s="733"/>
      <c r="AI31" s="733"/>
      <c r="AJ31" s="776"/>
      <c r="AK31" s="791">
        <v>15215</v>
      </c>
      <c r="AL31" s="787"/>
      <c r="AM31" s="787"/>
      <c r="AN31" s="787"/>
      <c r="AO31" s="787"/>
      <c r="AP31" s="787">
        <v>63193</v>
      </c>
      <c r="AQ31" s="787"/>
      <c r="AR31" s="787"/>
      <c r="AS31" s="787"/>
      <c r="AT31" s="787"/>
      <c r="AU31" s="787">
        <v>36028</v>
      </c>
      <c r="AV31" s="787"/>
      <c r="AW31" s="787"/>
      <c r="AX31" s="787"/>
      <c r="AY31" s="787"/>
      <c r="AZ31" s="788" t="s">
        <v>482</v>
      </c>
      <c r="BA31" s="788"/>
      <c r="BB31" s="788"/>
      <c r="BC31" s="788"/>
      <c r="BD31" s="788"/>
      <c r="BE31" s="789" t="s">
        <v>384</v>
      </c>
      <c r="BF31" s="789"/>
      <c r="BG31" s="789"/>
      <c r="BH31" s="789"/>
      <c r="BI31" s="790"/>
      <c r="BJ31" s="222"/>
      <c r="BK31" s="222"/>
      <c r="BL31" s="222"/>
      <c r="BM31" s="222"/>
      <c r="BN31" s="222"/>
      <c r="BO31" s="232"/>
      <c r="BP31" s="232"/>
      <c r="BQ31" s="229">
        <v>25</v>
      </c>
      <c r="BR31" s="230"/>
      <c r="BS31" s="722" t="s">
        <v>566</v>
      </c>
      <c r="BT31" s="723"/>
      <c r="BU31" s="723"/>
      <c r="BV31" s="723"/>
      <c r="BW31" s="723"/>
      <c r="BX31" s="723"/>
      <c r="BY31" s="723"/>
      <c r="BZ31" s="723"/>
      <c r="CA31" s="723"/>
      <c r="CB31" s="723"/>
      <c r="CC31" s="723"/>
      <c r="CD31" s="723"/>
      <c r="CE31" s="723"/>
      <c r="CF31" s="723"/>
      <c r="CG31" s="724"/>
      <c r="CH31" s="725">
        <v>38</v>
      </c>
      <c r="CI31" s="726"/>
      <c r="CJ31" s="726"/>
      <c r="CK31" s="726"/>
      <c r="CL31" s="727"/>
      <c r="CM31" s="725">
        <v>1201</v>
      </c>
      <c r="CN31" s="726"/>
      <c r="CO31" s="726"/>
      <c r="CP31" s="726"/>
      <c r="CQ31" s="727"/>
      <c r="CR31" s="725">
        <v>200</v>
      </c>
      <c r="CS31" s="726"/>
      <c r="CT31" s="726"/>
      <c r="CU31" s="726"/>
      <c r="CV31" s="727"/>
      <c r="CW31" s="725" t="s">
        <v>482</v>
      </c>
      <c r="CX31" s="726"/>
      <c r="CY31" s="726"/>
      <c r="CZ31" s="726"/>
      <c r="DA31" s="727"/>
      <c r="DB31" s="725" t="s">
        <v>482</v>
      </c>
      <c r="DC31" s="726"/>
      <c r="DD31" s="726"/>
      <c r="DE31" s="726"/>
      <c r="DF31" s="727"/>
      <c r="DG31" s="725" t="s">
        <v>482</v>
      </c>
      <c r="DH31" s="726"/>
      <c r="DI31" s="726"/>
      <c r="DJ31" s="726"/>
      <c r="DK31" s="727"/>
      <c r="DL31" s="725" t="s">
        <v>482</v>
      </c>
      <c r="DM31" s="726"/>
      <c r="DN31" s="726"/>
      <c r="DO31" s="726"/>
      <c r="DP31" s="727"/>
      <c r="DQ31" s="725" t="s">
        <v>482</v>
      </c>
      <c r="DR31" s="726"/>
      <c r="DS31" s="726"/>
      <c r="DT31" s="726"/>
      <c r="DU31" s="727"/>
      <c r="DV31" s="722"/>
      <c r="DW31" s="723"/>
      <c r="DX31" s="723"/>
      <c r="DY31" s="723"/>
      <c r="DZ31" s="728"/>
      <c r="EA31" s="220"/>
    </row>
    <row r="32" spans="1:131" ht="26.25" customHeight="1" x14ac:dyDescent="0.2">
      <c r="A32" s="233">
        <v>5</v>
      </c>
      <c r="B32" s="729" t="s">
        <v>387</v>
      </c>
      <c r="C32" s="730"/>
      <c r="D32" s="730"/>
      <c r="E32" s="730"/>
      <c r="F32" s="730"/>
      <c r="G32" s="730"/>
      <c r="H32" s="730"/>
      <c r="I32" s="730"/>
      <c r="J32" s="730"/>
      <c r="K32" s="730"/>
      <c r="L32" s="730"/>
      <c r="M32" s="730"/>
      <c r="N32" s="730"/>
      <c r="O32" s="730"/>
      <c r="P32" s="731"/>
      <c r="Q32" s="732">
        <v>32565</v>
      </c>
      <c r="R32" s="733"/>
      <c r="S32" s="733"/>
      <c r="T32" s="733"/>
      <c r="U32" s="733"/>
      <c r="V32" s="733">
        <v>32311</v>
      </c>
      <c r="W32" s="733"/>
      <c r="X32" s="733"/>
      <c r="Y32" s="733"/>
      <c r="Z32" s="733"/>
      <c r="AA32" s="733">
        <v>254</v>
      </c>
      <c r="AB32" s="733"/>
      <c r="AC32" s="733"/>
      <c r="AD32" s="733"/>
      <c r="AE32" s="734"/>
      <c r="AF32" s="775">
        <v>6144</v>
      </c>
      <c r="AG32" s="733"/>
      <c r="AH32" s="733"/>
      <c r="AI32" s="733"/>
      <c r="AJ32" s="776"/>
      <c r="AK32" s="791">
        <v>2355</v>
      </c>
      <c r="AL32" s="787"/>
      <c r="AM32" s="787"/>
      <c r="AN32" s="787"/>
      <c r="AO32" s="787"/>
      <c r="AP32" s="787">
        <v>46853</v>
      </c>
      <c r="AQ32" s="787"/>
      <c r="AR32" s="787"/>
      <c r="AS32" s="787"/>
      <c r="AT32" s="787"/>
      <c r="AU32" s="787">
        <v>26285</v>
      </c>
      <c r="AV32" s="787"/>
      <c r="AW32" s="787"/>
      <c r="AX32" s="787"/>
      <c r="AY32" s="787"/>
      <c r="AZ32" s="788" t="s">
        <v>482</v>
      </c>
      <c r="BA32" s="788"/>
      <c r="BB32" s="788"/>
      <c r="BC32" s="788"/>
      <c r="BD32" s="788"/>
      <c r="BE32" s="789" t="s">
        <v>384</v>
      </c>
      <c r="BF32" s="789"/>
      <c r="BG32" s="789"/>
      <c r="BH32" s="789"/>
      <c r="BI32" s="790"/>
      <c r="BJ32" s="222"/>
      <c r="BK32" s="222"/>
      <c r="BL32" s="222"/>
      <c r="BM32" s="222"/>
      <c r="BN32" s="222"/>
      <c r="BO32" s="232"/>
      <c r="BP32" s="232"/>
      <c r="BQ32" s="229">
        <v>26</v>
      </c>
      <c r="BR32" s="230"/>
      <c r="BS32" s="722" t="s">
        <v>567</v>
      </c>
      <c r="BT32" s="723"/>
      <c r="BU32" s="723"/>
      <c r="BV32" s="723"/>
      <c r="BW32" s="723"/>
      <c r="BX32" s="723"/>
      <c r="BY32" s="723"/>
      <c r="BZ32" s="723"/>
      <c r="CA32" s="723"/>
      <c r="CB32" s="723"/>
      <c r="CC32" s="723"/>
      <c r="CD32" s="723"/>
      <c r="CE32" s="723"/>
      <c r="CF32" s="723"/>
      <c r="CG32" s="724"/>
      <c r="CH32" s="725">
        <v>62</v>
      </c>
      <c r="CI32" s="726"/>
      <c r="CJ32" s="726"/>
      <c r="CK32" s="726"/>
      <c r="CL32" s="727"/>
      <c r="CM32" s="725">
        <v>8355</v>
      </c>
      <c r="CN32" s="726"/>
      <c r="CO32" s="726"/>
      <c r="CP32" s="726"/>
      <c r="CQ32" s="727"/>
      <c r="CR32" s="725">
        <v>23</v>
      </c>
      <c r="CS32" s="726"/>
      <c r="CT32" s="726"/>
      <c r="CU32" s="726"/>
      <c r="CV32" s="727"/>
      <c r="CW32" s="725" t="s">
        <v>482</v>
      </c>
      <c r="CX32" s="726"/>
      <c r="CY32" s="726"/>
      <c r="CZ32" s="726"/>
      <c r="DA32" s="727"/>
      <c r="DB32" s="725" t="s">
        <v>482</v>
      </c>
      <c r="DC32" s="726"/>
      <c r="DD32" s="726"/>
      <c r="DE32" s="726"/>
      <c r="DF32" s="727"/>
      <c r="DG32" s="725" t="s">
        <v>482</v>
      </c>
      <c r="DH32" s="726"/>
      <c r="DI32" s="726"/>
      <c r="DJ32" s="726"/>
      <c r="DK32" s="727"/>
      <c r="DL32" s="725" t="s">
        <v>482</v>
      </c>
      <c r="DM32" s="726"/>
      <c r="DN32" s="726"/>
      <c r="DO32" s="726"/>
      <c r="DP32" s="727"/>
      <c r="DQ32" s="725" t="s">
        <v>482</v>
      </c>
      <c r="DR32" s="726"/>
      <c r="DS32" s="726"/>
      <c r="DT32" s="726"/>
      <c r="DU32" s="727"/>
      <c r="DV32" s="722"/>
      <c r="DW32" s="723"/>
      <c r="DX32" s="723"/>
      <c r="DY32" s="723"/>
      <c r="DZ32" s="728"/>
      <c r="EA32" s="220"/>
    </row>
    <row r="33" spans="1:131" ht="26.25" customHeight="1" x14ac:dyDescent="0.2">
      <c r="A33" s="233">
        <v>6</v>
      </c>
      <c r="B33" s="729" t="s">
        <v>388</v>
      </c>
      <c r="C33" s="730"/>
      <c r="D33" s="730"/>
      <c r="E33" s="730"/>
      <c r="F33" s="730"/>
      <c r="G33" s="730"/>
      <c r="H33" s="730"/>
      <c r="I33" s="730"/>
      <c r="J33" s="730"/>
      <c r="K33" s="730"/>
      <c r="L33" s="730"/>
      <c r="M33" s="730"/>
      <c r="N33" s="730"/>
      <c r="O33" s="730"/>
      <c r="P33" s="731"/>
      <c r="Q33" s="732">
        <v>15789</v>
      </c>
      <c r="R33" s="733"/>
      <c r="S33" s="733"/>
      <c r="T33" s="733"/>
      <c r="U33" s="733"/>
      <c r="V33" s="733">
        <v>7567</v>
      </c>
      <c r="W33" s="733"/>
      <c r="X33" s="733"/>
      <c r="Y33" s="733"/>
      <c r="Z33" s="733"/>
      <c r="AA33" s="733">
        <v>8222</v>
      </c>
      <c r="AB33" s="733"/>
      <c r="AC33" s="733"/>
      <c r="AD33" s="733"/>
      <c r="AE33" s="734"/>
      <c r="AF33" s="775">
        <v>106370</v>
      </c>
      <c r="AG33" s="733"/>
      <c r="AH33" s="733"/>
      <c r="AI33" s="733"/>
      <c r="AJ33" s="776"/>
      <c r="AK33" s="791" t="s">
        <v>582</v>
      </c>
      <c r="AL33" s="787"/>
      <c r="AM33" s="787"/>
      <c r="AN33" s="787"/>
      <c r="AO33" s="787"/>
      <c r="AP33" s="787" t="s">
        <v>582</v>
      </c>
      <c r="AQ33" s="787"/>
      <c r="AR33" s="787"/>
      <c r="AS33" s="787"/>
      <c r="AT33" s="787"/>
      <c r="AU33" s="787" t="s">
        <v>582</v>
      </c>
      <c r="AV33" s="787"/>
      <c r="AW33" s="787"/>
      <c r="AX33" s="787"/>
      <c r="AY33" s="787"/>
      <c r="AZ33" s="788" t="s">
        <v>482</v>
      </c>
      <c r="BA33" s="788"/>
      <c r="BB33" s="788"/>
      <c r="BC33" s="788"/>
      <c r="BD33" s="788"/>
      <c r="BE33" s="789" t="s">
        <v>384</v>
      </c>
      <c r="BF33" s="789"/>
      <c r="BG33" s="789"/>
      <c r="BH33" s="789"/>
      <c r="BI33" s="790"/>
      <c r="BJ33" s="222"/>
      <c r="BK33" s="222"/>
      <c r="BL33" s="222"/>
      <c r="BM33" s="222"/>
      <c r="BN33" s="222"/>
      <c r="BO33" s="232"/>
      <c r="BP33" s="232"/>
      <c r="BQ33" s="229">
        <v>27</v>
      </c>
      <c r="BR33" s="230" t="s">
        <v>572</v>
      </c>
      <c r="BS33" s="722" t="s">
        <v>568</v>
      </c>
      <c r="BT33" s="723"/>
      <c r="BU33" s="723"/>
      <c r="BV33" s="723"/>
      <c r="BW33" s="723"/>
      <c r="BX33" s="723"/>
      <c r="BY33" s="723"/>
      <c r="BZ33" s="723"/>
      <c r="CA33" s="723"/>
      <c r="CB33" s="723"/>
      <c r="CC33" s="723"/>
      <c r="CD33" s="723"/>
      <c r="CE33" s="723"/>
      <c r="CF33" s="723"/>
      <c r="CG33" s="724"/>
      <c r="CH33" s="725">
        <v>30</v>
      </c>
      <c r="CI33" s="726"/>
      <c r="CJ33" s="726"/>
      <c r="CK33" s="726"/>
      <c r="CL33" s="727"/>
      <c r="CM33" s="725">
        <v>11149</v>
      </c>
      <c r="CN33" s="726"/>
      <c r="CO33" s="726"/>
      <c r="CP33" s="726"/>
      <c r="CQ33" s="727"/>
      <c r="CR33" s="725">
        <v>10</v>
      </c>
      <c r="CS33" s="726"/>
      <c r="CT33" s="726"/>
      <c r="CU33" s="726"/>
      <c r="CV33" s="727"/>
      <c r="CW33" s="725">
        <v>7</v>
      </c>
      <c r="CX33" s="726"/>
      <c r="CY33" s="726"/>
      <c r="CZ33" s="726"/>
      <c r="DA33" s="727"/>
      <c r="DB33" s="725">
        <v>1930</v>
      </c>
      <c r="DC33" s="726"/>
      <c r="DD33" s="726"/>
      <c r="DE33" s="726"/>
      <c r="DF33" s="727"/>
      <c r="DG33" s="725">
        <v>1725</v>
      </c>
      <c r="DH33" s="726"/>
      <c r="DI33" s="726"/>
      <c r="DJ33" s="726"/>
      <c r="DK33" s="727"/>
      <c r="DL33" s="725" t="s">
        <v>482</v>
      </c>
      <c r="DM33" s="726"/>
      <c r="DN33" s="726"/>
      <c r="DO33" s="726"/>
      <c r="DP33" s="727"/>
      <c r="DQ33" s="725" t="s">
        <v>482</v>
      </c>
      <c r="DR33" s="726"/>
      <c r="DS33" s="726"/>
      <c r="DT33" s="726"/>
      <c r="DU33" s="727"/>
      <c r="DV33" s="722"/>
      <c r="DW33" s="723"/>
      <c r="DX33" s="723"/>
      <c r="DY33" s="723"/>
      <c r="DZ33" s="728"/>
      <c r="EA33" s="220"/>
    </row>
    <row r="34" spans="1:131" ht="26.25" customHeight="1" x14ac:dyDescent="0.2">
      <c r="A34" s="233">
        <v>7</v>
      </c>
      <c r="B34" s="729" t="s">
        <v>389</v>
      </c>
      <c r="C34" s="730"/>
      <c r="D34" s="730"/>
      <c r="E34" s="730"/>
      <c r="F34" s="730"/>
      <c r="G34" s="730"/>
      <c r="H34" s="730"/>
      <c r="I34" s="730"/>
      <c r="J34" s="730"/>
      <c r="K34" s="730"/>
      <c r="L34" s="730"/>
      <c r="M34" s="730"/>
      <c r="N34" s="730"/>
      <c r="O34" s="730"/>
      <c r="P34" s="731"/>
      <c r="Q34" s="732">
        <v>6172</v>
      </c>
      <c r="R34" s="733"/>
      <c r="S34" s="733"/>
      <c r="T34" s="733"/>
      <c r="U34" s="733"/>
      <c r="V34" s="733">
        <v>3628</v>
      </c>
      <c r="W34" s="733"/>
      <c r="X34" s="733"/>
      <c r="Y34" s="733"/>
      <c r="Z34" s="733"/>
      <c r="AA34" s="733">
        <v>2544</v>
      </c>
      <c r="AB34" s="733"/>
      <c r="AC34" s="733"/>
      <c r="AD34" s="733"/>
      <c r="AE34" s="734"/>
      <c r="AF34" s="775">
        <v>2544</v>
      </c>
      <c r="AG34" s="733"/>
      <c r="AH34" s="733"/>
      <c r="AI34" s="733"/>
      <c r="AJ34" s="776"/>
      <c r="AK34" s="791" t="s">
        <v>582</v>
      </c>
      <c r="AL34" s="787"/>
      <c r="AM34" s="787"/>
      <c r="AN34" s="787"/>
      <c r="AO34" s="787"/>
      <c r="AP34" s="787">
        <v>11205</v>
      </c>
      <c r="AQ34" s="787"/>
      <c r="AR34" s="787"/>
      <c r="AS34" s="787"/>
      <c r="AT34" s="787"/>
      <c r="AU34" s="787" t="s">
        <v>582</v>
      </c>
      <c r="AV34" s="787"/>
      <c r="AW34" s="787"/>
      <c r="AX34" s="787"/>
      <c r="AY34" s="787"/>
      <c r="AZ34" s="788" t="s">
        <v>482</v>
      </c>
      <c r="BA34" s="788"/>
      <c r="BB34" s="788"/>
      <c r="BC34" s="788"/>
      <c r="BD34" s="788"/>
      <c r="BE34" s="789" t="s">
        <v>390</v>
      </c>
      <c r="BF34" s="789"/>
      <c r="BG34" s="789"/>
      <c r="BH34" s="789"/>
      <c r="BI34" s="790"/>
      <c r="BJ34" s="222"/>
      <c r="BK34" s="222"/>
      <c r="BL34" s="222"/>
      <c r="BM34" s="222"/>
      <c r="BN34" s="222"/>
      <c r="BO34" s="232"/>
      <c r="BP34" s="232"/>
      <c r="BQ34" s="229">
        <v>28</v>
      </c>
      <c r="BR34" s="230"/>
      <c r="BS34" s="722" t="s">
        <v>569</v>
      </c>
      <c r="BT34" s="723"/>
      <c r="BU34" s="723"/>
      <c r="BV34" s="723"/>
      <c r="BW34" s="723"/>
      <c r="BX34" s="723"/>
      <c r="BY34" s="723"/>
      <c r="BZ34" s="723"/>
      <c r="CA34" s="723"/>
      <c r="CB34" s="723"/>
      <c r="CC34" s="723"/>
      <c r="CD34" s="723"/>
      <c r="CE34" s="723"/>
      <c r="CF34" s="723"/>
      <c r="CG34" s="724"/>
      <c r="CH34" s="725">
        <v>-41</v>
      </c>
      <c r="CI34" s="726"/>
      <c r="CJ34" s="726"/>
      <c r="CK34" s="726"/>
      <c r="CL34" s="727"/>
      <c r="CM34" s="725">
        <v>1275</v>
      </c>
      <c r="CN34" s="726"/>
      <c r="CO34" s="726"/>
      <c r="CP34" s="726"/>
      <c r="CQ34" s="727"/>
      <c r="CR34" s="725">
        <v>230</v>
      </c>
      <c r="CS34" s="726"/>
      <c r="CT34" s="726"/>
      <c r="CU34" s="726"/>
      <c r="CV34" s="727"/>
      <c r="CW34" s="725" t="s">
        <v>482</v>
      </c>
      <c r="CX34" s="726"/>
      <c r="CY34" s="726"/>
      <c r="CZ34" s="726"/>
      <c r="DA34" s="727"/>
      <c r="DB34" s="725" t="s">
        <v>482</v>
      </c>
      <c r="DC34" s="726"/>
      <c r="DD34" s="726"/>
      <c r="DE34" s="726"/>
      <c r="DF34" s="727"/>
      <c r="DG34" s="725" t="s">
        <v>482</v>
      </c>
      <c r="DH34" s="726"/>
      <c r="DI34" s="726"/>
      <c r="DJ34" s="726"/>
      <c r="DK34" s="727"/>
      <c r="DL34" s="725" t="s">
        <v>482</v>
      </c>
      <c r="DM34" s="726"/>
      <c r="DN34" s="726"/>
      <c r="DO34" s="726"/>
      <c r="DP34" s="727"/>
      <c r="DQ34" s="725" t="s">
        <v>482</v>
      </c>
      <c r="DR34" s="726"/>
      <c r="DS34" s="726"/>
      <c r="DT34" s="726"/>
      <c r="DU34" s="727"/>
      <c r="DV34" s="722"/>
      <c r="DW34" s="723"/>
      <c r="DX34" s="723"/>
      <c r="DY34" s="723"/>
      <c r="DZ34" s="728"/>
      <c r="EA34" s="220"/>
    </row>
    <row r="35" spans="1:131" ht="26.25" customHeight="1" x14ac:dyDescent="0.2">
      <c r="A35" s="233">
        <v>8</v>
      </c>
      <c r="B35" s="729" t="s">
        <v>391</v>
      </c>
      <c r="C35" s="730"/>
      <c r="D35" s="730"/>
      <c r="E35" s="730"/>
      <c r="F35" s="730"/>
      <c r="G35" s="730"/>
      <c r="H35" s="730"/>
      <c r="I35" s="730"/>
      <c r="J35" s="730"/>
      <c r="K35" s="730"/>
      <c r="L35" s="730"/>
      <c r="M35" s="730"/>
      <c r="N35" s="730"/>
      <c r="O35" s="730"/>
      <c r="P35" s="731"/>
      <c r="Q35" s="732">
        <v>18120</v>
      </c>
      <c r="R35" s="733"/>
      <c r="S35" s="733"/>
      <c r="T35" s="733"/>
      <c r="U35" s="733"/>
      <c r="V35" s="733">
        <v>15052</v>
      </c>
      <c r="W35" s="733"/>
      <c r="X35" s="733"/>
      <c r="Y35" s="733"/>
      <c r="Z35" s="733"/>
      <c r="AA35" s="733">
        <v>3068</v>
      </c>
      <c r="AB35" s="733"/>
      <c r="AC35" s="733"/>
      <c r="AD35" s="733"/>
      <c r="AE35" s="734"/>
      <c r="AF35" s="775">
        <v>0</v>
      </c>
      <c r="AG35" s="733"/>
      <c r="AH35" s="733"/>
      <c r="AI35" s="733"/>
      <c r="AJ35" s="776"/>
      <c r="AK35" s="791">
        <v>846</v>
      </c>
      <c r="AL35" s="787"/>
      <c r="AM35" s="787"/>
      <c r="AN35" s="787"/>
      <c r="AO35" s="787"/>
      <c r="AP35" s="787">
        <v>42364</v>
      </c>
      <c r="AQ35" s="787"/>
      <c r="AR35" s="787"/>
      <c r="AS35" s="787"/>
      <c r="AT35" s="787"/>
      <c r="AU35" s="787" t="s">
        <v>582</v>
      </c>
      <c r="AV35" s="787"/>
      <c r="AW35" s="787"/>
      <c r="AX35" s="787"/>
      <c r="AY35" s="787"/>
      <c r="AZ35" s="788" t="s">
        <v>482</v>
      </c>
      <c r="BA35" s="788"/>
      <c r="BB35" s="788"/>
      <c r="BC35" s="788"/>
      <c r="BD35" s="788"/>
      <c r="BE35" s="789" t="s">
        <v>390</v>
      </c>
      <c r="BF35" s="789"/>
      <c r="BG35" s="789"/>
      <c r="BH35" s="789"/>
      <c r="BI35" s="790"/>
      <c r="BJ35" s="222"/>
      <c r="BK35" s="222"/>
      <c r="BL35" s="222"/>
      <c r="BM35" s="222"/>
      <c r="BN35" s="222"/>
      <c r="BO35" s="232"/>
      <c r="BP35" s="232"/>
      <c r="BQ35" s="229">
        <v>29</v>
      </c>
      <c r="BR35" s="230"/>
      <c r="BS35" s="722" t="s">
        <v>570</v>
      </c>
      <c r="BT35" s="723"/>
      <c r="BU35" s="723"/>
      <c r="BV35" s="723"/>
      <c r="BW35" s="723"/>
      <c r="BX35" s="723"/>
      <c r="BY35" s="723"/>
      <c r="BZ35" s="723"/>
      <c r="CA35" s="723"/>
      <c r="CB35" s="723"/>
      <c r="CC35" s="723"/>
      <c r="CD35" s="723"/>
      <c r="CE35" s="723"/>
      <c r="CF35" s="723"/>
      <c r="CG35" s="724"/>
      <c r="CH35" s="725">
        <v>278</v>
      </c>
      <c r="CI35" s="726"/>
      <c r="CJ35" s="726"/>
      <c r="CK35" s="726"/>
      <c r="CL35" s="727"/>
      <c r="CM35" s="725">
        <v>-3251</v>
      </c>
      <c r="CN35" s="726"/>
      <c r="CO35" s="726"/>
      <c r="CP35" s="726"/>
      <c r="CQ35" s="727"/>
      <c r="CR35" s="725">
        <v>10</v>
      </c>
      <c r="CS35" s="726"/>
      <c r="CT35" s="726"/>
      <c r="CU35" s="726"/>
      <c r="CV35" s="727"/>
      <c r="CW35" s="725">
        <v>11</v>
      </c>
      <c r="CX35" s="726"/>
      <c r="CY35" s="726"/>
      <c r="CZ35" s="726"/>
      <c r="DA35" s="727"/>
      <c r="DB35" s="725">
        <v>15759</v>
      </c>
      <c r="DC35" s="726"/>
      <c r="DD35" s="726"/>
      <c r="DE35" s="726"/>
      <c r="DF35" s="727"/>
      <c r="DG35" s="725" t="s">
        <v>482</v>
      </c>
      <c r="DH35" s="726"/>
      <c r="DI35" s="726"/>
      <c r="DJ35" s="726"/>
      <c r="DK35" s="727"/>
      <c r="DL35" s="725" t="s">
        <v>482</v>
      </c>
      <c r="DM35" s="726"/>
      <c r="DN35" s="726"/>
      <c r="DO35" s="726"/>
      <c r="DP35" s="727"/>
      <c r="DQ35" s="725" t="s">
        <v>482</v>
      </c>
      <c r="DR35" s="726"/>
      <c r="DS35" s="726"/>
      <c r="DT35" s="726"/>
      <c r="DU35" s="727"/>
      <c r="DV35" s="722"/>
      <c r="DW35" s="723"/>
      <c r="DX35" s="723"/>
      <c r="DY35" s="723"/>
      <c r="DZ35" s="728"/>
      <c r="EA35" s="220"/>
    </row>
    <row r="36" spans="1:131" ht="26.25" customHeight="1" x14ac:dyDescent="0.2">
      <c r="A36" s="233">
        <v>9</v>
      </c>
      <c r="B36" s="729" t="s">
        <v>392</v>
      </c>
      <c r="C36" s="730"/>
      <c r="D36" s="730"/>
      <c r="E36" s="730"/>
      <c r="F36" s="730"/>
      <c r="G36" s="730"/>
      <c r="H36" s="730"/>
      <c r="I36" s="730"/>
      <c r="J36" s="730"/>
      <c r="K36" s="730"/>
      <c r="L36" s="730"/>
      <c r="M36" s="730"/>
      <c r="N36" s="730"/>
      <c r="O36" s="730"/>
      <c r="P36" s="731"/>
      <c r="Q36" s="732">
        <v>5700</v>
      </c>
      <c r="R36" s="733"/>
      <c r="S36" s="733"/>
      <c r="T36" s="733"/>
      <c r="U36" s="733"/>
      <c r="V36" s="733">
        <v>531</v>
      </c>
      <c r="W36" s="733"/>
      <c r="X36" s="733"/>
      <c r="Y36" s="733"/>
      <c r="Z36" s="733"/>
      <c r="AA36" s="733">
        <v>5169</v>
      </c>
      <c r="AB36" s="733"/>
      <c r="AC36" s="733"/>
      <c r="AD36" s="733"/>
      <c r="AE36" s="734"/>
      <c r="AF36" s="775">
        <v>5620</v>
      </c>
      <c r="AG36" s="733"/>
      <c r="AH36" s="733"/>
      <c r="AI36" s="733"/>
      <c r="AJ36" s="776"/>
      <c r="AK36" s="791" t="s">
        <v>582</v>
      </c>
      <c r="AL36" s="787"/>
      <c r="AM36" s="787"/>
      <c r="AN36" s="787"/>
      <c r="AO36" s="787"/>
      <c r="AP36" s="787" t="s">
        <v>582</v>
      </c>
      <c r="AQ36" s="787"/>
      <c r="AR36" s="787"/>
      <c r="AS36" s="787"/>
      <c r="AT36" s="787"/>
      <c r="AU36" s="787" t="s">
        <v>582</v>
      </c>
      <c r="AV36" s="787"/>
      <c r="AW36" s="787"/>
      <c r="AX36" s="787"/>
      <c r="AY36" s="787"/>
      <c r="AZ36" s="788" t="s">
        <v>482</v>
      </c>
      <c r="BA36" s="788"/>
      <c r="BB36" s="788"/>
      <c r="BC36" s="788"/>
      <c r="BD36" s="788"/>
      <c r="BE36" s="789" t="s">
        <v>390</v>
      </c>
      <c r="BF36" s="789"/>
      <c r="BG36" s="789"/>
      <c r="BH36" s="789"/>
      <c r="BI36" s="790"/>
      <c r="BJ36" s="222"/>
      <c r="BK36" s="222"/>
      <c r="BL36" s="222"/>
      <c r="BM36" s="222"/>
      <c r="BN36" s="222"/>
      <c r="BO36" s="232"/>
      <c r="BP36" s="232"/>
      <c r="BQ36" s="229">
        <v>30</v>
      </c>
      <c r="BR36" s="230"/>
      <c r="BS36" s="722" t="s">
        <v>571</v>
      </c>
      <c r="BT36" s="723"/>
      <c r="BU36" s="723"/>
      <c r="BV36" s="723"/>
      <c r="BW36" s="723"/>
      <c r="BX36" s="723"/>
      <c r="BY36" s="723"/>
      <c r="BZ36" s="723"/>
      <c r="CA36" s="723"/>
      <c r="CB36" s="723"/>
      <c r="CC36" s="723"/>
      <c r="CD36" s="723"/>
      <c r="CE36" s="723"/>
      <c r="CF36" s="723"/>
      <c r="CG36" s="724"/>
      <c r="CH36" s="725">
        <v>0</v>
      </c>
      <c r="CI36" s="726"/>
      <c r="CJ36" s="726"/>
      <c r="CK36" s="726"/>
      <c r="CL36" s="727"/>
      <c r="CM36" s="725">
        <v>668</v>
      </c>
      <c r="CN36" s="726"/>
      <c r="CO36" s="726"/>
      <c r="CP36" s="726"/>
      <c r="CQ36" s="727"/>
      <c r="CR36" s="725">
        <v>400</v>
      </c>
      <c r="CS36" s="726"/>
      <c r="CT36" s="726"/>
      <c r="CU36" s="726"/>
      <c r="CV36" s="727"/>
      <c r="CW36" s="725">
        <v>3</v>
      </c>
      <c r="CX36" s="726"/>
      <c r="CY36" s="726"/>
      <c r="CZ36" s="726"/>
      <c r="DA36" s="727"/>
      <c r="DB36" s="725" t="s">
        <v>482</v>
      </c>
      <c r="DC36" s="726"/>
      <c r="DD36" s="726"/>
      <c r="DE36" s="726"/>
      <c r="DF36" s="727"/>
      <c r="DG36" s="725" t="s">
        <v>482</v>
      </c>
      <c r="DH36" s="726"/>
      <c r="DI36" s="726"/>
      <c r="DJ36" s="726"/>
      <c r="DK36" s="727"/>
      <c r="DL36" s="725" t="s">
        <v>482</v>
      </c>
      <c r="DM36" s="726"/>
      <c r="DN36" s="726"/>
      <c r="DO36" s="726"/>
      <c r="DP36" s="727"/>
      <c r="DQ36" s="725" t="s">
        <v>482</v>
      </c>
      <c r="DR36" s="726"/>
      <c r="DS36" s="726"/>
      <c r="DT36" s="726"/>
      <c r="DU36" s="727"/>
      <c r="DV36" s="722"/>
      <c r="DW36" s="723"/>
      <c r="DX36" s="723"/>
      <c r="DY36" s="723"/>
      <c r="DZ36" s="728"/>
      <c r="EA36" s="220"/>
    </row>
    <row r="37" spans="1:131" ht="26.25" customHeight="1" x14ac:dyDescent="0.2">
      <c r="A37" s="23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2"/>
      <c r="BP37" s="232"/>
      <c r="BQ37" s="229">
        <v>31</v>
      </c>
      <c r="BR37" s="230"/>
      <c r="BS37" s="722"/>
      <c r="BT37" s="723"/>
      <c r="BU37" s="723"/>
      <c r="BV37" s="723"/>
      <c r="BW37" s="723"/>
      <c r="BX37" s="723"/>
      <c r="BY37" s="723"/>
      <c r="BZ37" s="723"/>
      <c r="CA37" s="723"/>
      <c r="CB37" s="723"/>
      <c r="CC37" s="723"/>
      <c r="CD37" s="723"/>
      <c r="CE37" s="723"/>
      <c r="CF37" s="723"/>
      <c r="CG37" s="724"/>
      <c r="CH37" s="725"/>
      <c r="CI37" s="726"/>
      <c r="CJ37" s="726"/>
      <c r="CK37" s="726"/>
      <c r="CL37" s="727"/>
      <c r="CM37" s="725"/>
      <c r="CN37" s="726"/>
      <c r="CO37" s="726"/>
      <c r="CP37" s="726"/>
      <c r="CQ37" s="727"/>
      <c r="CR37" s="725"/>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hidden="1"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c r="BT38" s="723"/>
      <c r="BU38" s="723"/>
      <c r="BV38" s="723"/>
      <c r="BW38" s="723"/>
      <c r="BX38" s="723"/>
      <c r="BY38" s="723"/>
      <c r="BZ38" s="723"/>
      <c r="CA38" s="723"/>
      <c r="CB38" s="723"/>
      <c r="CC38" s="723"/>
      <c r="CD38" s="723"/>
      <c r="CE38" s="723"/>
      <c r="CF38" s="723"/>
      <c r="CG38" s="724"/>
      <c r="CH38" s="725"/>
      <c r="CI38" s="726"/>
      <c r="CJ38" s="726"/>
      <c r="CK38" s="726"/>
      <c r="CL38" s="727"/>
      <c r="CM38" s="725"/>
      <c r="CN38" s="726"/>
      <c r="CO38" s="726"/>
      <c r="CP38" s="726"/>
      <c r="CQ38" s="727"/>
      <c r="CR38" s="725"/>
      <c r="CS38" s="726"/>
      <c r="CT38" s="726"/>
      <c r="CU38" s="726"/>
      <c r="CV38" s="727"/>
      <c r="CW38" s="725"/>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hidden="1"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c r="BT39" s="723"/>
      <c r="BU39" s="723"/>
      <c r="BV39" s="723"/>
      <c r="BW39" s="723"/>
      <c r="BX39" s="723"/>
      <c r="BY39" s="723"/>
      <c r="BZ39" s="723"/>
      <c r="CA39" s="723"/>
      <c r="CB39" s="723"/>
      <c r="CC39" s="723"/>
      <c r="CD39" s="723"/>
      <c r="CE39" s="723"/>
      <c r="CF39" s="723"/>
      <c r="CG39" s="724"/>
      <c r="CH39" s="725"/>
      <c r="CI39" s="726"/>
      <c r="CJ39" s="726"/>
      <c r="CK39" s="726"/>
      <c r="CL39" s="727"/>
      <c r="CM39" s="725"/>
      <c r="CN39" s="726"/>
      <c r="CO39" s="726"/>
      <c r="CP39" s="726"/>
      <c r="CQ39" s="727"/>
      <c r="CR39" s="725"/>
      <c r="CS39" s="726"/>
      <c r="CT39" s="726"/>
      <c r="CU39" s="726"/>
      <c r="CV39" s="727"/>
      <c r="CW39" s="725"/>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hidden="1"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c r="BT40" s="723"/>
      <c r="BU40" s="723"/>
      <c r="BV40" s="723"/>
      <c r="BW40" s="723"/>
      <c r="BX40" s="723"/>
      <c r="BY40" s="723"/>
      <c r="BZ40" s="723"/>
      <c r="CA40" s="723"/>
      <c r="CB40" s="723"/>
      <c r="CC40" s="723"/>
      <c r="CD40" s="723"/>
      <c r="CE40" s="723"/>
      <c r="CF40" s="723"/>
      <c r="CG40" s="724"/>
      <c r="CH40" s="725"/>
      <c r="CI40" s="726"/>
      <c r="CJ40" s="726"/>
      <c r="CK40" s="726"/>
      <c r="CL40" s="727"/>
      <c r="CM40" s="725"/>
      <c r="CN40" s="726"/>
      <c r="CO40" s="726"/>
      <c r="CP40" s="726"/>
      <c r="CQ40" s="727"/>
      <c r="CR40" s="725"/>
      <c r="CS40" s="726"/>
      <c r="CT40" s="726"/>
      <c r="CU40" s="726"/>
      <c r="CV40" s="727"/>
      <c r="CW40" s="725"/>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hidden="1"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c r="BT41" s="723"/>
      <c r="BU41" s="723"/>
      <c r="BV41" s="723"/>
      <c r="BW41" s="723"/>
      <c r="BX41" s="723"/>
      <c r="BY41" s="723"/>
      <c r="BZ41" s="723"/>
      <c r="CA41" s="723"/>
      <c r="CB41" s="723"/>
      <c r="CC41" s="723"/>
      <c r="CD41" s="723"/>
      <c r="CE41" s="723"/>
      <c r="CF41" s="723"/>
      <c r="CG41" s="724"/>
      <c r="CH41" s="725"/>
      <c r="CI41" s="726"/>
      <c r="CJ41" s="726"/>
      <c r="CK41" s="726"/>
      <c r="CL41" s="727"/>
      <c r="CM41" s="725"/>
      <c r="CN41" s="726"/>
      <c r="CO41" s="726"/>
      <c r="CP41" s="726"/>
      <c r="CQ41" s="727"/>
      <c r="CR41" s="725"/>
      <c r="CS41" s="726"/>
      <c r="CT41" s="726"/>
      <c r="CU41" s="726"/>
      <c r="CV41" s="727"/>
      <c r="CW41" s="725"/>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hidden="1"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c r="BT42" s="723"/>
      <c r="BU42" s="723"/>
      <c r="BV42" s="723"/>
      <c r="BW42" s="723"/>
      <c r="BX42" s="723"/>
      <c r="BY42" s="723"/>
      <c r="BZ42" s="723"/>
      <c r="CA42" s="723"/>
      <c r="CB42" s="723"/>
      <c r="CC42" s="723"/>
      <c r="CD42" s="723"/>
      <c r="CE42" s="723"/>
      <c r="CF42" s="723"/>
      <c r="CG42" s="724"/>
      <c r="CH42" s="725"/>
      <c r="CI42" s="726"/>
      <c r="CJ42" s="726"/>
      <c r="CK42" s="726"/>
      <c r="CL42" s="727"/>
      <c r="CM42" s="725"/>
      <c r="CN42" s="726"/>
      <c r="CO42" s="726"/>
      <c r="CP42" s="726"/>
      <c r="CQ42" s="727"/>
      <c r="CR42" s="725"/>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hidden="1"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c r="BT43" s="723"/>
      <c r="BU43" s="723"/>
      <c r="BV43" s="723"/>
      <c r="BW43" s="723"/>
      <c r="BX43" s="723"/>
      <c r="BY43" s="723"/>
      <c r="BZ43" s="723"/>
      <c r="CA43" s="723"/>
      <c r="CB43" s="723"/>
      <c r="CC43" s="723"/>
      <c r="CD43" s="723"/>
      <c r="CE43" s="723"/>
      <c r="CF43" s="723"/>
      <c r="CG43" s="724"/>
      <c r="CH43" s="725"/>
      <c r="CI43" s="726"/>
      <c r="CJ43" s="726"/>
      <c r="CK43" s="726"/>
      <c r="CL43" s="727"/>
      <c r="CM43" s="725"/>
      <c r="CN43" s="726"/>
      <c r="CO43" s="726"/>
      <c r="CP43" s="726"/>
      <c r="CQ43" s="727"/>
      <c r="CR43" s="725"/>
      <c r="CS43" s="726"/>
      <c r="CT43" s="726"/>
      <c r="CU43" s="726"/>
      <c r="CV43" s="727"/>
      <c r="CW43" s="725"/>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hidden="1"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hidden="1"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hidden="1"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hidden="1"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hidden="1"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hidden="1"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hidden="1"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hidden="1"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hidden="1"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hidden="1"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hidden="1"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hidden="1"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hidden="1"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hidden="1"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hidden="1"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hidden="1"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hidden="1"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hidden="1"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hidden="1"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393</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370</v>
      </c>
      <c r="B63" s="738" t="s">
        <v>394</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203781</v>
      </c>
      <c r="AG63" s="806"/>
      <c r="AH63" s="806"/>
      <c r="AI63" s="806"/>
      <c r="AJ63" s="807"/>
      <c r="AK63" s="808"/>
      <c r="AL63" s="803"/>
      <c r="AM63" s="803"/>
      <c r="AN63" s="803"/>
      <c r="AO63" s="803"/>
      <c r="AP63" s="806">
        <v>333890</v>
      </c>
      <c r="AQ63" s="806"/>
      <c r="AR63" s="806"/>
      <c r="AS63" s="806"/>
      <c r="AT63" s="806"/>
      <c r="AU63" s="806">
        <v>62470</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396</v>
      </c>
      <c r="B66" s="677"/>
      <c r="C66" s="677"/>
      <c r="D66" s="677"/>
      <c r="E66" s="677"/>
      <c r="F66" s="677"/>
      <c r="G66" s="677"/>
      <c r="H66" s="677"/>
      <c r="I66" s="677"/>
      <c r="J66" s="677"/>
      <c r="K66" s="677"/>
      <c r="L66" s="677"/>
      <c r="M66" s="677"/>
      <c r="N66" s="677"/>
      <c r="O66" s="677"/>
      <c r="P66" s="678"/>
      <c r="Q66" s="682" t="s">
        <v>374</v>
      </c>
      <c r="R66" s="683"/>
      <c r="S66" s="683"/>
      <c r="T66" s="683"/>
      <c r="U66" s="684"/>
      <c r="V66" s="682" t="s">
        <v>375</v>
      </c>
      <c r="W66" s="683"/>
      <c r="X66" s="683"/>
      <c r="Y66" s="683"/>
      <c r="Z66" s="684"/>
      <c r="AA66" s="682" t="s">
        <v>376</v>
      </c>
      <c r="AB66" s="683"/>
      <c r="AC66" s="683"/>
      <c r="AD66" s="683"/>
      <c r="AE66" s="684"/>
      <c r="AF66" s="818" t="s">
        <v>377</v>
      </c>
      <c r="AG66" s="770"/>
      <c r="AH66" s="770"/>
      <c r="AI66" s="770"/>
      <c r="AJ66" s="819"/>
      <c r="AK66" s="682" t="s">
        <v>378</v>
      </c>
      <c r="AL66" s="677"/>
      <c r="AM66" s="677"/>
      <c r="AN66" s="677"/>
      <c r="AO66" s="678"/>
      <c r="AP66" s="682" t="s">
        <v>379</v>
      </c>
      <c r="AQ66" s="683"/>
      <c r="AR66" s="683"/>
      <c r="AS66" s="683"/>
      <c r="AT66" s="684"/>
      <c r="AU66" s="682" t="s">
        <v>397</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t="s">
        <v>574</v>
      </c>
      <c r="C68" s="834"/>
      <c r="D68" s="834"/>
      <c r="E68" s="834"/>
      <c r="F68" s="834"/>
      <c r="G68" s="834"/>
      <c r="H68" s="834"/>
      <c r="I68" s="834"/>
      <c r="J68" s="834"/>
      <c r="K68" s="834"/>
      <c r="L68" s="834"/>
      <c r="M68" s="834"/>
      <c r="N68" s="834"/>
      <c r="O68" s="834"/>
      <c r="P68" s="835"/>
      <c r="Q68" s="836">
        <v>107651</v>
      </c>
      <c r="R68" s="830"/>
      <c r="S68" s="830"/>
      <c r="T68" s="830"/>
      <c r="U68" s="830"/>
      <c r="V68" s="830">
        <v>106581</v>
      </c>
      <c r="W68" s="830"/>
      <c r="X68" s="830"/>
      <c r="Y68" s="830"/>
      <c r="Z68" s="830"/>
      <c r="AA68" s="830">
        <v>1070</v>
      </c>
      <c r="AB68" s="830"/>
      <c r="AC68" s="830"/>
      <c r="AD68" s="830"/>
      <c r="AE68" s="830"/>
      <c r="AF68" s="830">
        <v>1001</v>
      </c>
      <c r="AG68" s="830"/>
      <c r="AH68" s="830"/>
      <c r="AI68" s="830"/>
      <c r="AJ68" s="830"/>
      <c r="AK68" s="830" t="s">
        <v>482</v>
      </c>
      <c r="AL68" s="830"/>
      <c r="AM68" s="830"/>
      <c r="AN68" s="830"/>
      <c r="AO68" s="830"/>
      <c r="AP68" s="830"/>
      <c r="AQ68" s="830"/>
      <c r="AR68" s="830"/>
      <c r="AS68" s="830"/>
      <c r="AT68" s="830"/>
      <c r="AU68" s="830" t="s">
        <v>482</v>
      </c>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t="s">
        <v>575</v>
      </c>
      <c r="C69" s="838"/>
      <c r="D69" s="838"/>
      <c r="E69" s="838"/>
      <c r="F69" s="838"/>
      <c r="G69" s="838"/>
      <c r="H69" s="838"/>
      <c r="I69" s="838"/>
      <c r="J69" s="838"/>
      <c r="K69" s="838"/>
      <c r="L69" s="838"/>
      <c r="M69" s="838"/>
      <c r="N69" s="838"/>
      <c r="O69" s="838"/>
      <c r="P69" s="839"/>
      <c r="Q69" s="840">
        <v>12198</v>
      </c>
      <c r="R69" s="787"/>
      <c r="S69" s="787"/>
      <c r="T69" s="787"/>
      <c r="U69" s="787"/>
      <c r="V69" s="787">
        <v>11350</v>
      </c>
      <c r="W69" s="787"/>
      <c r="X69" s="787"/>
      <c r="Y69" s="787"/>
      <c r="Z69" s="787"/>
      <c r="AA69" s="787">
        <v>848</v>
      </c>
      <c r="AB69" s="787"/>
      <c r="AC69" s="787"/>
      <c r="AD69" s="787"/>
      <c r="AE69" s="787"/>
      <c r="AF69" s="787">
        <v>5621</v>
      </c>
      <c r="AG69" s="787"/>
      <c r="AH69" s="787"/>
      <c r="AI69" s="787"/>
      <c r="AJ69" s="787"/>
      <c r="AK69" s="787" t="s">
        <v>482</v>
      </c>
      <c r="AL69" s="787"/>
      <c r="AM69" s="787"/>
      <c r="AN69" s="787"/>
      <c r="AO69" s="787"/>
      <c r="AP69" s="787">
        <v>23465</v>
      </c>
      <c r="AQ69" s="787"/>
      <c r="AR69" s="787"/>
      <c r="AS69" s="787"/>
      <c r="AT69" s="787"/>
      <c r="AU69" s="787" t="s">
        <v>482</v>
      </c>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t="s">
        <v>576</v>
      </c>
      <c r="C70" s="838"/>
      <c r="D70" s="838"/>
      <c r="E70" s="838"/>
      <c r="F70" s="838"/>
      <c r="G70" s="838"/>
      <c r="H70" s="838"/>
      <c r="I70" s="838"/>
      <c r="J70" s="838"/>
      <c r="K70" s="838"/>
      <c r="L70" s="838"/>
      <c r="M70" s="838"/>
      <c r="N70" s="838"/>
      <c r="O70" s="838"/>
      <c r="P70" s="839"/>
      <c r="Q70" s="840">
        <v>6186</v>
      </c>
      <c r="R70" s="787"/>
      <c r="S70" s="787"/>
      <c r="T70" s="787"/>
      <c r="U70" s="787"/>
      <c r="V70" s="787">
        <v>6019</v>
      </c>
      <c r="W70" s="787"/>
      <c r="X70" s="787"/>
      <c r="Y70" s="787"/>
      <c r="Z70" s="787"/>
      <c r="AA70" s="787">
        <v>167</v>
      </c>
      <c r="AB70" s="787"/>
      <c r="AC70" s="787"/>
      <c r="AD70" s="787"/>
      <c r="AE70" s="787"/>
      <c r="AF70" s="787">
        <v>7347</v>
      </c>
      <c r="AG70" s="787"/>
      <c r="AH70" s="787"/>
      <c r="AI70" s="787"/>
      <c r="AJ70" s="787"/>
      <c r="AK70" s="787" t="s">
        <v>482</v>
      </c>
      <c r="AL70" s="787"/>
      <c r="AM70" s="787"/>
      <c r="AN70" s="787"/>
      <c r="AO70" s="787"/>
      <c r="AP70" s="787">
        <v>5046</v>
      </c>
      <c r="AQ70" s="787"/>
      <c r="AR70" s="787"/>
      <c r="AS70" s="787"/>
      <c r="AT70" s="787"/>
      <c r="AU70" s="787" t="s">
        <v>482</v>
      </c>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hidden="1" customHeight="1" x14ac:dyDescent="0.2">
      <c r="A71" s="229">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hidden="1" customHeight="1" x14ac:dyDescent="0.2">
      <c r="A72" s="229">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hidden="1"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hidden="1"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hidden="1"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hidden="1"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hidden="1"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hidden="1"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hidden="1"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hidden="1"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hidden="1"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hidden="1"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hidden="1"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hidden="1"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hidden="1"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hidden="1"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hidden="1"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370</v>
      </c>
      <c r="B88" s="738" t="s">
        <v>398</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v>13969</v>
      </c>
      <c r="AG88" s="806"/>
      <c r="AH88" s="806"/>
      <c r="AI88" s="806"/>
      <c r="AJ88" s="806"/>
      <c r="AK88" s="803"/>
      <c r="AL88" s="803"/>
      <c r="AM88" s="803"/>
      <c r="AN88" s="803"/>
      <c r="AO88" s="803"/>
      <c r="AP88" s="806">
        <v>28511</v>
      </c>
      <c r="AQ88" s="806"/>
      <c r="AR88" s="806"/>
      <c r="AS88" s="806"/>
      <c r="AT88" s="806"/>
      <c r="AU88" s="806"/>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370</v>
      </c>
      <c r="BR102" s="738" t="s">
        <v>399</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49305</v>
      </c>
      <c r="CS102" s="816"/>
      <c r="CT102" s="816"/>
      <c r="CU102" s="816"/>
      <c r="CV102" s="855"/>
      <c r="CW102" s="854">
        <v>3208</v>
      </c>
      <c r="CX102" s="816"/>
      <c r="CY102" s="816"/>
      <c r="CZ102" s="816"/>
      <c r="DA102" s="855"/>
      <c r="DB102" s="854">
        <v>28446</v>
      </c>
      <c r="DC102" s="816"/>
      <c r="DD102" s="816"/>
      <c r="DE102" s="816"/>
      <c r="DF102" s="855"/>
      <c r="DG102" s="854">
        <v>7742</v>
      </c>
      <c r="DH102" s="816"/>
      <c r="DI102" s="816"/>
      <c r="DJ102" s="816"/>
      <c r="DK102" s="855"/>
      <c r="DL102" s="854"/>
      <c r="DM102" s="816"/>
      <c r="DN102" s="816"/>
      <c r="DO102" s="816"/>
      <c r="DP102" s="855"/>
      <c r="DQ102" s="854"/>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400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401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402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404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405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406</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407</v>
      </c>
      <c r="AB109" s="857"/>
      <c r="AC109" s="857"/>
      <c r="AD109" s="857"/>
      <c r="AE109" s="858"/>
      <c r="AF109" s="856" t="s">
        <v>297</v>
      </c>
      <c r="AG109" s="857"/>
      <c r="AH109" s="857"/>
      <c r="AI109" s="857"/>
      <c r="AJ109" s="858"/>
      <c r="AK109" s="856" t="s">
        <v>296</v>
      </c>
      <c r="AL109" s="857"/>
      <c r="AM109" s="857"/>
      <c r="AN109" s="857"/>
      <c r="AO109" s="858"/>
      <c r="AP109" s="856" t="s">
        <v>408</v>
      </c>
      <c r="AQ109" s="857"/>
      <c r="AR109" s="857"/>
      <c r="AS109" s="857"/>
      <c r="AT109" s="859"/>
      <c r="AU109" s="876" t="s">
        <v>406</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407</v>
      </c>
      <c r="BR109" s="857"/>
      <c r="BS109" s="857"/>
      <c r="BT109" s="857"/>
      <c r="BU109" s="858"/>
      <c r="BV109" s="856" t="s">
        <v>297</v>
      </c>
      <c r="BW109" s="857"/>
      <c r="BX109" s="857"/>
      <c r="BY109" s="857"/>
      <c r="BZ109" s="858"/>
      <c r="CA109" s="856" t="s">
        <v>296</v>
      </c>
      <c r="CB109" s="857"/>
      <c r="CC109" s="857"/>
      <c r="CD109" s="857"/>
      <c r="CE109" s="858"/>
      <c r="CF109" s="877" t="s">
        <v>408</v>
      </c>
      <c r="CG109" s="877"/>
      <c r="CH109" s="877"/>
      <c r="CI109" s="877"/>
      <c r="CJ109" s="877"/>
      <c r="CK109" s="856" t="s">
        <v>409</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407</v>
      </c>
      <c r="DH109" s="857"/>
      <c r="DI109" s="857"/>
      <c r="DJ109" s="857"/>
      <c r="DK109" s="858"/>
      <c r="DL109" s="856" t="s">
        <v>297</v>
      </c>
      <c r="DM109" s="857"/>
      <c r="DN109" s="857"/>
      <c r="DO109" s="857"/>
      <c r="DP109" s="858"/>
      <c r="DQ109" s="856" t="s">
        <v>296</v>
      </c>
      <c r="DR109" s="857"/>
      <c r="DS109" s="857"/>
      <c r="DT109" s="857"/>
      <c r="DU109" s="858"/>
      <c r="DV109" s="856" t="s">
        <v>408</v>
      </c>
      <c r="DW109" s="857"/>
      <c r="DX109" s="857"/>
      <c r="DY109" s="857"/>
      <c r="DZ109" s="859"/>
    </row>
    <row r="110" spans="1:131" s="220" customFormat="1" ht="26.25" customHeight="1" x14ac:dyDescent="0.2">
      <c r="A110" s="860" t="s">
        <v>410</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84499981</v>
      </c>
      <c r="AB110" s="864"/>
      <c r="AC110" s="864"/>
      <c r="AD110" s="864"/>
      <c r="AE110" s="865"/>
      <c r="AF110" s="866">
        <v>86549127</v>
      </c>
      <c r="AG110" s="864"/>
      <c r="AH110" s="864"/>
      <c r="AI110" s="864"/>
      <c r="AJ110" s="865"/>
      <c r="AK110" s="866">
        <v>84026364</v>
      </c>
      <c r="AL110" s="864"/>
      <c r="AM110" s="864"/>
      <c r="AN110" s="864"/>
      <c r="AO110" s="865"/>
      <c r="AP110" s="867">
        <v>8.3000000000000007</v>
      </c>
      <c r="AQ110" s="868"/>
      <c r="AR110" s="868"/>
      <c r="AS110" s="868"/>
      <c r="AT110" s="869"/>
      <c r="AU110" s="870" t="s">
        <v>70</v>
      </c>
      <c r="AV110" s="871"/>
      <c r="AW110" s="871"/>
      <c r="AX110" s="871"/>
      <c r="AY110" s="871"/>
      <c r="AZ110" s="893" t="s">
        <v>411</v>
      </c>
      <c r="BA110" s="861"/>
      <c r="BB110" s="861"/>
      <c r="BC110" s="861"/>
      <c r="BD110" s="861"/>
      <c r="BE110" s="861"/>
      <c r="BF110" s="861"/>
      <c r="BG110" s="861"/>
      <c r="BH110" s="861"/>
      <c r="BI110" s="861"/>
      <c r="BJ110" s="861"/>
      <c r="BK110" s="861"/>
      <c r="BL110" s="861"/>
      <c r="BM110" s="861"/>
      <c r="BN110" s="861"/>
      <c r="BO110" s="861"/>
      <c r="BP110" s="862"/>
      <c r="BQ110" s="894">
        <v>3770507384</v>
      </c>
      <c r="BR110" s="895"/>
      <c r="BS110" s="895"/>
      <c r="BT110" s="895"/>
      <c r="BU110" s="895"/>
      <c r="BV110" s="895">
        <v>3764447904</v>
      </c>
      <c r="BW110" s="895"/>
      <c r="BX110" s="895"/>
      <c r="BY110" s="895"/>
      <c r="BZ110" s="895"/>
      <c r="CA110" s="895">
        <v>3694585378</v>
      </c>
      <c r="CB110" s="895"/>
      <c r="CC110" s="895"/>
      <c r="CD110" s="895"/>
      <c r="CE110" s="895"/>
      <c r="CF110" s="908">
        <v>366.6</v>
      </c>
      <c r="CG110" s="909"/>
      <c r="CH110" s="909"/>
      <c r="CI110" s="909"/>
      <c r="CJ110" s="909"/>
      <c r="CK110" s="910" t="s">
        <v>412</v>
      </c>
      <c r="CL110" s="911"/>
      <c r="CM110" s="893" t="s">
        <v>413</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8013723</v>
      </c>
      <c r="DH110" s="895"/>
      <c r="DI110" s="895"/>
      <c r="DJ110" s="895"/>
      <c r="DK110" s="895"/>
      <c r="DL110" s="895">
        <v>6884892</v>
      </c>
      <c r="DM110" s="895"/>
      <c r="DN110" s="895"/>
      <c r="DO110" s="895"/>
      <c r="DP110" s="895"/>
      <c r="DQ110" s="895">
        <v>5755379</v>
      </c>
      <c r="DR110" s="895"/>
      <c r="DS110" s="895"/>
      <c r="DT110" s="895"/>
      <c r="DU110" s="895"/>
      <c r="DV110" s="896">
        <v>0.6</v>
      </c>
      <c r="DW110" s="896"/>
      <c r="DX110" s="896"/>
      <c r="DY110" s="896"/>
      <c r="DZ110" s="897"/>
    </row>
    <row r="111" spans="1:131" s="220" customFormat="1" ht="26.25" customHeight="1" x14ac:dyDescent="0.2">
      <c r="A111" s="898" t="s">
        <v>414</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v>3416099</v>
      </c>
      <c r="AB111" s="902"/>
      <c r="AC111" s="902"/>
      <c r="AD111" s="902"/>
      <c r="AE111" s="903"/>
      <c r="AF111" s="904" t="s">
        <v>118</v>
      </c>
      <c r="AG111" s="902"/>
      <c r="AH111" s="902"/>
      <c r="AI111" s="902"/>
      <c r="AJ111" s="903"/>
      <c r="AK111" s="904" t="s">
        <v>118</v>
      </c>
      <c r="AL111" s="902"/>
      <c r="AM111" s="902"/>
      <c r="AN111" s="902"/>
      <c r="AO111" s="903"/>
      <c r="AP111" s="905" t="s">
        <v>118</v>
      </c>
      <c r="AQ111" s="906"/>
      <c r="AR111" s="906"/>
      <c r="AS111" s="906"/>
      <c r="AT111" s="907"/>
      <c r="AU111" s="872"/>
      <c r="AV111" s="873"/>
      <c r="AW111" s="873"/>
      <c r="AX111" s="873"/>
      <c r="AY111" s="873"/>
      <c r="AZ111" s="886" t="s">
        <v>415</v>
      </c>
      <c r="BA111" s="887"/>
      <c r="BB111" s="887"/>
      <c r="BC111" s="887"/>
      <c r="BD111" s="887"/>
      <c r="BE111" s="887"/>
      <c r="BF111" s="887"/>
      <c r="BG111" s="887"/>
      <c r="BH111" s="887"/>
      <c r="BI111" s="887"/>
      <c r="BJ111" s="887"/>
      <c r="BK111" s="887"/>
      <c r="BL111" s="887"/>
      <c r="BM111" s="887"/>
      <c r="BN111" s="887"/>
      <c r="BO111" s="887"/>
      <c r="BP111" s="888"/>
      <c r="BQ111" s="889">
        <v>21279709</v>
      </c>
      <c r="BR111" s="890"/>
      <c r="BS111" s="890"/>
      <c r="BT111" s="890"/>
      <c r="BU111" s="890"/>
      <c r="BV111" s="890">
        <v>18127701</v>
      </c>
      <c r="BW111" s="890"/>
      <c r="BX111" s="890"/>
      <c r="BY111" s="890"/>
      <c r="BZ111" s="890"/>
      <c r="CA111" s="890">
        <v>16731946</v>
      </c>
      <c r="CB111" s="890"/>
      <c r="CC111" s="890"/>
      <c r="CD111" s="890"/>
      <c r="CE111" s="890"/>
      <c r="CF111" s="884">
        <v>1.7</v>
      </c>
      <c r="CG111" s="885"/>
      <c r="CH111" s="885"/>
      <c r="CI111" s="885"/>
      <c r="CJ111" s="885"/>
      <c r="CK111" s="912"/>
      <c r="CL111" s="913"/>
      <c r="CM111" s="886" t="s">
        <v>416</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417</v>
      </c>
      <c r="B112" s="924"/>
      <c r="C112" s="887" t="s">
        <v>418</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128422353</v>
      </c>
      <c r="AB112" s="917"/>
      <c r="AC112" s="917"/>
      <c r="AD112" s="917"/>
      <c r="AE112" s="918"/>
      <c r="AF112" s="919">
        <v>131023172</v>
      </c>
      <c r="AG112" s="917"/>
      <c r="AH112" s="917"/>
      <c r="AI112" s="917"/>
      <c r="AJ112" s="918"/>
      <c r="AK112" s="919">
        <v>131479896</v>
      </c>
      <c r="AL112" s="917"/>
      <c r="AM112" s="917"/>
      <c r="AN112" s="917"/>
      <c r="AO112" s="918"/>
      <c r="AP112" s="920">
        <v>13</v>
      </c>
      <c r="AQ112" s="921"/>
      <c r="AR112" s="921"/>
      <c r="AS112" s="921"/>
      <c r="AT112" s="922"/>
      <c r="AU112" s="872"/>
      <c r="AV112" s="873"/>
      <c r="AW112" s="873"/>
      <c r="AX112" s="873"/>
      <c r="AY112" s="873"/>
      <c r="AZ112" s="886" t="s">
        <v>419</v>
      </c>
      <c r="BA112" s="887"/>
      <c r="BB112" s="887"/>
      <c r="BC112" s="887"/>
      <c r="BD112" s="887"/>
      <c r="BE112" s="887"/>
      <c r="BF112" s="887"/>
      <c r="BG112" s="887"/>
      <c r="BH112" s="887"/>
      <c r="BI112" s="887"/>
      <c r="BJ112" s="887"/>
      <c r="BK112" s="887"/>
      <c r="BL112" s="887"/>
      <c r="BM112" s="887"/>
      <c r="BN112" s="887"/>
      <c r="BO112" s="887"/>
      <c r="BP112" s="888"/>
      <c r="BQ112" s="889">
        <v>55538111</v>
      </c>
      <c r="BR112" s="890"/>
      <c r="BS112" s="890"/>
      <c r="BT112" s="890"/>
      <c r="BU112" s="890"/>
      <c r="BV112" s="890">
        <v>56914925</v>
      </c>
      <c r="BW112" s="890"/>
      <c r="BX112" s="890"/>
      <c r="BY112" s="890"/>
      <c r="BZ112" s="890"/>
      <c r="CA112" s="890">
        <v>62469389</v>
      </c>
      <c r="CB112" s="890"/>
      <c r="CC112" s="890"/>
      <c r="CD112" s="890"/>
      <c r="CE112" s="890"/>
      <c r="CF112" s="884">
        <v>6.2</v>
      </c>
      <c r="CG112" s="885"/>
      <c r="CH112" s="885"/>
      <c r="CI112" s="885"/>
      <c r="CJ112" s="885"/>
      <c r="CK112" s="912"/>
      <c r="CL112" s="913"/>
      <c r="CM112" s="886" t="s">
        <v>420</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8735514</v>
      </c>
      <c r="DH112" s="890"/>
      <c r="DI112" s="890"/>
      <c r="DJ112" s="890"/>
      <c r="DK112" s="890"/>
      <c r="DL112" s="890">
        <v>7825716</v>
      </c>
      <c r="DM112" s="890"/>
      <c r="DN112" s="890"/>
      <c r="DO112" s="890"/>
      <c r="DP112" s="890"/>
      <c r="DQ112" s="890">
        <v>6870898</v>
      </c>
      <c r="DR112" s="890"/>
      <c r="DS112" s="890"/>
      <c r="DT112" s="890"/>
      <c r="DU112" s="890"/>
      <c r="DV112" s="891">
        <v>0.7</v>
      </c>
      <c r="DW112" s="891"/>
      <c r="DX112" s="891"/>
      <c r="DY112" s="891"/>
      <c r="DZ112" s="892"/>
    </row>
    <row r="113" spans="1:130" s="220" customFormat="1" ht="26.25" customHeight="1" x14ac:dyDescent="0.2">
      <c r="A113" s="925"/>
      <c r="B113" s="926"/>
      <c r="C113" s="887" t="s">
        <v>421</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3896886</v>
      </c>
      <c r="AB113" s="917"/>
      <c r="AC113" s="917"/>
      <c r="AD113" s="917"/>
      <c r="AE113" s="918"/>
      <c r="AF113" s="919">
        <v>4112687</v>
      </c>
      <c r="AG113" s="917"/>
      <c r="AH113" s="917"/>
      <c r="AI113" s="917"/>
      <c r="AJ113" s="918"/>
      <c r="AK113" s="919">
        <v>4410381</v>
      </c>
      <c r="AL113" s="917"/>
      <c r="AM113" s="917"/>
      <c r="AN113" s="917"/>
      <c r="AO113" s="918"/>
      <c r="AP113" s="920">
        <v>0.4</v>
      </c>
      <c r="AQ113" s="921"/>
      <c r="AR113" s="921"/>
      <c r="AS113" s="921"/>
      <c r="AT113" s="922"/>
      <c r="AU113" s="872"/>
      <c r="AV113" s="873"/>
      <c r="AW113" s="873"/>
      <c r="AX113" s="873"/>
      <c r="AY113" s="873"/>
      <c r="AZ113" s="886" t="s">
        <v>422</v>
      </c>
      <c r="BA113" s="887"/>
      <c r="BB113" s="887"/>
      <c r="BC113" s="887"/>
      <c r="BD113" s="887"/>
      <c r="BE113" s="887"/>
      <c r="BF113" s="887"/>
      <c r="BG113" s="887"/>
      <c r="BH113" s="887"/>
      <c r="BI113" s="887"/>
      <c r="BJ113" s="887"/>
      <c r="BK113" s="887"/>
      <c r="BL113" s="887"/>
      <c r="BM113" s="887"/>
      <c r="BN113" s="887"/>
      <c r="BO113" s="887"/>
      <c r="BP113" s="888"/>
      <c r="BQ113" s="889" t="s">
        <v>118</v>
      </c>
      <c r="BR113" s="890"/>
      <c r="BS113" s="890"/>
      <c r="BT113" s="890"/>
      <c r="BU113" s="890"/>
      <c r="BV113" s="890" t="s">
        <v>118</v>
      </c>
      <c r="BW113" s="890"/>
      <c r="BX113" s="890"/>
      <c r="BY113" s="890"/>
      <c r="BZ113" s="890"/>
      <c r="CA113" s="890" t="s">
        <v>118</v>
      </c>
      <c r="CB113" s="890"/>
      <c r="CC113" s="890"/>
      <c r="CD113" s="890"/>
      <c r="CE113" s="890"/>
      <c r="CF113" s="884" t="s">
        <v>118</v>
      </c>
      <c r="CG113" s="885"/>
      <c r="CH113" s="885"/>
      <c r="CI113" s="885"/>
      <c r="CJ113" s="885"/>
      <c r="CK113" s="912"/>
      <c r="CL113" s="913"/>
      <c r="CM113" s="886" t="s">
        <v>423</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2434797</v>
      </c>
      <c r="DH113" s="890"/>
      <c r="DI113" s="890"/>
      <c r="DJ113" s="890"/>
      <c r="DK113" s="890"/>
      <c r="DL113" s="890">
        <v>1720237</v>
      </c>
      <c r="DM113" s="890"/>
      <c r="DN113" s="890"/>
      <c r="DO113" s="890"/>
      <c r="DP113" s="890"/>
      <c r="DQ113" s="890">
        <v>993221</v>
      </c>
      <c r="DR113" s="890"/>
      <c r="DS113" s="890"/>
      <c r="DT113" s="890"/>
      <c r="DU113" s="890"/>
      <c r="DV113" s="891">
        <v>0.1</v>
      </c>
      <c r="DW113" s="891"/>
      <c r="DX113" s="891"/>
      <c r="DY113" s="891"/>
      <c r="DZ113" s="892"/>
    </row>
    <row r="114" spans="1:130" s="220" customFormat="1" ht="26.25" customHeight="1" x14ac:dyDescent="0.2">
      <c r="A114" s="925"/>
      <c r="B114" s="926"/>
      <c r="C114" s="887" t="s">
        <v>424</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t="s">
        <v>118</v>
      </c>
      <c r="AB114" s="917"/>
      <c r="AC114" s="917"/>
      <c r="AD114" s="917"/>
      <c r="AE114" s="918"/>
      <c r="AF114" s="919" t="s">
        <v>118</v>
      </c>
      <c r="AG114" s="917"/>
      <c r="AH114" s="917"/>
      <c r="AI114" s="917"/>
      <c r="AJ114" s="918"/>
      <c r="AK114" s="919" t="s">
        <v>118</v>
      </c>
      <c r="AL114" s="917"/>
      <c r="AM114" s="917"/>
      <c r="AN114" s="917"/>
      <c r="AO114" s="918"/>
      <c r="AP114" s="920" t="s">
        <v>118</v>
      </c>
      <c r="AQ114" s="921"/>
      <c r="AR114" s="921"/>
      <c r="AS114" s="921"/>
      <c r="AT114" s="922"/>
      <c r="AU114" s="872"/>
      <c r="AV114" s="873"/>
      <c r="AW114" s="873"/>
      <c r="AX114" s="873"/>
      <c r="AY114" s="873"/>
      <c r="AZ114" s="886" t="s">
        <v>425</v>
      </c>
      <c r="BA114" s="887"/>
      <c r="BB114" s="887"/>
      <c r="BC114" s="887"/>
      <c r="BD114" s="887"/>
      <c r="BE114" s="887"/>
      <c r="BF114" s="887"/>
      <c r="BG114" s="887"/>
      <c r="BH114" s="887"/>
      <c r="BI114" s="887"/>
      <c r="BJ114" s="887"/>
      <c r="BK114" s="887"/>
      <c r="BL114" s="887"/>
      <c r="BM114" s="887"/>
      <c r="BN114" s="887"/>
      <c r="BO114" s="887"/>
      <c r="BP114" s="888"/>
      <c r="BQ114" s="889">
        <v>324087249</v>
      </c>
      <c r="BR114" s="890"/>
      <c r="BS114" s="890"/>
      <c r="BT114" s="890"/>
      <c r="BU114" s="890"/>
      <c r="BV114" s="890">
        <v>311987802</v>
      </c>
      <c r="BW114" s="890"/>
      <c r="BX114" s="890"/>
      <c r="BY114" s="890"/>
      <c r="BZ114" s="890"/>
      <c r="CA114" s="890">
        <v>324362784</v>
      </c>
      <c r="CB114" s="890"/>
      <c r="CC114" s="890"/>
      <c r="CD114" s="890"/>
      <c r="CE114" s="890"/>
      <c r="CF114" s="884">
        <v>32.200000000000003</v>
      </c>
      <c r="CG114" s="885"/>
      <c r="CH114" s="885"/>
      <c r="CI114" s="885"/>
      <c r="CJ114" s="885"/>
      <c r="CK114" s="912"/>
      <c r="CL114" s="913"/>
      <c r="CM114" s="886" t="s">
        <v>426</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427</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2491037</v>
      </c>
      <c r="AB115" s="917"/>
      <c r="AC115" s="917"/>
      <c r="AD115" s="917"/>
      <c r="AE115" s="918"/>
      <c r="AF115" s="919">
        <v>2249513</v>
      </c>
      <c r="AG115" s="917"/>
      <c r="AH115" s="917"/>
      <c r="AI115" s="917"/>
      <c r="AJ115" s="918"/>
      <c r="AK115" s="919">
        <v>2018183</v>
      </c>
      <c r="AL115" s="917"/>
      <c r="AM115" s="917"/>
      <c r="AN115" s="917"/>
      <c r="AO115" s="918"/>
      <c r="AP115" s="920">
        <v>0.2</v>
      </c>
      <c r="AQ115" s="921"/>
      <c r="AR115" s="921"/>
      <c r="AS115" s="921"/>
      <c r="AT115" s="922"/>
      <c r="AU115" s="872"/>
      <c r="AV115" s="873"/>
      <c r="AW115" s="873"/>
      <c r="AX115" s="873"/>
      <c r="AY115" s="873"/>
      <c r="AZ115" s="886" t="s">
        <v>428</v>
      </c>
      <c r="BA115" s="887"/>
      <c r="BB115" s="887"/>
      <c r="BC115" s="887"/>
      <c r="BD115" s="887"/>
      <c r="BE115" s="887"/>
      <c r="BF115" s="887"/>
      <c r="BG115" s="887"/>
      <c r="BH115" s="887"/>
      <c r="BI115" s="887"/>
      <c r="BJ115" s="887"/>
      <c r="BK115" s="887"/>
      <c r="BL115" s="887"/>
      <c r="BM115" s="887"/>
      <c r="BN115" s="887"/>
      <c r="BO115" s="887"/>
      <c r="BP115" s="888"/>
      <c r="BQ115" s="889">
        <v>7907479</v>
      </c>
      <c r="BR115" s="890"/>
      <c r="BS115" s="890"/>
      <c r="BT115" s="890"/>
      <c r="BU115" s="890"/>
      <c r="BV115" s="890">
        <v>8302296</v>
      </c>
      <c r="BW115" s="890"/>
      <c r="BX115" s="890"/>
      <c r="BY115" s="890"/>
      <c r="BZ115" s="890"/>
      <c r="CA115" s="890">
        <v>7682014</v>
      </c>
      <c r="CB115" s="890"/>
      <c r="CC115" s="890"/>
      <c r="CD115" s="890"/>
      <c r="CE115" s="890"/>
      <c r="CF115" s="884">
        <v>0.8</v>
      </c>
      <c r="CG115" s="885"/>
      <c r="CH115" s="885"/>
      <c r="CI115" s="885"/>
      <c r="CJ115" s="885"/>
      <c r="CK115" s="912"/>
      <c r="CL115" s="913"/>
      <c r="CM115" s="886" t="s">
        <v>429</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v>2095675</v>
      </c>
      <c r="DH115" s="890"/>
      <c r="DI115" s="890"/>
      <c r="DJ115" s="890"/>
      <c r="DK115" s="890"/>
      <c r="DL115" s="890">
        <v>1696856</v>
      </c>
      <c r="DM115" s="890"/>
      <c r="DN115" s="890"/>
      <c r="DO115" s="890"/>
      <c r="DP115" s="890"/>
      <c r="DQ115" s="890">
        <v>3112448</v>
      </c>
      <c r="DR115" s="890"/>
      <c r="DS115" s="890"/>
      <c r="DT115" s="890"/>
      <c r="DU115" s="890"/>
      <c r="DV115" s="891">
        <v>0.3</v>
      </c>
      <c r="DW115" s="891"/>
      <c r="DX115" s="891"/>
      <c r="DY115" s="891"/>
      <c r="DZ115" s="892"/>
    </row>
    <row r="116" spans="1:130" s="220" customFormat="1" ht="26.25" customHeight="1" x14ac:dyDescent="0.2">
      <c r="A116" s="927"/>
      <c r="B116" s="928"/>
      <c r="C116" s="929" t="s">
        <v>430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294</v>
      </c>
      <c r="AB116" s="917"/>
      <c r="AC116" s="917"/>
      <c r="AD116" s="917"/>
      <c r="AE116" s="918"/>
      <c r="AF116" s="919">
        <v>501</v>
      </c>
      <c r="AG116" s="917"/>
      <c r="AH116" s="917"/>
      <c r="AI116" s="917"/>
      <c r="AJ116" s="918"/>
      <c r="AK116" s="919">
        <v>1860</v>
      </c>
      <c r="AL116" s="917"/>
      <c r="AM116" s="917"/>
      <c r="AN116" s="917"/>
      <c r="AO116" s="918"/>
      <c r="AP116" s="920">
        <v>0</v>
      </c>
      <c r="AQ116" s="921"/>
      <c r="AR116" s="921"/>
      <c r="AS116" s="921"/>
      <c r="AT116" s="922"/>
      <c r="AU116" s="872"/>
      <c r="AV116" s="873"/>
      <c r="AW116" s="873"/>
      <c r="AX116" s="873"/>
      <c r="AY116" s="873"/>
      <c r="AZ116" s="931" t="s">
        <v>431</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432</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433</v>
      </c>
      <c r="Z117" s="858"/>
      <c r="AA117" s="939">
        <v>222726650</v>
      </c>
      <c r="AB117" s="940"/>
      <c r="AC117" s="940"/>
      <c r="AD117" s="940"/>
      <c r="AE117" s="941"/>
      <c r="AF117" s="942">
        <v>223935000</v>
      </c>
      <c r="AG117" s="940"/>
      <c r="AH117" s="940"/>
      <c r="AI117" s="940"/>
      <c r="AJ117" s="941"/>
      <c r="AK117" s="942">
        <v>221936684</v>
      </c>
      <c r="AL117" s="940"/>
      <c r="AM117" s="940"/>
      <c r="AN117" s="940"/>
      <c r="AO117" s="941"/>
      <c r="AP117" s="943"/>
      <c r="AQ117" s="944"/>
      <c r="AR117" s="944"/>
      <c r="AS117" s="944"/>
      <c r="AT117" s="945"/>
      <c r="AU117" s="872"/>
      <c r="AV117" s="873"/>
      <c r="AW117" s="873"/>
      <c r="AX117" s="873"/>
      <c r="AY117" s="873"/>
      <c r="AZ117" s="886" t="s">
        <v>434</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435</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409</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407</v>
      </c>
      <c r="AB118" s="857"/>
      <c r="AC118" s="857"/>
      <c r="AD118" s="857"/>
      <c r="AE118" s="858"/>
      <c r="AF118" s="856" t="s">
        <v>297</v>
      </c>
      <c r="AG118" s="857"/>
      <c r="AH118" s="857"/>
      <c r="AI118" s="857"/>
      <c r="AJ118" s="858"/>
      <c r="AK118" s="856" t="s">
        <v>296</v>
      </c>
      <c r="AL118" s="857"/>
      <c r="AM118" s="857"/>
      <c r="AN118" s="857"/>
      <c r="AO118" s="858"/>
      <c r="AP118" s="934" t="s">
        <v>408</v>
      </c>
      <c r="AQ118" s="935"/>
      <c r="AR118" s="935"/>
      <c r="AS118" s="935"/>
      <c r="AT118" s="936"/>
      <c r="AU118" s="872"/>
      <c r="AV118" s="873"/>
      <c r="AW118" s="873"/>
      <c r="AX118" s="873"/>
      <c r="AY118" s="873"/>
      <c r="AZ118" s="937" t="s">
        <v>436</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437</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412</v>
      </c>
      <c r="B119" s="911"/>
      <c r="C119" s="893" t="s">
        <v>413</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333879</v>
      </c>
      <c r="AB119" s="864"/>
      <c r="AC119" s="864"/>
      <c r="AD119" s="864"/>
      <c r="AE119" s="865"/>
      <c r="AF119" s="866">
        <v>337594</v>
      </c>
      <c r="AG119" s="864"/>
      <c r="AH119" s="864"/>
      <c r="AI119" s="864"/>
      <c r="AJ119" s="865"/>
      <c r="AK119" s="866">
        <v>340402</v>
      </c>
      <c r="AL119" s="864"/>
      <c r="AM119" s="864"/>
      <c r="AN119" s="864"/>
      <c r="AO119" s="865"/>
      <c r="AP119" s="867">
        <v>0</v>
      </c>
      <c r="AQ119" s="868"/>
      <c r="AR119" s="868"/>
      <c r="AS119" s="868"/>
      <c r="AT119" s="869"/>
      <c r="AU119" s="874"/>
      <c r="AV119" s="875"/>
      <c r="AW119" s="875"/>
      <c r="AX119" s="875"/>
      <c r="AY119" s="875"/>
      <c r="AZ119" s="243" t="s">
        <v>152</v>
      </c>
      <c r="BA119" s="243"/>
      <c r="BB119" s="243"/>
      <c r="BC119" s="243"/>
      <c r="BD119" s="243"/>
      <c r="BE119" s="243"/>
      <c r="BF119" s="243"/>
      <c r="BG119" s="243"/>
      <c r="BH119" s="243"/>
      <c r="BI119" s="243"/>
      <c r="BJ119" s="243"/>
      <c r="BK119" s="243"/>
      <c r="BL119" s="243"/>
      <c r="BM119" s="243"/>
      <c r="BN119" s="243"/>
      <c r="BO119" s="938" t="s">
        <v>438</v>
      </c>
      <c r="BP119" s="959"/>
      <c r="BQ119" s="954">
        <v>4179319932</v>
      </c>
      <c r="BR119" s="955"/>
      <c r="BS119" s="955"/>
      <c r="BT119" s="955"/>
      <c r="BU119" s="955"/>
      <c r="BV119" s="955">
        <v>4159780628</v>
      </c>
      <c r="BW119" s="955"/>
      <c r="BX119" s="955"/>
      <c r="BY119" s="955"/>
      <c r="BZ119" s="955"/>
      <c r="CA119" s="955">
        <v>4105831511</v>
      </c>
      <c r="CB119" s="955"/>
      <c r="CC119" s="955"/>
      <c r="CD119" s="955"/>
      <c r="CE119" s="955"/>
      <c r="CF119" s="956"/>
      <c r="CG119" s="957"/>
      <c r="CH119" s="957"/>
      <c r="CI119" s="957"/>
      <c r="CJ119" s="958"/>
      <c r="CK119" s="914"/>
      <c r="CL119" s="915"/>
      <c r="CM119" s="937" t="s">
        <v>439</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416</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440</v>
      </c>
      <c r="AV120" s="947"/>
      <c r="AW120" s="947"/>
      <c r="AX120" s="947"/>
      <c r="AY120" s="948"/>
      <c r="AZ120" s="893" t="s">
        <v>441</v>
      </c>
      <c r="BA120" s="861"/>
      <c r="BB120" s="861"/>
      <c r="BC120" s="861"/>
      <c r="BD120" s="861"/>
      <c r="BE120" s="861"/>
      <c r="BF120" s="861"/>
      <c r="BG120" s="861"/>
      <c r="BH120" s="861"/>
      <c r="BI120" s="861"/>
      <c r="BJ120" s="861"/>
      <c r="BK120" s="861"/>
      <c r="BL120" s="861"/>
      <c r="BM120" s="861"/>
      <c r="BN120" s="861"/>
      <c r="BO120" s="861"/>
      <c r="BP120" s="862"/>
      <c r="BQ120" s="894">
        <v>1021897106</v>
      </c>
      <c r="BR120" s="895"/>
      <c r="BS120" s="895"/>
      <c r="BT120" s="895"/>
      <c r="BU120" s="895"/>
      <c r="BV120" s="895">
        <v>1111291408</v>
      </c>
      <c r="BW120" s="895"/>
      <c r="BX120" s="895"/>
      <c r="BY120" s="895"/>
      <c r="BZ120" s="895"/>
      <c r="CA120" s="895">
        <v>1130692126</v>
      </c>
      <c r="CB120" s="895"/>
      <c r="CC120" s="895"/>
      <c r="CD120" s="895"/>
      <c r="CE120" s="895"/>
      <c r="CF120" s="908">
        <v>112.2</v>
      </c>
      <c r="CG120" s="909"/>
      <c r="CH120" s="909"/>
      <c r="CI120" s="909"/>
      <c r="CJ120" s="909"/>
      <c r="CK120" s="963" t="s">
        <v>442</v>
      </c>
      <c r="CL120" s="964"/>
      <c r="CM120" s="964"/>
      <c r="CN120" s="964"/>
      <c r="CO120" s="965"/>
      <c r="CP120" s="971" t="s">
        <v>386</v>
      </c>
      <c r="CQ120" s="972"/>
      <c r="CR120" s="972"/>
      <c r="CS120" s="972"/>
      <c r="CT120" s="972"/>
      <c r="CU120" s="972"/>
      <c r="CV120" s="972"/>
      <c r="CW120" s="972"/>
      <c r="CX120" s="972"/>
      <c r="CY120" s="972"/>
      <c r="CZ120" s="972"/>
      <c r="DA120" s="972"/>
      <c r="DB120" s="972"/>
      <c r="DC120" s="972"/>
      <c r="DD120" s="972"/>
      <c r="DE120" s="972"/>
      <c r="DF120" s="973"/>
      <c r="DG120" s="894">
        <v>28797923</v>
      </c>
      <c r="DH120" s="895"/>
      <c r="DI120" s="895"/>
      <c r="DJ120" s="895"/>
      <c r="DK120" s="895"/>
      <c r="DL120" s="895">
        <v>30530068</v>
      </c>
      <c r="DM120" s="895"/>
      <c r="DN120" s="895"/>
      <c r="DO120" s="895"/>
      <c r="DP120" s="895"/>
      <c r="DQ120" s="895">
        <v>36027507</v>
      </c>
      <c r="DR120" s="895"/>
      <c r="DS120" s="895"/>
      <c r="DT120" s="895"/>
      <c r="DU120" s="895"/>
      <c r="DV120" s="896">
        <v>3.6</v>
      </c>
      <c r="DW120" s="896"/>
      <c r="DX120" s="896"/>
      <c r="DY120" s="896"/>
      <c r="DZ120" s="897"/>
    </row>
    <row r="121" spans="1:130" s="220" customFormat="1" ht="26.25" customHeight="1" x14ac:dyDescent="0.2">
      <c r="A121" s="1019"/>
      <c r="B121" s="913"/>
      <c r="C121" s="960" t="s">
        <v>443</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v>1767542</v>
      </c>
      <c r="AB121" s="917"/>
      <c r="AC121" s="917"/>
      <c r="AD121" s="917"/>
      <c r="AE121" s="918"/>
      <c r="AF121" s="919">
        <v>1574024</v>
      </c>
      <c r="AG121" s="917"/>
      <c r="AH121" s="917"/>
      <c r="AI121" s="917"/>
      <c r="AJ121" s="918"/>
      <c r="AK121" s="919">
        <v>1380245</v>
      </c>
      <c r="AL121" s="917"/>
      <c r="AM121" s="917"/>
      <c r="AN121" s="917"/>
      <c r="AO121" s="918"/>
      <c r="AP121" s="920">
        <v>0.1</v>
      </c>
      <c r="AQ121" s="921"/>
      <c r="AR121" s="921"/>
      <c r="AS121" s="921"/>
      <c r="AT121" s="922"/>
      <c r="AU121" s="949"/>
      <c r="AV121" s="950"/>
      <c r="AW121" s="950"/>
      <c r="AX121" s="950"/>
      <c r="AY121" s="951"/>
      <c r="AZ121" s="886" t="s">
        <v>444</v>
      </c>
      <c r="BA121" s="887"/>
      <c r="BB121" s="887"/>
      <c r="BC121" s="887"/>
      <c r="BD121" s="887"/>
      <c r="BE121" s="887"/>
      <c r="BF121" s="887"/>
      <c r="BG121" s="887"/>
      <c r="BH121" s="887"/>
      <c r="BI121" s="887"/>
      <c r="BJ121" s="887"/>
      <c r="BK121" s="887"/>
      <c r="BL121" s="887"/>
      <c r="BM121" s="887"/>
      <c r="BN121" s="887"/>
      <c r="BO121" s="887"/>
      <c r="BP121" s="888"/>
      <c r="BQ121" s="889">
        <v>51277105</v>
      </c>
      <c r="BR121" s="890"/>
      <c r="BS121" s="890"/>
      <c r="BT121" s="890"/>
      <c r="BU121" s="890"/>
      <c r="BV121" s="890">
        <v>44120777</v>
      </c>
      <c r="BW121" s="890"/>
      <c r="BX121" s="890"/>
      <c r="BY121" s="890"/>
      <c r="BZ121" s="890"/>
      <c r="CA121" s="890">
        <v>37706525</v>
      </c>
      <c r="CB121" s="890"/>
      <c r="CC121" s="890"/>
      <c r="CD121" s="890"/>
      <c r="CE121" s="890"/>
      <c r="CF121" s="884">
        <v>3.7</v>
      </c>
      <c r="CG121" s="885"/>
      <c r="CH121" s="885"/>
      <c r="CI121" s="885"/>
      <c r="CJ121" s="885"/>
      <c r="CK121" s="966"/>
      <c r="CL121" s="967"/>
      <c r="CM121" s="967"/>
      <c r="CN121" s="967"/>
      <c r="CO121" s="968"/>
      <c r="CP121" s="976" t="s">
        <v>387</v>
      </c>
      <c r="CQ121" s="977"/>
      <c r="CR121" s="977"/>
      <c r="CS121" s="977"/>
      <c r="CT121" s="977"/>
      <c r="CU121" s="977"/>
      <c r="CV121" s="977"/>
      <c r="CW121" s="977"/>
      <c r="CX121" s="977"/>
      <c r="CY121" s="977"/>
      <c r="CZ121" s="977"/>
      <c r="DA121" s="977"/>
      <c r="DB121" s="977"/>
      <c r="DC121" s="977"/>
      <c r="DD121" s="977"/>
      <c r="DE121" s="977"/>
      <c r="DF121" s="978"/>
      <c r="DG121" s="889">
        <v>25770263</v>
      </c>
      <c r="DH121" s="890"/>
      <c r="DI121" s="890"/>
      <c r="DJ121" s="890"/>
      <c r="DK121" s="890"/>
      <c r="DL121" s="890">
        <v>25828239</v>
      </c>
      <c r="DM121" s="890"/>
      <c r="DN121" s="890"/>
      <c r="DO121" s="890"/>
      <c r="DP121" s="890"/>
      <c r="DQ121" s="890">
        <v>26284765</v>
      </c>
      <c r="DR121" s="890"/>
      <c r="DS121" s="890"/>
      <c r="DT121" s="890"/>
      <c r="DU121" s="890"/>
      <c r="DV121" s="891">
        <v>2.6</v>
      </c>
      <c r="DW121" s="891"/>
      <c r="DX121" s="891"/>
      <c r="DY121" s="891"/>
      <c r="DZ121" s="892"/>
    </row>
    <row r="122" spans="1:130" s="220" customFormat="1" ht="26.25" customHeight="1" x14ac:dyDescent="0.2">
      <c r="A122" s="1019"/>
      <c r="B122" s="913"/>
      <c r="C122" s="886" t="s">
        <v>426</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445</v>
      </c>
      <c r="BA122" s="929"/>
      <c r="BB122" s="929"/>
      <c r="BC122" s="929"/>
      <c r="BD122" s="929"/>
      <c r="BE122" s="929"/>
      <c r="BF122" s="929"/>
      <c r="BG122" s="929"/>
      <c r="BH122" s="929"/>
      <c r="BI122" s="929"/>
      <c r="BJ122" s="929"/>
      <c r="BK122" s="929"/>
      <c r="BL122" s="929"/>
      <c r="BM122" s="929"/>
      <c r="BN122" s="929"/>
      <c r="BO122" s="929"/>
      <c r="BP122" s="930"/>
      <c r="BQ122" s="954">
        <v>1954455652</v>
      </c>
      <c r="BR122" s="955"/>
      <c r="BS122" s="955"/>
      <c r="BT122" s="955"/>
      <c r="BU122" s="955"/>
      <c r="BV122" s="955">
        <v>1919828548</v>
      </c>
      <c r="BW122" s="955"/>
      <c r="BX122" s="955"/>
      <c r="BY122" s="955"/>
      <c r="BZ122" s="955"/>
      <c r="CA122" s="955">
        <v>1864088265</v>
      </c>
      <c r="CB122" s="955"/>
      <c r="CC122" s="955"/>
      <c r="CD122" s="955"/>
      <c r="CE122" s="955"/>
      <c r="CF122" s="974">
        <v>185</v>
      </c>
      <c r="CG122" s="975"/>
      <c r="CH122" s="975"/>
      <c r="CI122" s="975"/>
      <c r="CJ122" s="975"/>
      <c r="CK122" s="966"/>
      <c r="CL122" s="967"/>
      <c r="CM122" s="967"/>
      <c r="CN122" s="967"/>
      <c r="CO122" s="968"/>
      <c r="CP122" s="976" t="s">
        <v>383</v>
      </c>
      <c r="CQ122" s="977"/>
      <c r="CR122" s="977"/>
      <c r="CS122" s="977"/>
      <c r="CT122" s="977"/>
      <c r="CU122" s="977"/>
      <c r="CV122" s="977"/>
      <c r="CW122" s="977"/>
      <c r="CX122" s="977"/>
      <c r="CY122" s="977"/>
      <c r="CZ122" s="977"/>
      <c r="DA122" s="977"/>
      <c r="DB122" s="977"/>
      <c r="DC122" s="977"/>
      <c r="DD122" s="977"/>
      <c r="DE122" s="977"/>
      <c r="DF122" s="978"/>
      <c r="DG122" s="889">
        <v>969925</v>
      </c>
      <c r="DH122" s="890"/>
      <c r="DI122" s="890"/>
      <c r="DJ122" s="890"/>
      <c r="DK122" s="890"/>
      <c r="DL122" s="890">
        <v>556618</v>
      </c>
      <c r="DM122" s="890"/>
      <c r="DN122" s="890"/>
      <c r="DO122" s="890"/>
      <c r="DP122" s="890"/>
      <c r="DQ122" s="890">
        <v>157117</v>
      </c>
      <c r="DR122" s="890"/>
      <c r="DS122" s="890"/>
      <c r="DT122" s="890"/>
      <c r="DU122" s="890"/>
      <c r="DV122" s="891">
        <v>0</v>
      </c>
      <c r="DW122" s="891"/>
      <c r="DX122" s="891"/>
      <c r="DY122" s="891"/>
      <c r="DZ122" s="892"/>
    </row>
    <row r="123" spans="1:130" s="220" customFormat="1" ht="26.25" customHeight="1" x14ac:dyDescent="0.2">
      <c r="A123" s="1019"/>
      <c r="B123" s="913"/>
      <c r="C123" s="886" t="s">
        <v>432</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152</v>
      </c>
      <c r="BA123" s="243"/>
      <c r="BB123" s="243"/>
      <c r="BC123" s="243"/>
      <c r="BD123" s="243"/>
      <c r="BE123" s="243"/>
      <c r="BF123" s="243"/>
      <c r="BG123" s="243"/>
      <c r="BH123" s="243"/>
      <c r="BI123" s="243"/>
      <c r="BJ123" s="243"/>
      <c r="BK123" s="243"/>
      <c r="BL123" s="243"/>
      <c r="BM123" s="243"/>
      <c r="BN123" s="243"/>
      <c r="BO123" s="938" t="s">
        <v>446</v>
      </c>
      <c r="BP123" s="959"/>
      <c r="BQ123" s="1025">
        <v>3027629863</v>
      </c>
      <c r="BR123" s="1026"/>
      <c r="BS123" s="1026"/>
      <c r="BT123" s="1026"/>
      <c r="BU123" s="1026"/>
      <c r="BV123" s="1026">
        <v>3075240733</v>
      </c>
      <c r="BW123" s="1026"/>
      <c r="BX123" s="1026"/>
      <c r="BY123" s="1026"/>
      <c r="BZ123" s="1026"/>
      <c r="CA123" s="1026">
        <v>3032486916</v>
      </c>
      <c r="CB123" s="1026"/>
      <c r="CC123" s="1026"/>
      <c r="CD123" s="1026"/>
      <c r="CE123" s="1026"/>
      <c r="CF123" s="956"/>
      <c r="CG123" s="957"/>
      <c r="CH123" s="957"/>
      <c r="CI123" s="957"/>
      <c r="CJ123" s="958"/>
      <c r="CK123" s="966"/>
      <c r="CL123" s="967"/>
      <c r="CM123" s="967"/>
      <c r="CN123" s="967"/>
      <c r="CO123" s="968"/>
      <c r="CP123" s="976" t="s">
        <v>392</v>
      </c>
      <c r="CQ123" s="977"/>
      <c r="CR123" s="977"/>
      <c r="CS123" s="977"/>
      <c r="CT123" s="977"/>
      <c r="CU123" s="977"/>
      <c r="CV123" s="977"/>
      <c r="CW123" s="977"/>
      <c r="CX123" s="977"/>
      <c r="CY123" s="977"/>
      <c r="CZ123" s="977"/>
      <c r="DA123" s="977"/>
      <c r="DB123" s="977"/>
      <c r="DC123" s="977"/>
      <c r="DD123" s="977"/>
      <c r="DE123" s="977"/>
      <c r="DF123" s="978"/>
      <c r="DG123" s="889" t="s">
        <v>118</v>
      </c>
      <c r="DH123" s="890"/>
      <c r="DI123" s="890"/>
      <c r="DJ123" s="890"/>
      <c r="DK123" s="890"/>
      <c r="DL123" s="890" t="s">
        <v>118</v>
      </c>
      <c r="DM123" s="890"/>
      <c r="DN123" s="890"/>
      <c r="DO123" s="890"/>
      <c r="DP123" s="890"/>
      <c r="DQ123" s="890" t="s">
        <v>118</v>
      </c>
      <c r="DR123" s="890"/>
      <c r="DS123" s="890"/>
      <c r="DT123" s="890"/>
      <c r="DU123" s="890"/>
      <c r="DV123" s="891" t="s">
        <v>118</v>
      </c>
      <c r="DW123" s="891"/>
      <c r="DX123" s="891"/>
      <c r="DY123" s="891"/>
      <c r="DZ123" s="892"/>
    </row>
    <row r="124" spans="1:130" s="220" customFormat="1" ht="26.25" customHeight="1" thickBot="1" x14ac:dyDescent="0.25">
      <c r="A124" s="1019"/>
      <c r="B124" s="913"/>
      <c r="C124" s="886" t="s">
        <v>435</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t="s">
        <v>118</v>
      </c>
      <c r="AL124" s="917"/>
      <c r="AM124" s="917"/>
      <c r="AN124" s="917"/>
      <c r="AO124" s="918"/>
      <c r="AP124" s="920" t="s">
        <v>118</v>
      </c>
      <c r="AQ124" s="921"/>
      <c r="AR124" s="921"/>
      <c r="AS124" s="921"/>
      <c r="AT124" s="922"/>
      <c r="AU124" s="1021" t="s">
        <v>447</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114.5</v>
      </c>
      <c r="BR124" s="986"/>
      <c r="BS124" s="986"/>
      <c r="BT124" s="986"/>
      <c r="BU124" s="986"/>
      <c r="BV124" s="986">
        <v>110.6</v>
      </c>
      <c r="BW124" s="986"/>
      <c r="BX124" s="986"/>
      <c r="BY124" s="986"/>
      <c r="BZ124" s="986"/>
      <c r="CA124" s="986">
        <v>106.5</v>
      </c>
      <c r="CB124" s="986"/>
      <c r="CC124" s="986"/>
      <c r="CD124" s="986"/>
      <c r="CE124" s="986"/>
      <c r="CF124" s="987"/>
      <c r="CG124" s="988"/>
      <c r="CH124" s="988"/>
      <c r="CI124" s="988"/>
      <c r="CJ124" s="989"/>
      <c r="CK124" s="969"/>
      <c r="CL124" s="969"/>
      <c r="CM124" s="969"/>
      <c r="CN124" s="969"/>
      <c r="CO124" s="970"/>
      <c r="CP124" s="990" t="s">
        <v>448</v>
      </c>
      <c r="CQ124" s="991"/>
      <c r="CR124" s="991"/>
      <c r="CS124" s="991"/>
      <c r="CT124" s="991"/>
      <c r="CU124" s="991"/>
      <c r="CV124" s="991"/>
      <c r="CW124" s="991"/>
      <c r="CX124" s="991"/>
      <c r="CY124" s="991"/>
      <c r="CZ124" s="991"/>
      <c r="DA124" s="991"/>
      <c r="DB124" s="991"/>
      <c r="DC124" s="991"/>
      <c r="DD124" s="991"/>
      <c r="DE124" s="991"/>
      <c r="DF124" s="992"/>
      <c r="DG124" s="954" t="s">
        <v>118</v>
      </c>
      <c r="DH124" s="955"/>
      <c r="DI124" s="955"/>
      <c r="DJ124" s="955"/>
      <c r="DK124" s="955"/>
      <c r="DL124" s="955" t="s">
        <v>118</v>
      </c>
      <c r="DM124" s="955"/>
      <c r="DN124" s="955"/>
      <c r="DO124" s="955"/>
      <c r="DP124" s="955"/>
      <c r="DQ124" s="955" t="s">
        <v>118</v>
      </c>
      <c r="DR124" s="955"/>
      <c r="DS124" s="955"/>
      <c r="DT124" s="955"/>
      <c r="DU124" s="955"/>
      <c r="DV124" s="979" t="s">
        <v>118</v>
      </c>
      <c r="DW124" s="979"/>
      <c r="DX124" s="979"/>
      <c r="DY124" s="979"/>
      <c r="DZ124" s="980"/>
    </row>
    <row r="125" spans="1:130" s="220" customFormat="1" ht="26.25" customHeight="1" x14ac:dyDescent="0.2">
      <c r="A125" s="1019"/>
      <c r="B125" s="913"/>
      <c r="C125" s="886" t="s">
        <v>437</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449</v>
      </c>
      <c r="CL125" s="964"/>
      <c r="CM125" s="964"/>
      <c r="CN125" s="964"/>
      <c r="CO125" s="965"/>
      <c r="CP125" s="893" t="s">
        <v>450</v>
      </c>
      <c r="CQ125" s="861"/>
      <c r="CR125" s="861"/>
      <c r="CS125" s="861"/>
      <c r="CT125" s="861"/>
      <c r="CU125" s="861"/>
      <c r="CV125" s="861"/>
      <c r="CW125" s="861"/>
      <c r="CX125" s="861"/>
      <c r="CY125" s="861"/>
      <c r="CZ125" s="861"/>
      <c r="DA125" s="861"/>
      <c r="DB125" s="861"/>
      <c r="DC125" s="861"/>
      <c r="DD125" s="861"/>
      <c r="DE125" s="861"/>
      <c r="DF125" s="862"/>
      <c r="DG125" s="894">
        <v>2137517</v>
      </c>
      <c r="DH125" s="895"/>
      <c r="DI125" s="895"/>
      <c r="DJ125" s="895"/>
      <c r="DK125" s="895"/>
      <c r="DL125" s="895">
        <v>3425049</v>
      </c>
      <c r="DM125" s="895"/>
      <c r="DN125" s="895"/>
      <c r="DO125" s="895"/>
      <c r="DP125" s="895"/>
      <c r="DQ125" s="895">
        <v>3534186</v>
      </c>
      <c r="DR125" s="895"/>
      <c r="DS125" s="895"/>
      <c r="DT125" s="895"/>
      <c r="DU125" s="895"/>
      <c r="DV125" s="896">
        <v>0.4</v>
      </c>
      <c r="DW125" s="896"/>
      <c r="DX125" s="896"/>
      <c r="DY125" s="896"/>
      <c r="DZ125" s="897"/>
    </row>
    <row r="126" spans="1:130" s="220" customFormat="1" ht="26.25" customHeight="1" thickBot="1" x14ac:dyDescent="0.25">
      <c r="A126" s="1019"/>
      <c r="B126" s="913"/>
      <c r="C126" s="886" t="s">
        <v>439</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451</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452</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389616</v>
      </c>
      <c r="AB127" s="917"/>
      <c r="AC127" s="917"/>
      <c r="AD127" s="917"/>
      <c r="AE127" s="918"/>
      <c r="AF127" s="919">
        <v>337895</v>
      </c>
      <c r="AG127" s="917"/>
      <c r="AH127" s="917"/>
      <c r="AI127" s="917"/>
      <c r="AJ127" s="918"/>
      <c r="AK127" s="919">
        <v>297536</v>
      </c>
      <c r="AL127" s="917"/>
      <c r="AM127" s="917"/>
      <c r="AN127" s="917"/>
      <c r="AO127" s="918"/>
      <c r="AP127" s="920">
        <v>0</v>
      </c>
      <c r="AQ127" s="921"/>
      <c r="AR127" s="921"/>
      <c r="AS127" s="921"/>
      <c r="AT127" s="922"/>
      <c r="AU127" s="222"/>
      <c r="AV127" s="222"/>
      <c r="AW127" s="222"/>
      <c r="AX127" s="993" t="s">
        <v>453</v>
      </c>
      <c r="AY127" s="994"/>
      <c r="AZ127" s="994"/>
      <c r="BA127" s="994"/>
      <c r="BB127" s="994"/>
      <c r="BC127" s="994"/>
      <c r="BD127" s="994"/>
      <c r="BE127" s="995"/>
      <c r="BF127" s="996" t="s">
        <v>454</v>
      </c>
      <c r="BG127" s="994"/>
      <c r="BH127" s="994"/>
      <c r="BI127" s="994"/>
      <c r="BJ127" s="994"/>
      <c r="BK127" s="994"/>
      <c r="BL127" s="995"/>
      <c r="BM127" s="996" t="s">
        <v>455</v>
      </c>
      <c r="BN127" s="994"/>
      <c r="BO127" s="994"/>
      <c r="BP127" s="994"/>
      <c r="BQ127" s="994"/>
      <c r="BR127" s="994"/>
      <c r="BS127" s="995"/>
      <c r="BT127" s="996" t="s">
        <v>456</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457</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458</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459</v>
      </c>
      <c r="X128" s="1005"/>
      <c r="Y128" s="1005"/>
      <c r="Z128" s="1006"/>
      <c r="AA128" s="1007">
        <v>10143803</v>
      </c>
      <c r="AB128" s="1008"/>
      <c r="AC128" s="1008"/>
      <c r="AD128" s="1008"/>
      <c r="AE128" s="1009"/>
      <c r="AF128" s="1010">
        <v>7530254</v>
      </c>
      <c r="AG128" s="1008"/>
      <c r="AH128" s="1008"/>
      <c r="AI128" s="1008"/>
      <c r="AJ128" s="1009"/>
      <c r="AK128" s="1010">
        <v>6188890</v>
      </c>
      <c r="AL128" s="1008"/>
      <c r="AM128" s="1008"/>
      <c r="AN128" s="1008"/>
      <c r="AO128" s="1009"/>
      <c r="AP128" s="1011"/>
      <c r="AQ128" s="1012"/>
      <c r="AR128" s="1012"/>
      <c r="AS128" s="1012"/>
      <c r="AT128" s="1013"/>
      <c r="AU128" s="222"/>
      <c r="AV128" s="222"/>
      <c r="AW128" s="222"/>
      <c r="AX128" s="860" t="s">
        <v>460</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461</v>
      </c>
      <c r="CQ128" s="675"/>
      <c r="CR128" s="675"/>
      <c r="CS128" s="675"/>
      <c r="CT128" s="675"/>
      <c r="CU128" s="675"/>
      <c r="CV128" s="675"/>
      <c r="CW128" s="675"/>
      <c r="CX128" s="675"/>
      <c r="CY128" s="675"/>
      <c r="CZ128" s="675"/>
      <c r="DA128" s="675"/>
      <c r="DB128" s="675"/>
      <c r="DC128" s="675"/>
      <c r="DD128" s="675"/>
      <c r="DE128" s="675"/>
      <c r="DF128" s="998"/>
      <c r="DG128" s="999">
        <v>5769962</v>
      </c>
      <c r="DH128" s="1000"/>
      <c r="DI128" s="1000"/>
      <c r="DJ128" s="1000"/>
      <c r="DK128" s="1000"/>
      <c r="DL128" s="1000">
        <v>4877247</v>
      </c>
      <c r="DM128" s="1000"/>
      <c r="DN128" s="1000"/>
      <c r="DO128" s="1000"/>
      <c r="DP128" s="1000"/>
      <c r="DQ128" s="1000">
        <v>4147828</v>
      </c>
      <c r="DR128" s="1000"/>
      <c r="DS128" s="1000"/>
      <c r="DT128" s="1000"/>
      <c r="DU128" s="1000"/>
      <c r="DV128" s="1001">
        <v>0.4</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462</v>
      </c>
      <c r="X129" s="1033"/>
      <c r="Y129" s="1033"/>
      <c r="Z129" s="1034"/>
      <c r="AA129" s="916">
        <v>1144727928</v>
      </c>
      <c r="AB129" s="917"/>
      <c r="AC129" s="917"/>
      <c r="AD129" s="917"/>
      <c r="AE129" s="918"/>
      <c r="AF129" s="919">
        <v>1118595845</v>
      </c>
      <c r="AG129" s="917"/>
      <c r="AH129" s="917"/>
      <c r="AI129" s="917"/>
      <c r="AJ129" s="918"/>
      <c r="AK129" s="919">
        <v>1147566348</v>
      </c>
      <c r="AL129" s="917"/>
      <c r="AM129" s="917"/>
      <c r="AN129" s="917"/>
      <c r="AO129" s="918"/>
      <c r="AP129" s="1035"/>
      <c r="AQ129" s="1036"/>
      <c r="AR129" s="1036"/>
      <c r="AS129" s="1036"/>
      <c r="AT129" s="1037"/>
      <c r="AU129" s="223"/>
      <c r="AV129" s="223"/>
      <c r="AW129" s="223"/>
      <c r="AX129" s="1027" t="s">
        <v>463</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464</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465</v>
      </c>
      <c r="X130" s="1033"/>
      <c r="Y130" s="1033"/>
      <c r="Z130" s="1034"/>
      <c r="AA130" s="916">
        <v>139022685</v>
      </c>
      <c r="AB130" s="917"/>
      <c r="AC130" s="917"/>
      <c r="AD130" s="917"/>
      <c r="AE130" s="918"/>
      <c r="AF130" s="919">
        <v>138770819</v>
      </c>
      <c r="AG130" s="917"/>
      <c r="AH130" s="917"/>
      <c r="AI130" s="917"/>
      <c r="AJ130" s="918"/>
      <c r="AK130" s="919">
        <v>139761545</v>
      </c>
      <c r="AL130" s="917"/>
      <c r="AM130" s="917"/>
      <c r="AN130" s="917"/>
      <c r="AO130" s="918"/>
      <c r="AP130" s="1035"/>
      <c r="AQ130" s="1036"/>
      <c r="AR130" s="1036"/>
      <c r="AS130" s="1036"/>
      <c r="AT130" s="1037"/>
      <c r="AU130" s="223"/>
      <c r="AV130" s="223"/>
      <c r="AW130" s="223"/>
      <c r="AX130" s="1027" t="s">
        <v>466</v>
      </c>
      <c r="AY130" s="887"/>
      <c r="AZ130" s="887"/>
      <c r="BA130" s="887"/>
      <c r="BB130" s="887"/>
      <c r="BC130" s="887"/>
      <c r="BD130" s="887"/>
      <c r="BE130" s="888"/>
      <c r="BF130" s="1063">
        <v>7.5</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467</v>
      </c>
      <c r="X131" s="1070"/>
      <c r="Y131" s="1070"/>
      <c r="Z131" s="1071"/>
      <c r="AA131" s="1072">
        <v>1005705243</v>
      </c>
      <c r="AB131" s="1073"/>
      <c r="AC131" s="1073"/>
      <c r="AD131" s="1073"/>
      <c r="AE131" s="1074"/>
      <c r="AF131" s="1075">
        <v>979825026</v>
      </c>
      <c r="AG131" s="1073"/>
      <c r="AH131" s="1073"/>
      <c r="AI131" s="1073"/>
      <c r="AJ131" s="1074"/>
      <c r="AK131" s="1075">
        <v>1007804803</v>
      </c>
      <c r="AL131" s="1073"/>
      <c r="AM131" s="1073"/>
      <c r="AN131" s="1073"/>
      <c r="AO131" s="1074"/>
      <c r="AP131" s="1076"/>
      <c r="AQ131" s="1077"/>
      <c r="AR131" s="1077"/>
      <c r="AS131" s="1077"/>
      <c r="AT131" s="1078"/>
      <c r="AU131" s="223"/>
      <c r="AV131" s="223"/>
      <c r="AW131" s="223"/>
      <c r="AX131" s="1045" t="s">
        <v>468</v>
      </c>
      <c r="AY131" s="675"/>
      <c r="AZ131" s="675"/>
      <c r="BA131" s="675"/>
      <c r="BB131" s="675"/>
      <c r="BC131" s="675"/>
      <c r="BD131" s="675"/>
      <c r="BE131" s="998"/>
      <c r="BF131" s="1046">
        <v>106.5</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469</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470</v>
      </c>
      <c r="W132" s="1056"/>
      <c r="X132" s="1056"/>
      <c r="Y132" s="1056"/>
      <c r="Z132" s="1057"/>
      <c r="AA132" s="1058">
        <v>7.3142864190000001</v>
      </c>
      <c r="AB132" s="1059"/>
      <c r="AC132" s="1059"/>
      <c r="AD132" s="1059"/>
      <c r="AE132" s="1060"/>
      <c r="AF132" s="1061">
        <v>7.9232439399999999</v>
      </c>
      <c r="AG132" s="1059"/>
      <c r="AH132" s="1059"/>
      <c r="AI132" s="1059"/>
      <c r="AJ132" s="1060"/>
      <c r="AK132" s="1061">
        <v>7.5397784149999998</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471</v>
      </c>
      <c r="W133" s="1039"/>
      <c r="X133" s="1039"/>
      <c r="Y133" s="1039"/>
      <c r="Z133" s="1040"/>
      <c r="AA133" s="1041">
        <v>8.1</v>
      </c>
      <c r="AB133" s="1042"/>
      <c r="AC133" s="1042"/>
      <c r="AD133" s="1042"/>
      <c r="AE133" s="1043"/>
      <c r="AF133" s="1041">
        <v>7.8</v>
      </c>
      <c r="AG133" s="1042"/>
      <c r="AH133" s="1042"/>
      <c r="AI133" s="1042"/>
      <c r="AJ133" s="1043"/>
      <c r="AK133" s="1041">
        <v>7.5</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kD3gYqROE6rnfWz9edTi+qzP71cgICo/xLfCJGV/TGBd+OKdlHMRY/qe6gf8Q1PHqjqH05/PEkm4zo9276UPRw==" saltValue="YPKS6ZErFOW5dKCbE76j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0" customWidth="1"/>
    <col min="3" max="120" width="2.81640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S3RmBTvoSFHAeS4Mz6sM50AOCNFpST/ZrDaogvnnzXrJYfr/BHGFZpjQ+S7E1qO0cuMGcTPWGXvVzeylGG+nSQ==" saltValue="uecKIxKrbNc0Ih5PEzV2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Y8EPUczcPWqVYyjrGFyszPaCHs7L8GrTHJ3O9+/YVQsLOvh9iDajJggwQ5ADUXeHlGRrcNnPqOeosGs6UrjLpw==" saltValue="lnap74khxqLkVm55zDYb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472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473</v>
      </c>
      <c r="AL6" s="256"/>
      <c r="AM6" s="256"/>
      <c r="AN6" s="256"/>
    </row>
    <row r="7" spans="1:46" ht="13.5" customHeight="1" x14ac:dyDescent="0.2">
      <c r="A7" s="255"/>
      <c r="AK7" s="258"/>
      <c r="AL7" s="259"/>
      <c r="AM7" s="259"/>
      <c r="AN7" s="260"/>
      <c r="AO7" s="1089" t="s">
        <v>474</v>
      </c>
      <c r="AP7" s="261"/>
      <c r="AQ7" s="262" t="s">
        <v>475</v>
      </c>
      <c r="AR7" s="263"/>
    </row>
    <row r="8" spans="1:46" ht="13" x14ac:dyDescent="0.2">
      <c r="A8" s="255"/>
      <c r="AK8" s="264"/>
      <c r="AL8" s="265"/>
      <c r="AM8" s="265"/>
      <c r="AN8" s="266"/>
      <c r="AO8" s="1090"/>
      <c r="AP8" s="267" t="s">
        <v>476</v>
      </c>
      <c r="AQ8" s="268" t="s">
        <v>477</v>
      </c>
      <c r="AR8" s="269" t="s">
        <v>478</v>
      </c>
    </row>
    <row r="9" spans="1:46" ht="13" x14ac:dyDescent="0.2">
      <c r="A9" s="255"/>
      <c r="AK9" s="1079" t="s">
        <v>479</v>
      </c>
      <c r="AL9" s="1080"/>
      <c r="AM9" s="1080"/>
      <c r="AN9" s="1081"/>
      <c r="AO9" s="270">
        <v>495499087</v>
      </c>
      <c r="AP9" s="270">
        <v>78524</v>
      </c>
      <c r="AQ9" s="271">
        <v>81919</v>
      </c>
      <c r="AR9" s="272">
        <v>-4.0999999999999996</v>
      </c>
    </row>
    <row r="10" spans="1:46" ht="13.5" customHeight="1" x14ac:dyDescent="0.2">
      <c r="A10" s="255"/>
      <c r="AK10" s="1079" t="s">
        <v>480</v>
      </c>
      <c r="AL10" s="1080"/>
      <c r="AM10" s="1080"/>
      <c r="AN10" s="1081"/>
      <c r="AO10" s="270">
        <v>10036224</v>
      </c>
      <c r="AP10" s="270">
        <v>1590</v>
      </c>
      <c r="AQ10" s="271">
        <v>453</v>
      </c>
      <c r="AR10" s="272">
        <v>251</v>
      </c>
    </row>
    <row r="11" spans="1:46" ht="13.5" customHeight="1" x14ac:dyDescent="0.2">
      <c r="A11" s="255"/>
      <c r="AK11" s="1079" t="s">
        <v>481</v>
      </c>
      <c r="AL11" s="1080"/>
      <c r="AM11" s="1080"/>
      <c r="AN11" s="1081"/>
      <c r="AO11" s="270" t="s">
        <v>482</v>
      </c>
      <c r="AP11" s="270" t="s">
        <v>482</v>
      </c>
      <c r="AQ11" s="271" t="s">
        <v>482</v>
      </c>
      <c r="AR11" s="272" t="s">
        <v>482</v>
      </c>
    </row>
    <row r="12" spans="1:46" ht="13.5" customHeight="1" x14ac:dyDescent="0.2">
      <c r="A12" s="255"/>
      <c r="AK12" s="1079" t="s">
        <v>483</v>
      </c>
      <c r="AL12" s="1080"/>
      <c r="AM12" s="1080"/>
      <c r="AN12" s="1081"/>
      <c r="AO12" s="270">
        <v>41731</v>
      </c>
      <c r="AP12" s="270">
        <v>7</v>
      </c>
      <c r="AQ12" s="271">
        <v>6</v>
      </c>
      <c r="AR12" s="272">
        <v>16.7</v>
      </c>
    </row>
    <row r="13" spans="1:46" ht="13.5" customHeight="1" x14ac:dyDescent="0.2">
      <c r="A13" s="255"/>
      <c r="AK13" s="1079" t="s">
        <v>484</v>
      </c>
      <c r="AL13" s="1080"/>
      <c r="AM13" s="1080"/>
      <c r="AN13" s="1081"/>
      <c r="AO13" s="270">
        <v>2006617</v>
      </c>
      <c r="AP13" s="270">
        <v>318</v>
      </c>
      <c r="AQ13" s="271">
        <v>1014</v>
      </c>
      <c r="AR13" s="272">
        <v>-68.599999999999994</v>
      </c>
    </row>
    <row r="14" spans="1:46" ht="13.5" customHeight="1" x14ac:dyDescent="0.2">
      <c r="A14" s="255"/>
      <c r="AK14" s="1079" t="s">
        <v>485</v>
      </c>
      <c r="AL14" s="1080"/>
      <c r="AM14" s="1080"/>
      <c r="AN14" s="1081"/>
      <c r="AO14" s="270">
        <v>-17178065</v>
      </c>
      <c r="AP14" s="270">
        <v>-2722</v>
      </c>
      <c r="AQ14" s="271">
        <v>-3152</v>
      </c>
      <c r="AR14" s="272">
        <v>-13.6</v>
      </c>
    </row>
    <row r="15" spans="1:46" ht="13" x14ac:dyDescent="0.2">
      <c r="A15" s="255"/>
      <c r="AK15" s="1082" t="s">
        <v>152</v>
      </c>
      <c r="AL15" s="1083"/>
      <c r="AM15" s="1083"/>
      <c r="AN15" s="1084"/>
      <c r="AO15" s="270">
        <v>490405594</v>
      </c>
      <c r="AP15" s="270">
        <v>77717</v>
      </c>
      <c r="AQ15" s="271">
        <v>80241</v>
      </c>
      <c r="AR15" s="272">
        <v>-3.1</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486</v>
      </c>
    </row>
    <row r="20" spans="1:46" ht="13" x14ac:dyDescent="0.2">
      <c r="A20" s="255"/>
      <c r="AK20" s="277"/>
      <c r="AL20" s="278"/>
      <c r="AM20" s="278"/>
      <c r="AN20" s="279"/>
      <c r="AO20" s="280" t="s">
        <v>487</v>
      </c>
      <c r="AP20" s="281" t="s">
        <v>488</v>
      </c>
      <c r="AQ20" s="282" t="s">
        <v>489</v>
      </c>
      <c r="AR20" s="283"/>
    </row>
    <row r="21" spans="1:46" s="256" customFormat="1" ht="13" x14ac:dyDescent="0.2">
      <c r="A21" s="284"/>
      <c r="AK21" s="1085" t="s">
        <v>490</v>
      </c>
      <c r="AL21" s="1086"/>
      <c r="AM21" s="1086"/>
      <c r="AN21" s="1087"/>
      <c r="AO21" s="285">
        <v>869.55</v>
      </c>
      <c r="AP21" s="286">
        <v>929.37</v>
      </c>
      <c r="AQ21" s="287">
        <v>-59.82</v>
      </c>
      <c r="AS21" s="288"/>
      <c r="AT21" s="284"/>
    </row>
    <row r="22" spans="1:46" s="256" customFormat="1" ht="13" x14ac:dyDescent="0.2">
      <c r="A22" s="284"/>
      <c r="AK22" s="1085" t="s">
        <v>491</v>
      </c>
      <c r="AL22" s="1086"/>
      <c r="AM22" s="1086"/>
      <c r="AN22" s="1087"/>
      <c r="AO22" s="289">
        <v>99.6</v>
      </c>
      <c r="AP22" s="290">
        <v>100.2</v>
      </c>
      <c r="AQ22" s="291">
        <v>-0.6</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492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493</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494</v>
      </c>
      <c r="AL29" s="256"/>
      <c r="AM29" s="256"/>
      <c r="AN29" s="256"/>
      <c r="AS29" s="298"/>
    </row>
    <row r="30" spans="1:46" ht="13.5" customHeight="1" x14ac:dyDescent="0.2">
      <c r="A30" s="255"/>
      <c r="AK30" s="258"/>
      <c r="AL30" s="259"/>
      <c r="AM30" s="259"/>
      <c r="AN30" s="260"/>
      <c r="AO30" s="1089" t="s">
        <v>474</v>
      </c>
      <c r="AP30" s="261"/>
      <c r="AQ30" s="262" t="s">
        <v>475</v>
      </c>
      <c r="AR30" s="263"/>
    </row>
    <row r="31" spans="1:46" ht="13" x14ac:dyDescent="0.2">
      <c r="A31" s="255"/>
      <c r="AK31" s="264"/>
      <c r="AL31" s="265"/>
      <c r="AM31" s="265"/>
      <c r="AN31" s="266"/>
      <c r="AO31" s="1090"/>
      <c r="AP31" s="267" t="s">
        <v>476</v>
      </c>
      <c r="AQ31" s="268" t="s">
        <v>477</v>
      </c>
      <c r="AR31" s="269" t="s">
        <v>478</v>
      </c>
    </row>
    <row r="32" spans="1:46" ht="27" customHeight="1" x14ac:dyDescent="0.2">
      <c r="A32" s="255"/>
      <c r="AK32" s="1099" t="s">
        <v>495</v>
      </c>
      <c r="AL32" s="1100"/>
      <c r="AM32" s="1100"/>
      <c r="AN32" s="1101"/>
      <c r="AO32" s="270">
        <v>84026364</v>
      </c>
      <c r="AP32" s="270">
        <v>13316</v>
      </c>
      <c r="AQ32" s="271">
        <v>24762</v>
      </c>
      <c r="AR32" s="272">
        <v>-46.2</v>
      </c>
    </row>
    <row r="33" spans="1:2046 2052:4096 4102:5116 5122:7166 7172:9216 9222:10236 10242:12286 12292:14336 14342:15356 15362:16384" ht="13.5" customHeight="1" x14ac:dyDescent="0.2">
      <c r="A33" s="255"/>
      <c r="AK33" s="1099" t="s">
        <v>496</v>
      </c>
      <c r="AL33" s="1100"/>
      <c r="AM33" s="1100"/>
      <c r="AN33" s="1101"/>
      <c r="AO33" s="270" t="s">
        <v>482</v>
      </c>
      <c r="AP33" s="270" t="s">
        <v>482</v>
      </c>
      <c r="AQ33" s="271">
        <v>1009</v>
      </c>
      <c r="AR33" s="272" t="s">
        <v>482</v>
      </c>
    </row>
    <row r="34" spans="1:2046 2052:4096 4102:5116 5122:7166 7172:9216 9222:10236 10242:12286 12292:14336 14342:15356 15362:16384" ht="27" customHeight="1" x14ac:dyDescent="0.2">
      <c r="A34" s="255"/>
      <c r="AK34" s="1099" t="s">
        <v>497</v>
      </c>
      <c r="AL34" s="1100"/>
      <c r="AM34" s="1100"/>
      <c r="AN34" s="1101"/>
      <c r="AO34" s="270">
        <v>131479896</v>
      </c>
      <c r="AP34" s="270">
        <v>20836</v>
      </c>
      <c r="AQ34" s="271">
        <v>21102</v>
      </c>
      <c r="AR34" s="272">
        <v>-1.3</v>
      </c>
    </row>
    <row r="35" spans="1:2046 2052:4096 4102:5116 5122:7166 7172:9216 9222:10236 10242:12286 12292:14336 14342:15356 15362:16384" ht="27" customHeight="1" x14ac:dyDescent="0.2">
      <c r="A35" s="255"/>
      <c r="AK35" s="1099" t="s">
        <v>498</v>
      </c>
      <c r="AL35" s="1100"/>
      <c r="AM35" s="1100"/>
      <c r="AN35" s="1101"/>
      <c r="AO35" s="270">
        <v>4410381</v>
      </c>
      <c r="AP35" s="270">
        <v>699</v>
      </c>
      <c r="AQ35" s="271">
        <v>853</v>
      </c>
      <c r="AR35" s="272">
        <v>-18.100000000000001</v>
      </c>
    </row>
    <row r="36" spans="1:2046 2052:4096 4102:5116 5122:7166 7172:9216 9222:10236 10242:12286 12292:14336 14342:15356 15362:16384" ht="27" customHeight="1" x14ac:dyDescent="0.2">
      <c r="A36" s="255"/>
      <c r="AK36" s="1099" t="s">
        <v>499</v>
      </c>
      <c r="AL36" s="1100"/>
      <c r="AM36" s="1100"/>
      <c r="AN36" s="1101"/>
      <c r="AO36" s="270" t="s">
        <v>482</v>
      </c>
      <c r="AP36" s="270" t="s">
        <v>482</v>
      </c>
      <c r="AQ36" s="271">
        <v>45</v>
      </c>
      <c r="AR36" s="272" t="s">
        <v>482</v>
      </c>
    </row>
    <row r="37" spans="1:2046 2052:4096 4102:5116 5122:7166 7172:9216 9222:10236 10242:12286 12292:14336 14342:15356 15362:16384" ht="13.5" customHeight="1" x14ac:dyDescent="0.2">
      <c r="A37" s="255"/>
      <c r="AK37" s="1099" t="s">
        <v>500</v>
      </c>
      <c r="AL37" s="1100"/>
      <c r="AM37" s="1100"/>
      <c r="AN37" s="1101"/>
      <c r="AO37" s="270">
        <v>2018183</v>
      </c>
      <c r="AP37" s="270">
        <v>320</v>
      </c>
      <c r="AQ37" s="271">
        <v>405</v>
      </c>
      <c r="AR37" s="272">
        <v>-21</v>
      </c>
    </row>
    <row r="38" spans="1:2046 2052:4096 4102:5116 5122:7166 7172:9216 9222:10236 10242:12286 12292:14336 14342:15356 15362:16384" ht="27" customHeight="1" x14ac:dyDescent="0.2">
      <c r="A38" s="255"/>
      <c r="AK38" s="1096" t="s">
        <v>501</v>
      </c>
      <c r="AL38" s="1097"/>
      <c r="AM38" s="1097"/>
      <c r="AN38" s="1098"/>
      <c r="AO38" s="299">
        <v>1860</v>
      </c>
      <c r="AP38" s="299">
        <v>0</v>
      </c>
      <c r="AQ38" s="300">
        <v>1</v>
      </c>
      <c r="AR38" s="291">
        <v>-100</v>
      </c>
      <c r="AS38" s="298"/>
    </row>
    <row r="39" spans="1:2046 2052:4096 4102:5116 5122:7166 7172:9216 9222:10236 10242:12286 12292:14336 14342:15356 15362:16384" ht="13" x14ac:dyDescent="0.2">
      <c r="A39" s="255"/>
      <c r="AK39" s="1096" t="s">
        <v>502</v>
      </c>
      <c r="AL39" s="1097"/>
      <c r="AM39" s="1097"/>
      <c r="AN39" s="1098"/>
      <c r="AO39" s="270">
        <v>-6188890</v>
      </c>
      <c r="AP39" s="270">
        <v>-981</v>
      </c>
      <c r="AQ39" s="271">
        <v>-1440</v>
      </c>
      <c r="AR39" s="272">
        <v>-31.9</v>
      </c>
      <c r="AS39" s="298"/>
    </row>
    <row r="40" spans="1:2046 2052:4096 4102:5116 5122:7166 7172:9216 9222:10236 10242:12286 12292:14336 14342:15356 15362:16384" ht="27" customHeight="1" x14ac:dyDescent="0.2">
      <c r="A40" s="255"/>
      <c r="AK40" s="1099" t="s">
        <v>503</v>
      </c>
      <c r="AL40" s="1100"/>
      <c r="AM40" s="1100"/>
      <c r="AN40" s="1101"/>
      <c r="AO40" s="270">
        <v>-139761545</v>
      </c>
      <c r="AP40" s="270">
        <v>-22149</v>
      </c>
      <c r="AQ40" s="271">
        <v>-27098</v>
      </c>
      <c r="AR40" s="272">
        <v>-18.3</v>
      </c>
      <c r="AS40" s="298"/>
    </row>
    <row r="41" spans="1:2046 2052:4096 4102:5116 5122:7166 7172:9216 9222:10236 10242:12286 12292:14336 14342:15356 15362:16384" ht="13" x14ac:dyDescent="0.2">
      <c r="A41" s="255"/>
      <c r="AK41" s="1082" t="s">
        <v>504</v>
      </c>
      <c r="AL41" s="1083"/>
      <c r="AM41" s="1083"/>
      <c r="AN41" s="1084"/>
      <c r="AO41" s="270">
        <v>75986249</v>
      </c>
      <c r="AP41" s="270">
        <v>12042</v>
      </c>
      <c r="AQ41" s="271">
        <v>19640</v>
      </c>
      <c r="AR41" s="272">
        <v>-38.700000000000003</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505</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506</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474</v>
      </c>
      <c r="AN49" s="1093" t="s">
        <v>507</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508</v>
      </c>
      <c r="AO50" s="312" t="s">
        <v>509</v>
      </c>
      <c r="AP50" s="313" t="s">
        <v>510</v>
      </c>
      <c r="AQ50" s="314" t="s">
        <v>511</v>
      </c>
      <c r="AR50" s="315" t="s">
        <v>512</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513</v>
      </c>
      <c r="AL51" s="308"/>
      <c r="AM51" s="316">
        <v>140086220</v>
      </c>
      <c r="AN51" s="317">
        <v>22166</v>
      </c>
      <c r="AO51" s="318">
        <v>1.8</v>
      </c>
      <c r="AP51" s="319">
        <v>42833</v>
      </c>
      <c r="AQ51" s="320">
        <v>9.6</v>
      </c>
      <c r="AR51" s="321">
        <v>-7.8</v>
      </c>
    </row>
    <row r="52" spans="1:16384" ht="13" x14ac:dyDescent="0.2">
      <c r="A52" s="255"/>
      <c r="AK52" s="322"/>
      <c r="AL52" s="323" t="s">
        <v>514</v>
      </c>
      <c r="AM52" s="324">
        <v>66526217</v>
      </c>
      <c r="AN52" s="325">
        <v>10527</v>
      </c>
      <c r="AO52" s="326">
        <v>17.5</v>
      </c>
      <c r="AP52" s="327">
        <v>15211</v>
      </c>
      <c r="AQ52" s="328">
        <v>7.8</v>
      </c>
      <c r="AR52" s="329">
        <v>9.6999999999999993</v>
      </c>
    </row>
    <row r="53" spans="1:16384" ht="13" x14ac:dyDescent="0.2">
      <c r="A53" s="255"/>
      <c r="AK53" s="307" t="s">
        <v>515</v>
      </c>
      <c r="AL53" s="308"/>
      <c r="AM53" s="316">
        <v>180154610</v>
      </c>
      <c r="AN53" s="317">
        <v>28492</v>
      </c>
      <c r="AO53" s="318">
        <v>28.5</v>
      </c>
      <c r="AP53" s="319">
        <v>46888</v>
      </c>
      <c r="AQ53" s="320">
        <v>9.5</v>
      </c>
      <c r="AR53" s="321">
        <v>19</v>
      </c>
    </row>
    <row r="54" spans="1:16384" ht="13" x14ac:dyDescent="0.2">
      <c r="A54" s="255"/>
      <c r="AK54" s="322"/>
      <c r="AL54" s="323" t="s">
        <v>514</v>
      </c>
      <c r="AM54" s="324">
        <v>67391971</v>
      </c>
      <c r="AN54" s="325">
        <v>10658</v>
      </c>
      <c r="AO54" s="326">
        <v>1.2</v>
      </c>
      <c r="AP54" s="327">
        <v>14375</v>
      </c>
      <c r="AQ54" s="328">
        <v>-5.5</v>
      </c>
      <c r="AR54" s="329">
        <v>6.7</v>
      </c>
    </row>
    <row r="55" spans="1:16384" ht="13" x14ac:dyDescent="0.2">
      <c r="A55" s="255"/>
      <c r="AK55" s="307" t="s">
        <v>516</v>
      </c>
      <c r="AL55" s="308"/>
      <c r="AM55" s="316">
        <v>176595378</v>
      </c>
      <c r="AN55" s="317">
        <v>27983</v>
      </c>
      <c r="AO55" s="318">
        <v>-1.8</v>
      </c>
      <c r="AP55" s="319">
        <v>46574</v>
      </c>
      <c r="AQ55" s="320">
        <v>-0.7</v>
      </c>
      <c r="AR55" s="321">
        <v>-1.1000000000000001</v>
      </c>
    </row>
    <row r="56" spans="1:16384" ht="13" x14ac:dyDescent="0.2">
      <c r="A56" s="255"/>
      <c r="AK56" s="322"/>
      <c r="AL56" s="323" t="s">
        <v>514</v>
      </c>
      <c r="AM56" s="324">
        <v>59285017</v>
      </c>
      <c r="AN56" s="325">
        <v>9394</v>
      </c>
      <c r="AO56" s="326">
        <v>-11.9</v>
      </c>
      <c r="AP56" s="327">
        <v>14394</v>
      </c>
      <c r="AQ56" s="328">
        <v>0.1</v>
      </c>
      <c r="AR56" s="329">
        <v>-12</v>
      </c>
    </row>
    <row r="57" spans="1:16384" ht="13" x14ac:dyDescent="0.2">
      <c r="A57" s="255"/>
      <c r="AK57" s="307" t="s">
        <v>517</v>
      </c>
      <c r="AL57" s="308"/>
      <c r="AM57" s="316">
        <v>162815460</v>
      </c>
      <c r="AN57" s="317">
        <v>25802</v>
      </c>
      <c r="AO57" s="318">
        <v>-7.8</v>
      </c>
      <c r="AP57" s="319">
        <v>44729</v>
      </c>
      <c r="AQ57" s="320">
        <v>-4</v>
      </c>
      <c r="AR57" s="321">
        <v>-3.8</v>
      </c>
    </row>
    <row r="58" spans="1:16384" ht="13" x14ac:dyDescent="0.2">
      <c r="A58" s="255"/>
      <c r="AK58" s="322"/>
      <c r="AL58" s="323" t="s">
        <v>514</v>
      </c>
      <c r="AM58" s="324">
        <v>62107451</v>
      </c>
      <c r="AN58" s="325">
        <v>9843</v>
      </c>
      <c r="AO58" s="326">
        <v>4.8</v>
      </c>
      <c r="AP58" s="327">
        <v>15395</v>
      </c>
      <c r="AQ58" s="328">
        <v>7</v>
      </c>
      <c r="AR58" s="329">
        <v>-2.2000000000000002</v>
      </c>
    </row>
    <row r="59" spans="1:16384" ht="13" x14ac:dyDescent="0.2">
      <c r="A59" s="255"/>
      <c r="AK59" s="307" t="s">
        <v>518</v>
      </c>
      <c r="AL59" s="308"/>
      <c r="AM59" s="316">
        <v>179213069</v>
      </c>
      <c r="AN59" s="317">
        <v>28401</v>
      </c>
      <c r="AO59" s="318">
        <v>10.1</v>
      </c>
      <c r="AP59" s="319">
        <v>44130</v>
      </c>
      <c r="AQ59" s="320">
        <v>-1.3</v>
      </c>
      <c r="AR59" s="321">
        <v>11.4</v>
      </c>
    </row>
    <row r="60" spans="1:16384" ht="13" x14ac:dyDescent="0.2">
      <c r="A60" s="255"/>
      <c r="AK60" s="322"/>
      <c r="AL60" s="323" t="s">
        <v>514</v>
      </c>
      <c r="AM60" s="324">
        <v>71437470</v>
      </c>
      <c r="AN60" s="325">
        <v>11321</v>
      </c>
      <c r="AO60" s="326">
        <v>15</v>
      </c>
      <c r="AP60" s="327">
        <v>15920</v>
      </c>
      <c r="AQ60" s="328">
        <v>3.4</v>
      </c>
      <c r="AR60" s="329">
        <v>11.6</v>
      </c>
    </row>
    <row r="61" spans="1:16384" ht="13" x14ac:dyDescent="0.2">
      <c r="A61" s="255"/>
      <c r="AK61" s="307" t="s">
        <v>519</v>
      </c>
      <c r="AL61" s="330"/>
      <c r="AM61" s="316">
        <v>167772947</v>
      </c>
      <c r="AN61" s="317">
        <v>26569</v>
      </c>
      <c r="AO61" s="318">
        <v>6.2</v>
      </c>
      <c r="AP61" s="319">
        <v>45031</v>
      </c>
      <c r="AQ61" s="331">
        <v>2.6</v>
      </c>
      <c r="AR61" s="321">
        <v>3.6</v>
      </c>
    </row>
    <row r="62" spans="1:16384" ht="13" x14ac:dyDescent="0.2">
      <c r="A62" s="255"/>
      <c r="AK62" s="322"/>
      <c r="AL62" s="323" t="s">
        <v>514</v>
      </c>
      <c r="AM62" s="324">
        <v>65349625</v>
      </c>
      <c r="AN62" s="325">
        <v>10349</v>
      </c>
      <c r="AO62" s="326">
        <v>5.3</v>
      </c>
      <c r="AP62" s="327">
        <v>15059</v>
      </c>
      <c r="AQ62" s="328">
        <v>2.6</v>
      </c>
      <c r="AR62" s="329">
        <v>2.7</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FXNhPugsaybehHL9y3cml8sFHeGARl0VXFZNOFTqFZQVsS+oj0f0C4dcvXZu60fn606myhYDb3OFh32KjCpYvw==" saltValue="VSd+X5DaNov5D3EtYdfXl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NwaCLDdi/Nbh15L5ASFUQuozjVPXZ5LCP3lOeMXmZ8f5aQ0chmCdhhyQbF4mqXf9U1RchUhAND3T/OM/RWx5Rg==" saltValue="fVDRiBwXDCYDHvFHU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Pxu7wN/9gC3OaD5RTv5PgFZ4zXwGrzAhQFJ7bXgISMaP3dBHRnmegN/PuVVhN8Y65r0zqSOeb+mxQCAY+4LXag==" saltValue="WOrU69rtGFt4IYPk8IJv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520</v>
      </c>
      <c r="G46" s="335" t="s">
        <v>521</v>
      </c>
      <c r="H46" s="335" t="s">
        <v>522</v>
      </c>
      <c r="I46" s="335" t="s">
        <v>523</v>
      </c>
      <c r="J46" s="336" t="s">
        <v>524</v>
      </c>
    </row>
    <row r="47" spans="2:10" ht="57.75" customHeight="1" x14ac:dyDescent="0.2">
      <c r="B47" s="7"/>
      <c r="C47" s="1102" t="s">
        <v>4</v>
      </c>
      <c r="D47" s="1102"/>
      <c r="E47" s="1103"/>
      <c r="F47" s="337">
        <v>4.76</v>
      </c>
      <c r="G47" s="338">
        <v>5.01</v>
      </c>
      <c r="H47" s="338">
        <v>7.98</v>
      </c>
      <c r="I47" s="338">
        <v>8.5399999999999991</v>
      </c>
      <c r="J47" s="339">
        <v>8.6</v>
      </c>
    </row>
    <row r="48" spans="2:10" ht="57.75" customHeight="1" x14ac:dyDescent="0.2">
      <c r="B48" s="8"/>
      <c r="C48" s="1104" t="s">
        <v>5</v>
      </c>
      <c r="D48" s="1104"/>
      <c r="E48" s="1105"/>
      <c r="F48" s="340">
        <v>1.59</v>
      </c>
      <c r="G48" s="341">
        <v>5.17</v>
      </c>
      <c r="H48" s="341">
        <v>3.34</v>
      </c>
      <c r="I48" s="341">
        <v>1.39</v>
      </c>
      <c r="J48" s="342">
        <v>1.29</v>
      </c>
    </row>
    <row r="49" spans="2:10" ht="57.75" customHeight="1" thickBot="1" x14ac:dyDescent="0.25">
      <c r="B49" s="9"/>
      <c r="C49" s="1106" t="s">
        <v>6</v>
      </c>
      <c r="D49" s="1106"/>
      <c r="E49" s="1107"/>
      <c r="F49" s="343">
        <v>1.05</v>
      </c>
      <c r="G49" s="344">
        <v>3.93</v>
      </c>
      <c r="H49" s="344">
        <v>5.93</v>
      </c>
      <c r="I49" s="344" t="s">
        <v>525</v>
      </c>
      <c r="J49" s="345">
        <v>0.22</v>
      </c>
    </row>
    <row r="50" spans="2:10" ht="13.5" customHeight="1" x14ac:dyDescent="0.2"/>
  </sheetData>
  <sheetProtection algorithmName="SHA-512" hashValue="6HXMHhThMF+hKH69tgWt49jq39bbz+yiekcYqvKeZalrJkojOksjZI+6vStfsPCKjEBNLodLsCFJGEXAwduVcw==" saltValue="cvnMAQQmEb/zK/Yt6Pj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520</v>
      </c>
      <c r="G33" s="17" t="s">
        <v>521</v>
      </c>
      <c r="H33" s="17" t="s">
        <v>522</v>
      </c>
      <c r="I33" s="17" t="s">
        <v>523</v>
      </c>
      <c r="J33" s="18" t="s">
        <v>524</v>
      </c>
      <c r="K33" s="10"/>
      <c r="L33" s="10"/>
      <c r="M33" s="10"/>
      <c r="N33" s="10"/>
      <c r="O33" s="10"/>
      <c r="P33" s="10"/>
    </row>
    <row r="34" spans="1:16" ht="39" customHeight="1" x14ac:dyDescent="0.2">
      <c r="A34" s="10"/>
      <c r="B34" s="19"/>
      <c r="C34" s="1112" t="s">
        <v>526</v>
      </c>
      <c r="D34" s="1112"/>
      <c r="E34" s="1113"/>
      <c r="F34" s="20">
        <v>7.25</v>
      </c>
      <c r="G34" s="21">
        <v>8.27</v>
      </c>
      <c r="H34" s="21">
        <v>8.07</v>
      </c>
      <c r="I34" s="21">
        <v>8.6</v>
      </c>
      <c r="J34" s="22">
        <v>9.26</v>
      </c>
      <c r="K34" s="10"/>
      <c r="L34" s="10"/>
      <c r="M34" s="10"/>
      <c r="N34" s="10"/>
      <c r="O34" s="10"/>
      <c r="P34" s="10"/>
    </row>
    <row r="35" spans="1:16" ht="39" customHeight="1" x14ac:dyDescent="0.2">
      <c r="A35" s="10"/>
      <c r="B35" s="23"/>
      <c r="C35" s="1108" t="s">
        <v>527</v>
      </c>
      <c r="D35" s="1108"/>
      <c r="E35" s="1109"/>
      <c r="F35" s="24">
        <v>2.76</v>
      </c>
      <c r="G35" s="25">
        <v>2.98</v>
      </c>
      <c r="H35" s="25">
        <v>3</v>
      </c>
      <c r="I35" s="25">
        <v>3.19</v>
      </c>
      <c r="J35" s="26">
        <v>3.22</v>
      </c>
      <c r="K35" s="10"/>
      <c r="L35" s="10"/>
      <c r="M35" s="10"/>
      <c r="N35" s="10"/>
      <c r="O35" s="10"/>
      <c r="P35" s="10"/>
    </row>
    <row r="36" spans="1:16" ht="39" customHeight="1" x14ac:dyDescent="0.2">
      <c r="A36" s="10"/>
      <c r="B36" s="23"/>
      <c r="C36" s="1108" t="s">
        <v>528</v>
      </c>
      <c r="D36" s="1108"/>
      <c r="E36" s="1109"/>
      <c r="F36" s="24">
        <v>4</v>
      </c>
      <c r="G36" s="25">
        <v>2.97</v>
      </c>
      <c r="H36" s="25">
        <v>3.12</v>
      </c>
      <c r="I36" s="25">
        <v>2.17</v>
      </c>
      <c r="J36" s="26">
        <v>3</v>
      </c>
      <c r="K36" s="10"/>
      <c r="L36" s="10"/>
      <c r="M36" s="10"/>
      <c r="N36" s="10"/>
      <c r="O36" s="10"/>
      <c r="P36" s="10"/>
    </row>
    <row r="37" spans="1:16" ht="39" customHeight="1" x14ac:dyDescent="0.2">
      <c r="A37" s="10"/>
      <c r="B37" s="23"/>
      <c r="C37" s="1108" t="s">
        <v>529</v>
      </c>
      <c r="D37" s="1108"/>
      <c r="E37" s="1109"/>
      <c r="F37" s="24">
        <v>0.65</v>
      </c>
      <c r="G37" s="25">
        <v>3.7</v>
      </c>
      <c r="H37" s="25">
        <v>2.46</v>
      </c>
      <c r="I37" s="25">
        <v>1.17</v>
      </c>
      <c r="J37" s="26">
        <v>0.84</v>
      </c>
      <c r="K37" s="10"/>
      <c r="L37" s="10"/>
      <c r="M37" s="10"/>
      <c r="N37" s="10"/>
      <c r="O37" s="10"/>
      <c r="P37" s="10"/>
    </row>
    <row r="38" spans="1:16" ht="39" customHeight="1" x14ac:dyDescent="0.2">
      <c r="A38" s="10"/>
      <c r="B38" s="23"/>
      <c r="C38" s="1108" t="s">
        <v>530</v>
      </c>
      <c r="D38" s="1108"/>
      <c r="E38" s="1109"/>
      <c r="F38" s="24">
        <v>0.71</v>
      </c>
      <c r="G38" s="25">
        <v>2.09</v>
      </c>
      <c r="H38" s="25">
        <v>1.53</v>
      </c>
      <c r="I38" s="25">
        <v>0.84</v>
      </c>
      <c r="J38" s="26">
        <v>0.79</v>
      </c>
      <c r="K38" s="10"/>
      <c r="L38" s="10"/>
      <c r="M38" s="10"/>
      <c r="N38" s="10"/>
      <c r="O38" s="10"/>
      <c r="P38" s="10"/>
    </row>
    <row r="39" spans="1:16" ht="39" customHeight="1" x14ac:dyDescent="0.2">
      <c r="A39" s="10"/>
      <c r="B39" s="23"/>
      <c r="C39" s="1108" t="s">
        <v>531</v>
      </c>
      <c r="D39" s="1108"/>
      <c r="E39" s="1109"/>
      <c r="F39" s="24" t="s">
        <v>482</v>
      </c>
      <c r="G39" s="25">
        <v>0.24</v>
      </c>
      <c r="H39" s="25">
        <v>0.42</v>
      </c>
      <c r="I39" s="25">
        <v>0.48</v>
      </c>
      <c r="J39" s="26">
        <v>0.53</v>
      </c>
      <c r="K39" s="10"/>
      <c r="L39" s="10"/>
      <c r="M39" s="10"/>
      <c r="N39" s="10"/>
      <c r="O39" s="10"/>
      <c r="P39" s="10"/>
    </row>
    <row r="40" spans="1:16" ht="39" customHeight="1" x14ac:dyDescent="0.2">
      <c r="A40" s="10"/>
      <c r="B40" s="23"/>
      <c r="C40" s="1108" t="s">
        <v>532</v>
      </c>
      <c r="D40" s="1108"/>
      <c r="E40" s="1109"/>
      <c r="F40" s="24">
        <v>0.56999999999999995</v>
      </c>
      <c r="G40" s="25">
        <v>0.51</v>
      </c>
      <c r="H40" s="25">
        <v>0.48</v>
      </c>
      <c r="I40" s="25">
        <v>0.5</v>
      </c>
      <c r="J40" s="26">
        <v>0.48</v>
      </c>
      <c r="K40" s="10"/>
      <c r="L40" s="10"/>
      <c r="M40" s="10"/>
      <c r="N40" s="10"/>
      <c r="O40" s="10"/>
      <c r="P40" s="10"/>
    </row>
    <row r="41" spans="1:16" ht="39" customHeight="1" x14ac:dyDescent="0.2">
      <c r="A41" s="10"/>
      <c r="B41" s="23"/>
      <c r="C41" s="1108" t="s">
        <v>533</v>
      </c>
      <c r="D41" s="1108"/>
      <c r="E41" s="1109"/>
      <c r="F41" s="24">
        <v>0.06</v>
      </c>
      <c r="G41" s="25">
        <v>0.08</v>
      </c>
      <c r="H41" s="25">
        <v>0.09</v>
      </c>
      <c r="I41" s="25">
        <v>0.18</v>
      </c>
      <c r="J41" s="26">
        <v>0.31</v>
      </c>
      <c r="K41" s="10"/>
      <c r="L41" s="10"/>
      <c r="M41" s="10"/>
      <c r="N41" s="10"/>
      <c r="O41" s="10"/>
      <c r="P41" s="10"/>
    </row>
    <row r="42" spans="1:16" ht="39" customHeight="1" x14ac:dyDescent="0.2">
      <c r="A42" s="10"/>
      <c r="B42" s="27"/>
      <c r="C42" s="1108" t="s">
        <v>534</v>
      </c>
      <c r="D42" s="1108"/>
      <c r="E42" s="1109"/>
      <c r="F42" s="24" t="s">
        <v>482</v>
      </c>
      <c r="G42" s="25" t="s">
        <v>482</v>
      </c>
      <c r="H42" s="25" t="s">
        <v>482</v>
      </c>
      <c r="I42" s="25" t="s">
        <v>482</v>
      </c>
      <c r="J42" s="26" t="s">
        <v>482</v>
      </c>
      <c r="K42" s="10"/>
      <c r="L42" s="10"/>
      <c r="M42" s="10"/>
      <c r="N42" s="10"/>
      <c r="O42" s="10"/>
      <c r="P42" s="10"/>
    </row>
    <row r="43" spans="1:16" ht="39" customHeight="1" thickBot="1" x14ac:dyDescent="0.25">
      <c r="A43" s="10"/>
      <c r="B43" s="28"/>
      <c r="C43" s="1110" t="s">
        <v>535</v>
      </c>
      <c r="D43" s="1110"/>
      <c r="E43" s="1111"/>
      <c r="F43" s="29">
        <v>1.62</v>
      </c>
      <c r="G43" s="30">
        <v>1.71</v>
      </c>
      <c r="H43" s="30">
        <v>1.24</v>
      </c>
      <c r="I43" s="30">
        <v>0.61</v>
      </c>
      <c r="J43" s="31">
        <v>0.56999999999999995</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cx9n9xr7IUczqZWmEBnnZKUcuYD+YvPlW2MD3IRhS1lWSLfgCxjZ/RZ5e2iV6Wz/jT6cW2tpBY6HkwC+LpduDA==" saltValue="iunpAbQlQ6uP7TXZNC86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520</v>
      </c>
      <c r="L44" s="42" t="s">
        <v>521</v>
      </c>
      <c r="M44" s="42" t="s">
        <v>522</v>
      </c>
      <c r="N44" s="42" t="s">
        <v>523</v>
      </c>
      <c r="O44" s="43" t="s">
        <v>524</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81765</v>
      </c>
      <c r="L45" s="46">
        <v>82560</v>
      </c>
      <c r="M45" s="46">
        <v>84500</v>
      </c>
      <c r="N45" s="46">
        <v>86549</v>
      </c>
      <c r="O45" s="47">
        <v>84026</v>
      </c>
      <c r="P45" s="34"/>
      <c r="Q45" s="34"/>
      <c r="R45" s="34"/>
      <c r="S45" s="34"/>
      <c r="T45" s="34"/>
      <c r="U45" s="34"/>
    </row>
    <row r="46" spans="1:21" ht="30.75" customHeight="1" x14ac:dyDescent="0.2">
      <c r="A46" s="34"/>
      <c r="B46" s="1116"/>
      <c r="C46" s="1117"/>
      <c r="D46" s="48"/>
      <c r="E46" s="1122" t="s">
        <v>12</v>
      </c>
      <c r="F46" s="1122"/>
      <c r="G46" s="1122"/>
      <c r="H46" s="1122"/>
      <c r="I46" s="1122"/>
      <c r="J46" s="1123"/>
      <c r="K46" s="49">
        <v>14155</v>
      </c>
      <c r="L46" s="50">
        <v>9902</v>
      </c>
      <c r="M46" s="50">
        <v>3416</v>
      </c>
      <c r="N46" s="50" t="s">
        <v>482</v>
      </c>
      <c r="O46" s="51" t="s">
        <v>482</v>
      </c>
      <c r="P46" s="34"/>
      <c r="Q46" s="34"/>
      <c r="R46" s="34"/>
      <c r="S46" s="34"/>
      <c r="T46" s="34"/>
      <c r="U46" s="34"/>
    </row>
    <row r="47" spans="1:21" ht="30.75" customHeight="1" x14ac:dyDescent="0.2">
      <c r="A47" s="34"/>
      <c r="B47" s="1116"/>
      <c r="C47" s="1117"/>
      <c r="D47" s="48"/>
      <c r="E47" s="1122" t="s">
        <v>13</v>
      </c>
      <c r="F47" s="1122"/>
      <c r="G47" s="1122"/>
      <c r="H47" s="1122"/>
      <c r="I47" s="1122"/>
      <c r="J47" s="1123"/>
      <c r="K47" s="49">
        <v>125619</v>
      </c>
      <c r="L47" s="50">
        <v>125508</v>
      </c>
      <c r="M47" s="50">
        <v>128422</v>
      </c>
      <c r="N47" s="50">
        <v>131023</v>
      </c>
      <c r="O47" s="51">
        <v>131480</v>
      </c>
      <c r="P47" s="34"/>
      <c r="Q47" s="34"/>
      <c r="R47" s="34"/>
      <c r="S47" s="34"/>
      <c r="T47" s="34"/>
      <c r="U47" s="34"/>
    </row>
    <row r="48" spans="1:21" ht="30.75" customHeight="1" x14ac:dyDescent="0.2">
      <c r="A48" s="34"/>
      <c r="B48" s="1116"/>
      <c r="C48" s="1117"/>
      <c r="D48" s="48"/>
      <c r="E48" s="1122" t="s">
        <v>14</v>
      </c>
      <c r="F48" s="1122"/>
      <c r="G48" s="1122"/>
      <c r="H48" s="1122"/>
      <c r="I48" s="1122"/>
      <c r="J48" s="1123"/>
      <c r="K48" s="49">
        <v>3866</v>
      </c>
      <c r="L48" s="50">
        <v>4431</v>
      </c>
      <c r="M48" s="50">
        <v>3897</v>
      </c>
      <c r="N48" s="50">
        <v>4113</v>
      </c>
      <c r="O48" s="51">
        <v>4410</v>
      </c>
      <c r="P48" s="34"/>
      <c r="Q48" s="34"/>
      <c r="R48" s="34"/>
      <c r="S48" s="34"/>
      <c r="T48" s="34"/>
      <c r="U48" s="34"/>
    </row>
    <row r="49" spans="1:21" ht="30.75" customHeight="1" x14ac:dyDescent="0.2">
      <c r="A49" s="34"/>
      <c r="B49" s="1116"/>
      <c r="C49" s="1117"/>
      <c r="D49" s="48"/>
      <c r="E49" s="1122" t="s">
        <v>15</v>
      </c>
      <c r="F49" s="1122"/>
      <c r="G49" s="1122"/>
      <c r="H49" s="1122"/>
      <c r="I49" s="1122"/>
      <c r="J49" s="1123"/>
      <c r="K49" s="49" t="s">
        <v>482</v>
      </c>
      <c r="L49" s="50" t="s">
        <v>482</v>
      </c>
      <c r="M49" s="50" t="s">
        <v>482</v>
      </c>
      <c r="N49" s="50" t="s">
        <v>482</v>
      </c>
      <c r="O49" s="51" t="s">
        <v>482</v>
      </c>
      <c r="P49" s="34"/>
      <c r="Q49" s="34"/>
      <c r="R49" s="34"/>
      <c r="S49" s="34"/>
      <c r="T49" s="34"/>
      <c r="U49" s="34"/>
    </row>
    <row r="50" spans="1:21" ht="30.75" customHeight="1" x14ac:dyDescent="0.2">
      <c r="A50" s="34"/>
      <c r="B50" s="1116"/>
      <c r="C50" s="1117"/>
      <c r="D50" s="48"/>
      <c r="E50" s="1122" t="s">
        <v>16</v>
      </c>
      <c r="F50" s="1122"/>
      <c r="G50" s="1122"/>
      <c r="H50" s="1122"/>
      <c r="I50" s="1122"/>
      <c r="J50" s="1123"/>
      <c r="K50" s="49">
        <v>2903</v>
      </c>
      <c r="L50" s="50">
        <v>2940</v>
      </c>
      <c r="M50" s="50">
        <v>2491</v>
      </c>
      <c r="N50" s="50">
        <v>2250</v>
      </c>
      <c r="O50" s="51">
        <v>2018</v>
      </c>
      <c r="P50" s="34"/>
      <c r="Q50" s="34"/>
      <c r="R50" s="34"/>
      <c r="S50" s="34"/>
      <c r="T50" s="34"/>
      <c r="U50" s="34"/>
    </row>
    <row r="51" spans="1:21" ht="30.75" customHeight="1" x14ac:dyDescent="0.2">
      <c r="A51" s="34"/>
      <c r="B51" s="1118"/>
      <c r="C51" s="1119"/>
      <c r="D51" s="52"/>
      <c r="E51" s="1122" t="s">
        <v>17</v>
      </c>
      <c r="F51" s="1122"/>
      <c r="G51" s="1122"/>
      <c r="H51" s="1122"/>
      <c r="I51" s="1122"/>
      <c r="J51" s="1123"/>
      <c r="K51" s="49">
        <v>4</v>
      </c>
      <c r="L51" s="50">
        <v>1</v>
      </c>
      <c r="M51" s="50">
        <v>0</v>
      </c>
      <c r="N51" s="50">
        <v>1</v>
      </c>
      <c r="O51" s="51">
        <v>2</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148277</v>
      </c>
      <c r="L52" s="50">
        <v>146769</v>
      </c>
      <c r="M52" s="50">
        <v>149166</v>
      </c>
      <c r="N52" s="50">
        <v>146301</v>
      </c>
      <c r="O52" s="51">
        <v>145951</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80035</v>
      </c>
      <c r="L53" s="55">
        <v>78573</v>
      </c>
      <c r="M53" s="55">
        <v>73560</v>
      </c>
      <c r="N53" s="55">
        <v>77635</v>
      </c>
      <c r="O53" s="56">
        <v>75985</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536</v>
      </c>
      <c r="P55" s="34"/>
      <c r="Q55" s="34"/>
      <c r="R55" s="34"/>
      <c r="S55" s="34"/>
      <c r="T55" s="34"/>
      <c r="U55" s="34"/>
    </row>
    <row r="56" spans="1:21" ht="30.75" customHeight="1" thickBot="1" x14ac:dyDescent="0.3">
      <c r="A56" s="34"/>
      <c r="B56" s="60"/>
      <c r="C56" s="61"/>
      <c r="D56" s="61"/>
      <c r="E56" s="62"/>
      <c r="F56" s="62"/>
      <c r="G56" s="62"/>
      <c r="H56" s="62"/>
      <c r="I56" s="62"/>
      <c r="J56" s="63" t="s">
        <v>3</v>
      </c>
      <c r="K56" s="64" t="s">
        <v>537</v>
      </c>
      <c r="L56" s="65" t="s">
        <v>538</v>
      </c>
      <c r="M56" s="65" t="s">
        <v>539</v>
      </c>
      <c r="N56" s="65" t="s">
        <v>540</v>
      </c>
      <c r="O56" s="66" t="s">
        <v>541</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v>106522</v>
      </c>
      <c r="L57" s="68">
        <v>106789</v>
      </c>
      <c r="M57" s="68">
        <v>77061</v>
      </c>
      <c r="N57" s="68">
        <v>83700</v>
      </c>
      <c r="O57" s="69">
        <v>121520</v>
      </c>
      <c r="P57" s="34"/>
      <c r="Q57" s="34"/>
      <c r="R57" s="34"/>
      <c r="S57" s="34"/>
      <c r="T57" s="34"/>
      <c r="U57" s="34"/>
    </row>
    <row r="58" spans="1:21" ht="30.75" customHeight="1" x14ac:dyDescent="0.2">
      <c r="A58" s="34"/>
      <c r="B58" s="1132"/>
      <c r="C58" s="1133"/>
      <c r="D58" s="1139" t="s">
        <v>26</v>
      </c>
      <c r="E58" s="1140"/>
      <c r="F58" s="1140"/>
      <c r="G58" s="1140"/>
      <c r="H58" s="1140"/>
      <c r="I58" s="1140"/>
      <c r="J58" s="1141"/>
      <c r="K58" s="70">
        <v>514440</v>
      </c>
      <c r="L58" s="71">
        <v>536217</v>
      </c>
      <c r="M58" s="71">
        <v>570875</v>
      </c>
      <c r="N58" s="71">
        <v>692503</v>
      </c>
      <c r="O58" s="72">
        <v>749339</v>
      </c>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v>593275</v>
      </c>
      <c r="L59" s="74">
        <v>591019</v>
      </c>
      <c r="M59" s="74">
        <v>597355</v>
      </c>
      <c r="N59" s="74">
        <v>645353</v>
      </c>
      <c r="O59" s="75">
        <v>674325</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row r="65" s="35" customFormat="1" ht="13.5" hidden="1" customHeight="1" x14ac:dyDescent="0.2"/>
    <row r="66" s="35" customFormat="1" ht="13.5" hidden="1" customHeight="1" x14ac:dyDescent="0.2"/>
  </sheetData>
  <sheetProtection algorithmName="SHA-512" hashValue="7VpKHJkGhf5e5nHM3rinrmhWxMQ7O88rrA/h/orE13E0a66dd/KXggsV5XKtXk63Cw60luzzuP5LjeY2Q1egnw==" saltValue="i50rtrzB1HQjTeU5KKv44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520</v>
      </c>
      <c r="J40" s="348" t="s">
        <v>521</v>
      </c>
      <c r="K40" s="348" t="s">
        <v>522</v>
      </c>
      <c r="L40" s="348" t="s">
        <v>523</v>
      </c>
      <c r="M40" s="349" t="s">
        <v>524</v>
      </c>
    </row>
    <row r="41" spans="2:13" ht="27.75" customHeight="1" x14ac:dyDescent="0.2">
      <c r="B41" s="1145" t="s">
        <v>30</v>
      </c>
      <c r="C41" s="1146"/>
      <c r="D41" s="85"/>
      <c r="E41" s="1151" t="s">
        <v>31</v>
      </c>
      <c r="F41" s="1151"/>
      <c r="G41" s="1151"/>
      <c r="H41" s="1152"/>
      <c r="I41" s="350">
        <v>3614654</v>
      </c>
      <c r="J41" s="351">
        <v>3657653</v>
      </c>
      <c r="K41" s="351">
        <v>3770507</v>
      </c>
      <c r="L41" s="351">
        <v>3764448</v>
      </c>
      <c r="M41" s="352">
        <v>3694585</v>
      </c>
    </row>
    <row r="42" spans="2:13" ht="27.75" customHeight="1" x14ac:dyDescent="0.2">
      <c r="B42" s="1147"/>
      <c r="C42" s="1148"/>
      <c r="D42" s="86"/>
      <c r="E42" s="1153" t="s">
        <v>32</v>
      </c>
      <c r="F42" s="1153"/>
      <c r="G42" s="1153"/>
      <c r="H42" s="1154"/>
      <c r="I42" s="353">
        <v>25079</v>
      </c>
      <c r="J42" s="354">
        <v>21046</v>
      </c>
      <c r="K42" s="354">
        <v>21280</v>
      </c>
      <c r="L42" s="354">
        <v>18128</v>
      </c>
      <c r="M42" s="355">
        <v>16732</v>
      </c>
    </row>
    <row r="43" spans="2:13" ht="27.75" customHeight="1" x14ac:dyDescent="0.2">
      <c r="B43" s="1147"/>
      <c r="C43" s="1148"/>
      <c r="D43" s="86"/>
      <c r="E43" s="1153" t="s">
        <v>33</v>
      </c>
      <c r="F43" s="1153"/>
      <c r="G43" s="1153"/>
      <c r="H43" s="1154"/>
      <c r="I43" s="353">
        <v>46618</v>
      </c>
      <c r="J43" s="354">
        <v>54835</v>
      </c>
      <c r="K43" s="354">
        <v>55538</v>
      </c>
      <c r="L43" s="354">
        <v>56915</v>
      </c>
      <c r="M43" s="355">
        <v>62469</v>
      </c>
    </row>
    <row r="44" spans="2:13" ht="27.75" customHeight="1" x14ac:dyDescent="0.2">
      <c r="B44" s="1147"/>
      <c r="C44" s="1148"/>
      <c r="D44" s="86"/>
      <c r="E44" s="1153" t="s">
        <v>34</v>
      </c>
      <c r="F44" s="1153"/>
      <c r="G44" s="1153"/>
      <c r="H44" s="1154"/>
      <c r="I44" s="353" t="s">
        <v>482</v>
      </c>
      <c r="J44" s="354" t="s">
        <v>482</v>
      </c>
      <c r="K44" s="354" t="s">
        <v>482</v>
      </c>
      <c r="L44" s="354" t="s">
        <v>482</v>
      </c>
      <c r="M44" s="355" t="s">
        <v>482</v>
      </c>
    </row>
    <row r="45" spans="2:13" ht="27.75" customHeight="1" x14ac:dyDescent="0.2">
      <c r="B45" s="1147"/>
      <c r="C45" s="1148"/>
      <c r="D45" s="86"/>
      <c r="E45" s="1153" t="s">
        <v>35</v>
      </c>
      <c r="F45" s="1153"/>
      <c r="G45" s="1153"/>
      <c r="H45" s="1154"/>
      <c r="I45" s="353">
        <v>356451</v>
      </c>
      <c r="J45" s="354">
        <v>331192</v>
      </c>
      <c r="K45" s="354">
        <v>324087</v>
      </c>
      <c r="L45" s="354">
        <v>311988</v>
      </c>
      <c r="M45" s="355">
        <v>324363</v>
      </c>
    </row>
    <row r="46" spans="2:13" ht="27.75" customHeight="1" x14ac:dyDescent="0.2">
      <c r="B46" s="1147"/>
      <c r="C46" s="1148"/>
      <c r="D46" s="87"/>
      <c r="E46" s="1155" t="s">
        <v>36</v>
      </c>
      <c r="F46" s="1155"/>
      <c r="G46" s="1155"/>
      <c r="H46" s="1156"/>
      <c r="I46" s="353">
        <v>3203</v>
      </c>
      <c r="J46" s="354">
        <v>8111</v>
      </c>
      <c r="K46" s="354">
        <v>7907</v>
      </c>
      <c r="L46" s="354">
        <v>8302</v>
      </c>
      <c r="M46" s="355">
        <v>7682</v>
      </c>
    </row>
    <row r="47" spans="2:13" ht="27.75" customHeight="1" x14ac:dyDescent="0.2">
      <c r="B47" s="1147"/>
      <c r="C47" s="1148"/>
      <c r="D47" s="88"/>
      <c r="E47" s="1157" t="s">
        <v>37</v>
      </c>
      <c r="F47" s="1158"/>
      <c r="G47" s="1158"/>
      <c r="H47" s="1159"/>
      <c r="I47" s="353" t="s">
        <v>482</v>
      </c>
      <c r="J47" s="354" t="s">
        <v>482</v>
      </c>
      <c r="K47" s="354" t="s">
        <v>482</v>
      </c>
      <c r="L47" s="354" t="s">
        <v>482</v>
      </c>
      <c r="M47" s="355" t="s">
        <v>482</v>
      </c>
    </row>
    <row r="48" spans="2:13" ht="27.75" customHeight="1" x14ac:dyDescent="0.2">
      <c r="B48" s="1147"/>
      <c r="C48" s="1148"/>
      <c r="D48" s="86"/>
      <c r="E48" s="1153" t="s">
        <v>38</v>
      </c>
      <c r="F48" s="1153"/>
      <c r="G48" s="1153"/>
      <c r="H48" s="1154"/>
      <c r="I48" s="353" t="s">
        <v>482</v>
      </c>
      <c r="J48" s="354" t="s">
        <v>482</v>
      </c>
      <c r="K48" s="354" t="s">
        <v>482</v>
      </c>
      <c r="L48" s="354" t="s">
        <v>482</v>
      </c>
      <c r="M48" s="355" t="s">
        <v>482</v>
      </c>
    </row>
    <row r="49" spans="2:13" ht="27.75" customHeight="1" x14ac:dyDescent="0.2">
      <c r="B49" s="1149"/>
      <c r="C49" s="1150"/>
      <c r="D49" s="86"/>
      <c r="E49" s="1153" t="s">
        <v>39</v>
      </c>
      <c r="F49" s="1153"/>
      <c r="G49" s="1153"/>
      <c r="H49" s="1154"/>
      <c r="I49" s="353" t="s">
        <v>482</v>
      </c>
      <c r="J49" s="354" t="s">
        <v>482</v>
      </c>
      <c r="K49" s="354" t="s">
        <v>482</v>
      </c>
      <c r="L49" s="354" t="s">
        <v>482</v>
      </c>
      <c r="M49" s="355" t="s">
        <v>482</v>
      </c>
    </row>
    <row r="50" spans="2:13" ht="27.75" customHeight="1" x14ac:dyDescent="0.2">
      <c r="B50" s="1160" t="s">
        <v>40</v>
      </c>
      <c r="C50" s="1161"/>
      <c r="D50" s="89"/>
      <c r="E50" s="1153" t="s">
        <v>41</v>
      </c>
      <c r="F50" s="1153"/>
      <c r="G50" s="1153"/>
      <c r="H50" s="1154"/>
      <c r="I50" s="353">
        <v>761117</v>
      </c>
      <c r="J50" s="354">
        <v>789662</v>
      </c>
      <c r="K50" s="354">
        <v>1021897</v>
      </c>
      <c r="L50" s="354">
        <v>1111291</v>
      </c>
      <c r="M50" s="355">
        <v>1130692</v>
      </c>
    </row>
    <row r="51" spans="2:13" ht="27.75" customHeight="1" x14ac:dyDescent="0.2">
      <c r="B51" s="1147"/>
      <c r="C51" s="1148"/>
      <c r="D51" s="86"/>
      <c r="E51" s="1153" t="s">
        <v>42</v>
      </c>
      <c r="F51" s="1153"/>
      <c r="G51" s="1153"/>
      <c r="H51" s="1154"/>
      <c r="I51" s="353">
        <v>71689</v>
      </c>
      <c r="J51" s="354">
        <v>64432</v>
      </c>
      <c r="K51" s="354">
        <v>51277</v>
      </c>
      <c r="L51" s="354">
        <v>44121</v>
      </c>
      <c r="M51" s="355">
        <v>37707</v>
      </c>
    </row>
    <row r="52" spans="2:13" ht="27.75" customHeight="1" x14ac:dyDescent="0.2">
      <c r="B52" s="1149"/>
      <c r="C52" s="1150"/>
      <c r="D52" s="86"/>
      <c r="E52" s="1153" t="s">
        <v>43</v>
      </c>
      <c r="F52" s="1153"/>
      <c r="G52" s="1153"/>
      <c r="H52" s="1154"/>
      <c r="I52" s="353">
        <v>1918536</v>
      </c>
      <c r="J52" s="354">
        <v>1940743</v>
      </c>
      <c r="K52" s="354">
        <v>1954456</v>
      </c>
      <c r="L52" s="354">
        <v>1919829</v>
      </c>
      <c r="M52" s="355">
        <v>1864088</v>
      </c>
    </row>
    <row r="53" spans="2:13" ht="27.75" customHeight="1" thickBot="1" x14ac:dyDescent="0.25">
      <c r="B53" s="1162" t="s">
        <v>20</v>
      </c>
      <c r="C53" s="1163"/>
      <c r="D53" s="90"/>
      <c r="E53" s="1164" t="s">
        <v>44</v>
      </c>
      <c r="F53" s="1164"/>
      <c r="G53" s="1164"/>
      <c r="H53" s="1165"/>
      <c r="I53" s="356">
        <v>1294662</v>
      </c>
      <c r="J53" s="357">
        <v>1277999</v>
      </c>
      <c r="K53" s="357">
        <v>1151690</v>
      </c>
      <c r="L53" s="357">
        <v>1084540</v>
      </c>
      <c r="M53" s="358">
        <v>1073345</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OfZ5FPM6kupjsNSUOZGx9qxIqx16lzpFSgkeG5PMATr8H5jJUxZ8LuUrqzfHgttvtYALe1/P3c6u+e8CxzctAw==" saltValue="0mkb5GZCxtwp0h/5Jmun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522</v>
      </c>
      <c r="G54" s="98" t="s">
        <v>523</v>
      </c>
      <c r="H54" s="99" t="s">
        <v>524</v>
      </c>
    </row>
    <row r="55" spans="2:8" ht="52.5" customHeight="1" x14ac:dyDescent="0.2">
      <c r="B55" s="100"/>
      <c r="C55" s="1171" t="s">
        <v>46</v>
      </c>
      <c r="D55" s="1171"/>
      <c r="E55" s="1172"/>
      <c r="F55" s="101">
        <v>91292</v>
      </c>
      <c r="G55" s="101">
        <v>95494</v>
      </c>
      <c r="H55" s="102">
        <v>98697</v>
      </c>
    </row>
    <row r="56" spans="2:8" ht="52.5" customHeight="1" x14ac:dyDescent="0.2">
      <c r="B56" s="103"/>
      <c r="C56" s="1173" t="s">
        <v>47</v>
      </c>
      <c r="D56" s="1173"/>
      <c r="E56" s="1174"/>
      <c r="F56" s="104">
        <v>41436</v>
      </c>
      <c r="G56" s="104">
        <v>41585</v>
      </c>
      <c r="H56" s="105">
        <v>49900</v>
      </c>
    </row>
    <row r="57" spans="2:8" ht="53.25" customHeight="1" x14ac:dyDescent="0.2">
      <c r="B57" s="103"/>
      <c r="C57" s="1175" t="s">
        <v>48</v>
      </c>
      <c r="D57" s="1175"/>
      <c r="E57" s="1176"/>
      <c r="F57" s="106">
        <v>219274</v>
      </c>
      <c r="G57" s="106">
        <v>250548</v>
      </c>
      <c r="H57" s="107">
        <v>256264</v>
      </c>
    </row>
    <row r="58" spans="2:8" ht="45.75" customHeight="1" x14ac:dyDescent="0.2">
      <c r="B58" s="108"/>
      <c r="C58" s="1166" t="s">
        <v>577</v>
      </c>
      <c r="D58" s="1167"/>
      <c r="E58" s="1168"/>
      <c r="F58" s="109">
        <v>108576</v>
      </c>
      <c r="G58" s="109">
        <v>130909</v>
      </c>
      <c r="H58" s="110">
        <v>126188</v>
      </c>
    </row>
    <row r="59" spans="2:8" ht="45.75" customHeight="1" x14ac:dyDescent="0.2">
      <c r="B59" s="108"/>
      <c r="C59" s="1166" t="s">
        <v>578</v>
      </c>
      <c r="D59" s="1167"/>
      <c r="E59" s="1168"/>
      <c r="F59" s="109">
        <v>42446</v>
      </c>
      <c r="G59" s="109">
        <v>49008</v>
      </c>
      <c r="H59" s="110">
        <v>49010</v>
      </c>
    </row>
    <row r="60" spans="2:8" ht="45.75" customHeight="1" x14ac:dyDescent="0.2">
      <c r="B60" s="108"/>
      <c r="C60" s="1166" t="s">
        <v>579</v>
      </c>
      <c r="D60" s="1167"/>
      <c r="E60" s="1168"/>
      <c r="F60" s="109">
        <v>31909</v>
      </c>
      <c r="G60" s="109">
        <v>31910</v>
      </c>
      <c r="H60" s="110">
        <v>31912</v>
      </c>
    </row>
    <row r="61" spans="2:8" ht="45.75" customHeight="1" x14ac:dyDescent="0.2">
      <c r="B61" s="108"/>
      <c r="C61" s="1166" t="s">
        <v>580</v>
      </c>
      <c r="D61" s="1167"/>
      <c r="E61" s="1168"/>
      <c r="F61" s="109">
        <v>10324</v>
      </c>
      <c r="G61" s="109">
        <v>10297</v>
      </c>
      <c r="H61" s="110">
        <v>10230</v>
      </c>
    </row>
    <row r="62" spans="2:8" ht="45.75" customHeight="1" thickBot="1" x14ac:dyDescent="0.25">
      <c r="B62" s="111"/>
      <c r="C62" s="1166" t="s">
        <v>581</v>
      </c>
      <c r="D62" s="1167"/>
      <c r="E62" s="1168"/>
      <c r="F62" s="112">
        <v>0</v>
      </c>
      <c r="G62" s="112">
        <v>0</v>
      </c>
      <c r="H62" s="113">
        <v>7000</v>
      </c>
    </row>
    <row r="63" spans="2:8" ht="52.5" customHeight="1" thickBot="1" x14ac:dyDescent="0.25">
      <c r="B63" s="114"/>
      <c r="C63" s="1169" t="s">
        <v>49</v>
      </c>
      <c r="D63" s="1169"/>
      <c r="E63" s="1170"/>
      <c r="F63" s="115">
        <v>352002</v>
      </c>
      <c r="G63" s="115">
        <v>387627</v>
      </c>
      <c r="H63" s="116">
        <v>404860</v>
      </c>
    </row>
    <row r="64" spans="2:8" ht="13" x14ac:dyDescent="0.2"/>
  </sheetData>
  <sheetProtection algorithmName="SHA-512" hashValue="fUBfypPOKhhZ9qPG0vqgfu/gZi1rdDeMnZjbkQc59sCAGbPux2TBMaMAm1toMqeFX6PaCpwjg0munTxxK5gYKA==" saltValue="+4Kq1OiGcyr777AjqGhi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513</v>
      </c>
      <c r="B3" s="132"/>
      <c r="C3" s="133"/>
      <c r="D3" s="134">
        <v>22166</v>
      </c>
      <c r="E3" s="135"/>
      <c r="F3" s="136">
        <v>42833</v>
      </c>
      <c r="G3" s="137"/>
      <c r="H3" s="138"/>
    </row>
    <row r="4" spans="1:8" x14ac:dyDescent="0.2">
      <c r="A4" s="139"/>
      <c r="B4" s="140"/>
      <c r="C4" s="141"/>
      <c r="D4" s="142">
        <v>10527</v>
      </c>
      <c r="E4" s="143"/>
      <c r="F4" s="144">
        <v>15211</v>
      </c>
      <c r="G4" s="145"/>
      <c r="H4" s="146"/>
    </row>
    <row r="5" spans="1:8" x14ac:dyDescent="0.2">
      <c r="A5" s="127" t="s">
        <v>515</v>
      </c>
      <c r="B5" s="132"/>
      <c r="C5" s="133"/>
      <c r="D5" s="134">
        <v>28492</v>
      </c>
      <c r="E5" s="135"/>
      <c r="F5" s="136">
        <v>46888</v>
      </c>
      <c r="G5" s="137"/>
      <c r="H5" s="138"/>
    </row>
    <row r="6" spans="1:8" x14ac:dyDescent="0.2">
      <c r="A6" s="139"/>
      <c r="B6" s="140"/>
      <c r="C6" s="141"/>
      <c r="D6" s="142">
        <v>10658</v>
      </c>
      <c r="E6" s="143"/>
      <c r="F6" s="144">
        <v>14375</v>
      </c>
      <c r="G6" s="145"/>
      <c r="H6" s="146"/>
    </row>
    <row r="7" spans="1:8" x14ac:dyDescent="0.2">
      <c r="A7" s="127" t="s">
        <v>516</v>
      </c>
      <c r="B7" s="132"/>
      <c r="C7" s="133"/>
      <c r="D7" s="134">
        <v>27983</v>
      </c>
      <c r="E7" s="135"/>
      <c r="F7" s="136">
        <v>46574</v>
      </c>
      <c r="G7" s="137"/>
      <c r="H7" s="138"/>
    </row>
    <row r="8" spans="1:8" x14ac:dyDescent="0.2">
      <c r="A8" s="139"/>
      <c r="B8" s="140"/>
      <c r="C8" s="141"/>
      <c r="D8" s="142">
        <v>9394</v>
      </c>
      <c r="E8" s="143"/>
      <c r="F8" s="144">
        <v>14394</v>
      </c>
      <c r="G8" s="145"/>
      <c r="H8" s="146"/>
    </row>
    <row r="9" spans="1:8" x14ac:dyDescent="0.2">
      <c r="A9" s="127" t="s">
        <v>517</v>
      </c>
      <c r="B9" s="132"/>
      <c r="C9" s="133"/>
      <c r="D9" s="134">
        <v>25802</v>
      </c>
      <c r="E9" s="135"/>
      <c r="F9" s="136">
        <v>44729</v>
      </c>
      <c r="G9" s="137"/>
      <c r="H9" s="138"/>
    </row>
    <row r="10" spans="1:8" x14ac:dyDescent="0.2">
      <c r="A10" s="139"/>
      <c r="B10" s="140"/>
      <c r="C10" s="141"/>
      <c r="D10" s="142">
        <v>9843</v>
      </c>
      <c r="E10" s="143"/>
      <c r="F10" s="144">
        <v>15395</v>
      </c>
      <c r="G10" s="145"/>
      <c r="H10" s="146"/>
    </row>
    <row r="11" spans="1:8" x14ac:dyDescent="0.2">
      <c r="A11" s="127" t="s">
        <v>518</v>
      </c>
      <c r="B11" s="132"/>
      <c r="C11" s="133"/>
      <c r="D11" s="134">
        <v>28401</v>
      </c>
      <c r="E11" s="135"/>
      <c r="F11" s="136">
        <v>44130</v>
      </c>
      <c r="G11" s="137"/>
      <c r="H11" s="138"/>
    </row>
    <row r="12" spans="1:8" x14ac:dyDescent="0.2">
      <c r="A12" s="139"/>
      <c r="B12" s="140"/>
      <c r="C12" s="147"/>
      <c r="D12" s="142">
        <v>11321</v>
      </c>
      <c r="E12" s="143"/>
      <c r="F12" s="144">
        <v>15920</v>
      </c>
      <c r="G12" s="145"/>
      <c r="H12" s="146"/>
    </row>
    <row r="13" spans="1:8" x14ac:dyDescent="0.2">
      <c r="A13" s="127"/>
      <c r="B13" s="132"/>
      <c r="C13" s="133"/>
      <c r="D13" s="134">
        <v>26569</v>
      </c>
      <c r="E13" s="135"/>
      <c r="F13" s="136">
        <v>45031</v>
      </c>
      <c r="G13" s="148"/>
      <c r="H13" s="138"/>
    </row>
    <row r="14" spans="1:8" x14ac:dyDescent="0.2">
      <c r="A14" s="139"/>
      <c r="B14" s="140"/>
      <c r="C14" s="141"/>
      <c r="D14" s="142">
        <v>10349</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1.59</v>
      </c>
      <c r="C19" s="149">
        <f>ROUND(VALUE(SUBSTITUTE(実質収支比率等に係る経年分析!G$48,"▲","-")),2)</f>
        <v>5.17</v>
      </c>
      <c r="D19" s="149">
        <f>ROUND(VALUE(SUBSTITUTE(実質収支比率等に係る経年分析!H$48,"▲","-")),2)</f>
        <v>3.34</v>
      </c>
      <c r="E19" s="149">
        <f>ROUND(VALUE(SUBSTITUTE(実質収支比率等に係る経年分析!I$48,"▲","-")),2)</f>
        <v>1.39</v>
      </c>
      <c r="F19" s="149">
        <f>ROUND(VALUE(SUBSTITUTE(実質収支比率等に係る経年分析!J$48,"▲","-")),2)</f>
        <v>1.29</v>
      </c>
    </row>
    <row r="20" spans="1:11" x14ac:dyDescent="0.2">
      <c r="A20" s="149" t="s">
        <v>54</v>
      </c>
      <c r="B20" s="149">
        <f>ROUND(VALUE(SUBSTITUTE(実質収支比率等に係る経年分析!F$47,"▲","-")),2)</f>
        <v>4.76</v>
      </c>
      <c r="C20" s="149">
        <f>ROUND(VALUE(SUBSTITUTE(実質収支比率等に係る経年分析!G$47,"▲","-")),2)</f>
        <v>5.01</v>
      </c>
      <c r="D20" s="149">
        <f>ROUND(VALUE(SUBSTITUTE(実質収支比率等に係る経年分析!H$47,"▲","-")),2)</f>
        <v>7.98</v>
      </c>
      <c r="E20" s="149">
        <f>ROUND(VALUE(SUBSTITUTE(実質収支比率等に係る経年分析!I$47,"▲","-")),2)</f>
        <v>8.5399999999999991</v>
      </c>
      <c r="F20" s="149">
        <f>ROUND(VALUE(SUBSTITUTE(実質収支比率等に係る経年分析!J$47,"▲","-")),2)</f>
        <v>8.6</v>
      </c>
    </row>
    <row r="21" spans="1:11" x14ac:dyDescent="0.2">
      <c r="A21" s="149" t="s">
        <v>55</v>
      </c>
      <c r="B21" s="149">
        <f>IF(ISNUMBER(VALUE(SUBSTITUTE(実質収支比率等に係る経年分析!F$49,"▲","-"))),ROUND(VALUE(SUBSTITUTE(実質収支比率等に係る経年分析!F$49,"▲","-")),2),NA())</f>
        <v>1.05</v>
      </c>
      <c r="C21" s="149">
        <f>IF(ISNUMBER(VALUE(SUBSTITUTE(実質収支比率等に係る経年分析!G$49,"▲","-"))),ROUND(VALUE(SUBSTITUTE(実質収支比率等に係る経年分析!G$49,"▲","-")),2),NA())</f>
        <v>3.93</v>
      </c>
      <c r="D21" s="149">
        <f>IF(ISNUMBER(VALUE(SUBSTITUTE(実質収支比率等に係る経年分析!H$49,"▲","-"))),ROUND(VALUE(SUBSTITUTE(実質収支比率等に係る経年分析!H$49,"▲","-")),2),NA())</f>
        <v>5.93</v>
      </c>
      <c r="E21" s="149">
        <f>IF(ISNUMBER(VALUE(SUBSTITUTE(実質収支比率等に係る経年分析!I$49,"▲","-"))),ROUND(VALUE(SUBSTITUTE(実質収支比率等に係る経年分析!I$49,"▲","-")),2),NA())</f>
        <v>-1.64</v>
      </c>
      <c r="F21" s="149">
        <f>IF(ISNUMBER(VALUE(SUBSTITUTE(実質収支比率等に係る経年分析!J$49,"▲","-"))),ROUND(VALUE(SUBSTITUTE(実質収支比率等に係る経年分析!J$49,"▲","-")),2),NA())</f>
        <v>0.22</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1.62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1.71</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1.24</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0.61</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0.56999999999999995</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日本コンベンションセンター国際展示場事業</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0.06</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0.08</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0.09</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0.18</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0.31</v>
      </c>
    </row>
    <row r="30" spans="1:11" x14ac:dyDescent="0.2">
      <c r="A30" s="150" t="str">
        <f>IF(連結実質赤字比率に係る赤字・黒字の構成分析!C$40="",NA(),連結実質赤字比率に係る赤字・黒字の構成分析!C$40)</f>
        <v>工業団地整備事業</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0.56999999999999995</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0.51</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0.48</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0.48</v>
      </c>
    </row>
    <row r="31" spans="1:11" x14ac:dyDescent="0.2">
      <c r="A31" s="150" t="str">
        <f>IF(連結実質赤字比率に係る赤字・黒字の構成分析!C$39="",NA(),連結実質赤字比率に係る赤字・黒字の構成分析!C$39)</f>
        <v>流域下水道事業会計</v>
      </c>
      <c r="B31" s="150" t="e">
        <f>IF(ROUND(VALUE(SUBSTITUTE(連結実質赤字比率に係る赤字・黒字の構成分析!F$39,"▲", "-")), 2) &lt; 0, ABS(ROUND(VALUE(SUBSTITUTE(連結実質赤字比率に係る赤字・黒字の構成分析!F$39,"▲", "-")), 2)), NA())</f>
        <v>#VALUE!</v>
      </c>
      <c r="C31" s="150" t="e">
        <f>IF(ROUND(VALUE(SUBSTITUTE(連結実質赤字比率に係る赤字・黒字の構成分析!F$39,"▲", "-")), 2) &gt;= 0, ABS(ROUND(VALUE(SUBSTITUTE(連結実質赤字比率に係る赤字・黒字の構成分析!F$39,"▲", "-")), 2)), NA())</f>
        <v>#VALUE!</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0.24</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0.42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0.48</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0.53</v>
      </c>
    </row>
    <row r="32" spans="1:11" x14ac:dyDescent="0.2">
      <c r="A32" s="150" t="str">
        <f>IF(連結実質赤字比率に係る赤字・黒字の構成分析!C$38="",NA(),連結実質赤字比率に係る赤字・黒字の構成分析!C$38)</f>
        <v>国民健康保険事業</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0.71</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2.09</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1.53</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0.84</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0.79</v>
      </c>
    </row>
    <row r="33" spans="1:16" x14ac:dyDescent="0.2">
      <c r="A33" s="150" t="str">
        <f>IF(連結実質赤字比率に係る赤字・黒字の構成分析!C$37="",NA(),連結実質赤字比率に係る赤字・黒字の構成分析!C$37)</f>
        <v>一般会計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0.65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3.7</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2.46</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1.17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0.84</v>
      </c>
    </row>
    <row r="34" spans="1:16" x14ac:dyDescent="0.2">
      <c r="A34" s="150" t="str">
        <f>IF(連結実質赤字比率に係る赤字・黒字の構成分析!C$36="",NA(),連結実質赤字比率に係る赤字・黒字の構成分析!C$36)</f>
        <v>上水道事業会計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2.97</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3.12</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2.17</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3</v>
      </c>
    </row>
    <row r="35" spans="1:16" x14ac:dyDescent="0.2">
      <c r="A35" s="150" t="str">
        <f>IF(連結実質赤字比率に係る赤字・黒字の構成分析!C$35="",NA(),連結実質赤字比率に係る赤字・黒字の構成分析!C$35)</f>
        <v>工業用水道事業会計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2.76</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2.98</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3.19</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3.22</v>
      </c>
    </row>
    <row r="36" spans="1:16" x14ac:dyDescent="0.2">
      <c r="A36" s="150" t="str">
        <f>IF(連結実質赤字比率に係る赤字・黒字の構成分析!C$34="",NA(),連結実質赤字比率に係る赤字・黒字の構成分析!C$34)</f>
        <v>造成土地管理事業会計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7.25</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8.27</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8.07</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8.6</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9.26</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148277</v>
      </c>
      <c r="E42" s="151"/>
      <c r="F42" s="151"/>
      <c r="G42" s="151">
        <f>'実質公債費比率（分子）の構造'!L$52</f>
        <v>146769</v>
      </c>
      <c r="H42" s="151"/>
      <c r="I42" s="151"/>
      <c r="J42" s="151">
        <f>'実質公債費比率（分子）の構造'!M$52</f>
        <v>149166</v>
      </c>
      <c r="K42" s="151"/>
      <c r="L42" s="151"/>
      <c r="M42" s="151">
        <f>'実質公債費比率（分子）の構造'!N$52</f>
        <v>146301</v>
      </c>
      <c r="N42" s="151"/>
      <c r="O42" s="151"/>
      <c r="P42" s="151">
        <f>'実質公債費比率（分子）の構造'!O$52</f>
        <v>145951</v>
      </c>
    </row>
    <row r="43" spans="1:16" x14ac:dyDescent="0.2">
      <c r="A43" s="151" t="s">
        <v>17</v>
      </c>
      <c r="B43" s="151">
        <f>'実質公債費比率（分子）の構造'!K$51</f>
        <v>4</v>
      </c>
      <c r="C43" s="151"/>
      <c r="D43" s="151"/>
      <c r="E43" s="151">
        <f>'実質公債費比率（分子）の構造'!L$51</f>
        <v>1</v>
      </c>
      <c r="F43" s="151"/>
      <c r="G43" s="151"/>
      <c r="H43" s="151">
        <f>'実質公債費比率（分子）の構造'!M$51</f>
        <v>0</v>
      </c>
      <c r="I43" s="151"/>
      <c r="J43" s="151"/>
      <c r="K43" s="151">
        <f>'実質公債費比率（分子）の構造'!N$51</f>
        <v>1</v>
      </c>
      <c r="L43" s="151"/>
      <c r="M43" s="151"/>
      <c r="N43" s="151">
        <f>'実質公債費比率（分子）の構造'!O$51</f>
        <v>2</v>
      </c>
      <c r="O43" s="151"/>
      <c r="P43" s="151"/>
    </row>
    <row r="44" spans="1:16" x14ac:dyDescent="0.2">
      <c r="A44" s="151" t="s">
        <v>63</v>
      </c>
      <c r="B44" s="151">
        <f>'実質公債費比率（分子）の構造'!K$50</f>
        <v>2903</v>
      </c>
      <c r="C44" s="151"/>
      <c r="D44" s="151"/>
      <c r="E44" s="151">
        <f>'実質公債費比率（分子）の構造'!L$50</f>
        <v>2940</v>
      </c>
      <c r="F44" s="151"/>
      <c r="G44" s="151"/>
      <c r="H44" s="151">
        <f>'実質公債費比率（分子）の構造'!M$50</f>
        <v>2491</v>
      </c>
      <c r="I44" s="151"/>
      <c r="J44" s="151"/>
      <c r="K44" s="151">
        <f>'実質公債費比率（分子）の構造'!N$50</f>
        <v>2250</v>
      </c>
      <c r="L44" s="151"/>
      <c r="M44" s="151"/>
      <c r="N44" s="151">
        <f>'実質公債費比率（分子）の構造'!O$50</f>
        <v>2018</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3866</v>
      </c>
      <c r="C46" s="151"/>
      <c r="D46" s="151"/>
      <c r="E46" s="151">
        <f>'実質公債費比率（分子）の構造'!L$48</f>
        <v>4431</v>
      </c>
      <c r="F46" s="151"/>
      <c r="G46" s="151"/>
      <c r="H46" s="151">
        <f>'実質公債費比率（分子）の構造'!M$48</f>
        <v>3897</v>
      </c>
      <c r="I46" s="151"/>
      <c r="J46" s="151"/>
      <c r="K46" s="151">
        <f>'実質公債費比率（分子）の構造'!N$48</f>
        <v>4113</v>
      </c>
      <c r="L46" s="151"/>
      <c r="M46" s="151"/>
      <c r="N46" s="151">
        <f>'実質公債費比率（分子）の構造'!O$48</f>
        <v>4410</v>
      </c>
      <c r="O46" s="151"/>
      <c r="P46" s="151"/>
    </row>
    <row r="47" spans="1:16" x14ac:dyDescent="0.2">
      <c r="A47" s="151" t="s">
        <v>13</v>
      </c>
      <c r="B47" s="151">
        <f>'実質公債費比率（分子）の構造'!K$47</f>
        <v>125619</v>
      </c>
      <c r="C47" s="151"/>
      <c r="D47" s="151"/>
      <c r="E47" s="151">
        <f>'実質公債費比率（分子）の構造'!L$47</f>
        <v>125508</v>
      </c>
      <c r="F47" s="151"/>
      <c r="G47" s="151"/>
      <c r="H47" s="151">
        <f>'実質公債費比率（分子）の構造'!M$47</f>
        <v>128422</v>
      </c>
      <c r="I47" s="151"/>
      <c r="J47" s="151"/>
      <c r="K47" s="151">
        <f>'実質公債費比率（分子）の構造'!N$47</f>
        <v>131023</v>
      </c>
      <c r="L47" s="151"/>
      <c r="M47" s="151"/>
      <c r="N47" s="151">
        <f>'実質公債費比率（分子）の構造'!O$47</f>
        <v>131480</v>
      </c>
      <c r="O47" s="151"/>
      <c r="P47" s="151"/>
    </row>
    <row r="48" spans="1:16" x14ac:dyDescent="0.2">
      <c r="A48" s="151" t="s">
        <v>66</v>
      </c>
      <c r="B48" s="151">
        <f>'実質公債費比率（分子）の構造'!K$46</f>
        <v>14155</v>
      </c>
      <c r="C48" s="151"/>
      <c r="D48" s="151"/>
      <c r="E48" s="151">
        <f>'実質公債費比率（分子）の構造'!L$46</f>
        <v>9902</v>
      </c>
      <c r="F48" s="151"/>
      <c r="G48" s="151"/>
      <c r="H48" s="151">
        <f>'実質公債費比率（分子）の構造'!M$46</f>
        <v>3416</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81765</v>
      </c>
      <c r="C49" s="151"/>
      <c r="D49" s="151"/>
      <c r="E49" s="151">
        <f>'実質公債費比率（分子）の構造'!L$45</f>
        <v>82560</v>
      </c>
      <c r="F49" s="151"/>
      <c r="G49" s="151"/>
      <c r="H49" s="151">
        <f>'実質公債費比率（分子）の構造'!M$45</f>
        <v>84500</v>
      </c>
      <c r="I49" s="151"/>
      <c r="J49" s="151"/>
      <c r="K49" s="151">
        <f>'実質公債費比率（分子）の構造'!N$45</f>
        <v>86549</v>
      </c>
      <c r="L49" s="151"/>
      <c r="M49" s="151"/>
      <c r="N49" s="151">
        <f>'実質公債費比率（分子）の構造'!O$45</f>
        <v>84026</v>
      </c>
      <c r="O49" s="151"/>
      <c r="P49" s="151"/>
    </row>
    <row r="50" spans="1:16" x14ac:dyDescent="0.2">
      <c r="A50" s="151" t="s">
        <v>68</v>
      </c>
      <c r="B50" s="151" t="e">
        <f>NA()</f>
        <v>#N/A</v>
      </c>
      <c r="C50" s="151">
        <f>IF(ISNUMBER('実質公債費比率（分子）の構造'!K$53),'実質公債費比率（分子）の構造'!K$53,NA())</f>
        <v>80035</v>
      </c>
      <c r="D50" s="151" t="e">
        <f>NA()</f>
        <v>#N/A</v>
      </c>
      <c r="E50" s="151" t="e">
        <f>NA()</f>
        <v>#N/A</v>
      </c>
      <c r="F50" s="151">
        <f>IF(ISNUMBER('実質公債費比率（分子）の構造'!L$53),'実質公債費比率（分子）の構造'!L$53,NA())</f>
        <v>78573</v>
      </c>
      <c r="G50" s="151" t="e">
        <f>NA()</f>
        <v>#N/A</v>
      </c>
      <c r="H50" s="151" t="e">
        <f>NA()</f>
        <v>#N/A</v>
      </c>
      <c r="I50" s="151">
        <f>IF(ISNUMBER('実質公債費比率（分子）の構造'!M$53),'実質公債費比率（分子）の構造'!M$53,NA())</f>
        <v>73560</v>
      </c>
      <c r="J50" s="151" t="e">
        <f>NA()</f>
        <v>#N/A</v>
      </c>
      <c r="K50" s="151" t="e">
        <f>NA()</f>
        <v>#N/A</v>
      </c>
      <c r="L50" s="151">
        <f>IF(ISNUMBER('実質公債費比率（分子）の構造'!N$53),'実質公債費比率（分子）の構造'!N$53,NA())</f>
        <v>77635</v>
      </c>
      <c r="M50" s="151" t="e">
        <f>NA()</f>
        <v>#N/A</v>
      </c>
      <c r="N50" s="151" t="e">
        <f>NA()</f>
        <v>#N/A</v>
      </c>
      <c r="O50" s="151">
        <f>IF(ISNUMBER('実質公債費比率（分子）の構造'!O$53),'実質公債費比率（分子）の構造'!O$53,NA())</f>
        <v>75985</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1918536</v>
      </c>
      <c r="E56" s="150"/>
      <c r="F56" s="150"/>
      <c r="G56" s="150">
        <f>'将来負担比率（分子）の構造'!J$52</f>
        <v>1940743</v>
      </c>
      <c r="H56" s="150"/>
      <c r="I56" s="150"/>
      <c r="J56" s="150">
        <f>'将来負担比率（分子）の構造'!K$52</f>
        <v>1954456</v>
      </c>
      <c r="K56" s="150"/>
      <c r="L56" s="150"/>
      <c r="M56" s="150">
        <f>'将来負担比率（分子）の構造'!L$52</f>
        <v>1919829</v>
      </c>
      <c r="N56" s="150"/>
      <c r="O56" s="150"/>
      <c r="P56" s="150">
        <f>'将来負担比率（分子）の構造'!M$52</f>
        <v>1864088</v>
      </c>
    </row>
    <row r="57" spans="1:16" x14ac:dyDescent="0.2">
      <c r="A57" s="150" t="s">
        <v>42</v>
      </c>
      <c r="B57" s="150"/>
      <c r="C57" s="150"/>
      <c r="D57" s="150">
        <f>'将来負担比率（分子）の構造'!I$51</f>
        <v>71689</v>
      </c>
      <c r="E57" s="150"/>
      <c r="F57" s="150"/>
      <c r="G57" s="150">
        <f>'将来負担比率（分子）の構造'!J$51</f>
        <v>64432</v>
      </c>
      <c r="H57" s="150"/>
      <c r="I57" s="150"/>
      <c r="J57" s="150">
        <f>'将来負担比率（分子）の構造'!K$51</f>
        <v>51277</v>
      </c>
      <c r="K57" s="150"/>
      <c r="L57" s="150"/>
      <c r="M57" s="150">
        <f>'将来負担比率（分子）の構造'!L$51</f>
        <v>44121</v>
      </c>
      <c r="N57" s="150"/>
      <c r="O57" s="150"/>
      <c r="P57" s="150">
        <f>'将来負担比率（分子）の構造'!M$51</f>
        <v>37707</v>
      </c>
    </row>
    <row r="58" spans="1:16" x14ac:dyDescent="0.2">
      <c r="A58" s="150" t="s">
        <v>41</v>
      </c>
      <c r="B58" s="150"/>
      <c r="C58" s="150"/>
      <c r="D58" s="150">
        <f>'将来負担比率（分子）の構造'!I$50</f>
        <v>761117</v>
      </c>
      <c r="E58" s="150"/>
      <c r="F58" s="150"/>
      <c r="G58" s="150">
        <f>'将来負担比率（分子）の構造'!J$50</f>
        <v>789662</v>
      </c>
      <c r="H58" s="150"/>
      <c r="I58" s="150"/>
      <c r="J58" s="150">
        <f>'将来負担比率（分子）の構造'!K$50</f>
        <v>1021897</v>
      </c>
      <c r="K58" s="150"/>
      <c r="L58" s="150"/>
      <c r="M58" s="150">
        <f>'将来負担比率（分子）の構造'!L$50</f>
        <v>1111291</v>
      </c>
      <c r="N58" s="150"/>
      <c r="O58" s="150"/>
      <c r="P58" s="150">
        <f>'将来負担比率（分子）の構造'!M$50</f>
        <v>1130692</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3203</v>
      </c>
      <c r="C61" s="150"/>
      <c r="D61" s="150"/>
      <c r="E61" s="150">
        <f>'将来負担比率（分子）の構造'!J$46</f>
        <v>8111</v>
      </c>
      <c r="F61" s="150"/>
      <c r="G61" s="150"/>
      <c r="H61" s="150">
        <f>'将来負担比率（分子）の構造'!K$46</f>
        <v>7907</v>
      </c>
      <c r="I61" s="150"/>
      <c r="J61" s="150"/>
      <c r="K61" s="150">
        <f>'将来負担比率（分子）の構造'!L$46</f>
        <v>8302</v>
      </c>
      <c r="L61" s="150"/>
      <c r="M61" s="150"/>
      <c r="N61" s="150">
        <f>'将来負担比率（分子）の構造'!M$46</f>
        <v>7682</v>
      </c>
      <c r="O61" s="150"/>
      <c r="P61" s="150"/>
    </row>
    <row r="62" spans="1:16" x14ac:dyDescent="0.2">
      <c r="A62" s="150" t="s">
        <v>35</v>
      </c>
      <c r="B62" s="150">
        <f>'将来負担比率（分子）の構造'!I$45</f>
        <v>356451</v>
      </c>
      <c r="C62" s="150"/>
      <c r="D62" s="150"/>
      <c r="E62" s="150">
        <f>'将来負担比率（分子）の構造'!J$45</f>
        <v>331192</v>
      </c>
      <c r="F62" s="150"/>
      <c r="G62" s="150"/>
      <c r="H62" s="150">
        <f>'将来負担比率（分子）の構造'!K$45</f>
        <v>324087</v>
      </c>
      <c r="I62" s="150"/>
      <c r="J62" s="150"/>
      <c r="K62" s="150">
        <f>'将来負担比率（分子）の構造'!L$45</f>
        <v>311988</v>
      </c>
      <c r="L62" s="150"/>
      <c r="M62" s="150"/>
      <c r="N62" s="150">
        <f>'将来負担比率（分子）の構造'!M$45</f>
        <v>324363</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46618</v>
      </c>
      <c r="C64" s="150"/>
      <c r="D64" s="150"/>
      <c r="E64" s="150">
        <f>'将来負担比率（分子）の構造'!J$43</f>
        <v>54835</v>
      </c>
      <c r="F64" s="150"/>
      <c r="G64" s="150"/>
      <c r="H64" s="150">
        <f>'将来負担比率（分子）の構造'!K$43</f>
        <v>55538</v>
      </c>
      <c r="I64" s="150"/>
      <c r="J64" s="150"/>
      <c r="K64" s="150">
        <f>'将来負担比率（分子）の構造'!L$43</f>
        <v>56915</v>
      </c>
      <c r="L64" s="150"/>
      <c r="M64" s="150"/>
      <c r="N64" s="150">
        <f>'将来負担比率（分子）の構造'!M$43</f>
        <v>62469</v>
      </c>
      <c r="O64" s="150"/>
      <c r="P64" s="150"/>
    </row>
    <row r="65" spans="1:16" x14ac:dyDescent="0.2">
      <c r="A65" s="150" t="s">
        <v>32</v>
      </c>
      <c r="B65" s="150">
        <f>'将来負担比率（分子）の構造'!I$42</f>
        <v>25079</v>
      </c>
      <c r="C65" s="150"/>
      <c r="D65" s="150"/>
      <c r="E65" s="150">
        <f>'将来負担比率（分子）の構造'!J$42</f>
        <v>21046</v>
      </c>
      <c r="F65" s="150"/>
      <c r="G65" s="150"/>
      <c r="H65" s="150">
        <f>'将来負担比率（分子）の構造'!K$42</f>
        <v>21280</v>
      </c>
      <c r="I65" s="150"/>
      <c r="J65" s="150"/>
      <c r="K65" s="150">
        <f>'将来負担比率（分子）の構造'!L$42</f>
        <v>18128</v>
      </c>
      <c r="L65" s="150"/>
      <c r="M65" s="150"/>
      <c r="N65" s="150">
        <f>'将来負担比率（分子）の構造'!M$42</f>
        <v>16732</v>
      </c>
      <c r="O65" s="150"/>
      <c r="P65" s="150"/>
    </row>
    <row r="66" spans="1:16" x14ac:dyDescent="0.2">
      <c r="A66" s="150" t="s">
        <v>31</v>
      </c>
      <c r="B66" s="150">
        <f>'将来負担比率（分子）の構造'!I$41</f>
        <v>3614654</v>
      </c>
      <c r="C66" s="150"/>
      <c r="D66" s="150"/>
      <c r="E66" s="150">
        <f>'将来負担比率（分子）の構造'!J$41</f>
        <v>3657653</v>
      </c>
      <c r="F66" s="150"/>
      <c r="G66" s="150"/>
      <c r="H66" s="150">
        <f>'将来負担比率（分子）の構造'!K$41</f>
        <v>3770507</v>
      </c>
      <c r="I66" s="150"/>
      <c r="J66" s="150"/>
      <c r="K66" s="150">
        <f>'将来負担比率（分子）の構造'!L$41</f>
        <v>3764448</v>
      </c>
      <c r="L66" s="150"/>
      <c r="M66" s="150"/>
      <c r="N66" s="150">
        <f>'将来負担比率（分子）の構造'!M$41</f>
        <v>3694585</v>
      </c>
      <c r="O66" s="150"/>
      <c r="P66" s="150"/>
    </row>
    <row r="67" spans="1:16" x14ac:dyDescent="0.2">
      <c r="A67" s="150" t="s">
        <v>72</v>
      </c>
      <c r="B67" s="150" t="e">
        <f>NA()</f>
        <v>#N/A</v>
      </c>
      <c r="C67" s="150">
        <f>IF(ISNUMBER('将来負担比率（分子）の構造'!I$53), IF('将来負担比率（分子）の構造'!I$53 &lt; 0, 0, '将来負担比率（分子）の構造'!I$53), NA())</f>
        <v>1294662</v>
      </c>
      <c r="D67" s="150" t="e">
        <f>NA()</f>
        <v>#N/A</v>
      </c>
      <c r="E67" s="150" t="e">
        <f>NA()</f>
        <v>#N/A</v>
      </c>
      <c r="F67" s="150">
        <f>IF(ISNUMBER('将来負担比率（分子）の構造'!J$53), IF('将来負担比率（分子）の構造'!J$53 &lt; 0, 0, '将来負担比率（分子）の構造'!J$53), NA())</f>
        <v>1277999</v>
      </c>
      <c r="G67" s="150" t="e">
        <f>NA()</f>
        <v>#N/A</v>
      </c>
      <c r="H67" s="150" t="e">
        <f>NA()</f>
        <v>#N/A</v>
      </c>
      <c r="I67" s="150">
        <f>IF(ISNUMBER('将来負担比率（分子）の構造'!K$53), IF('将来負担比率（分子）の構造'!K$53 &lt; 0, 0, '将来負担比率（分子）の構造'!K$53), NA())</f>
        <v>1151690</v>
      </c>
      <c r="J67" s="150" t="e">
        <f>NA()</f>
        <v>#N/A</v>
      </c>
      <c r="K67" s="150" t="e">
        <f>NA()</f>
        <v>#N/A</v>
      </c>
      <c r="L67" s="150">
        <f>IF(ISNUMBER('将来負担比率（分子）の構造'!L$53), IF('将来負担比率（分子）の構造'!L$53 &lt; 0, 0, '将来負担比率（分子）の構造'!L$53), NA())</f>
        <v>1084540</v>
      </c>
      <c r="M67" s="150" t="e">
        <f>NA()</f>
        <v>#N/A</v>
      </c>
      <c r="N67" s="150" t="e">
        <f>NA()</f>
        <v>#N/A</v>
      </c>
      <c r="O67" s="150">
        <f>IF(ISNUMBER('将来負担比率（分子）の構造'!M$53), IF('将来負担比率（分子）の構造'!M$53 &lt; 0, 0, '将来負担比率（分子）の構造'!M$53), NA())</f>
        <v>1073345</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91292</v>
      </c>
      <c r="C72" s="154">
        <f>基金残高に係る経年分析!G55</f>
        <v>95494</v>
      </c>
      <c r="D72" s="154">
        <f>基金残高に係る経年分析!H55</f>
        <v>98697</v>
      </c>
    </row>
    <row r="73" spans="1:16" x14ac:dyDescent="0.2">
      <c r="A73" s="153" t="s">
        <v>75</v>
      </c>
      <c r="B73" s="154">
        <f>基金残高に係る経年分析!F56</f>
        <v>41436</v>
      </c>
      <c r="C73" s="154">
        <f>基金残高に係る経年分析!G56</f>
        <v>41585</v>
      </c>
      <c r="D73" s="154">
        <f>基金残高に係る経年分析!H56</f>
        <v>49900</v>
      </c>
    </row>
    <row r="74" spans="1:16" x14ac:dyDescent="0.2">
      <c r="A74" s="153" t="s">
        <v>76</v>
      </c>
      <c r="B74" s="154">
        <f>基金残高に係る経年分析!F57</f>
        <v>219274</v>
      </c>
      <c r="C74" s="154">
        <f>基金残高に係る経年分析!G57</f>
        <v>250548</v>
      </c>
      <c r="D74" s="154">
        <f>基金残高に係る経年分析!H57</f>
        <v>256264</v>
      </c>
    </row>
  </sheetData>
  <sheetProtection algorithmName="SHA-512" hashValue="kX7apHFNVLUb9hk9y1hFwj7MUWRbU8EERlZ5VmJWVa2y/CW0PoAxV+0t3ZbLWBBZT7aODhgycZ18JOLVssz9RA==" saltValue="oTQQJ+2n98poIEItnvfq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87B1A3-0D1D-4116-848F-8F9D94F00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03A861-25E0-48FD-8B37-7467880ED77E}">
  <ds:schemaRef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fd32c9f7-8932-4d07-b49b-91c8a1e26893"/>
    <ds:schemaRef ds:uri="http://schemas.microsoft.com/office/infopath/2007/PartnerControls"/>
    <ds:schemaRef ds:uri="a4e28f63-7028-4a93-8047-9653a98e0e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DE1FCA1-B651-4BB3-8B8A-AC130F9D0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2025-03-12T04:24:59Z</cp:lastPrinted>
  <dcterms:created xsi:type="dcterms:W3CDTF">2025-02-12T10:18:33Z</dcterms:created>
  <dcterms:modified xsi:type="dcterms:W3CDTF">2025-03-24T05:29:40Z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