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C10D819F-FDDB-409A-8077-20AECBA4C760}" xr6:coauthVersionLast="47" xr6:coauthVersionMax="47" xr10:uidLastSave="{00000000-0000-0000-0000-000000000000}"/>
  <bookViews>
    <workbookView xWindow="28680" yWindow="-120" windowWidth="16440" windowHeight="29040" tabRatio="78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l="1"/>
  <c r="AM35"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<sst xmlns="http://schemas.openxmlformats.org/spreadsheetml/2006/main" count="1188" uniqueCount="574">
  <si>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</si>
  <si>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</si>
  <si>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</si>
  <si>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</si>
  <si>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</si>
  <si>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</si>
  <si>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</si>
  <si>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</si>
  <si>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</si>
  <si>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</si>
  <si>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</si>
  <si>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</si>
  <si>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</si>
  <si>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</si>
  <si>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</si>
  <si>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</si>
  <si>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</si>
  <si>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</si>
  <si>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</si>
  <si>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</si>
  <si>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</si>
  <si>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</si>
  <si>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</si>
  <si>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</si>
  <si>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</si>
  <si>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</si>
  <si>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</si>
  <si>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</si>
  <si>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</si>
  <si>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</si>
  <si>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</si>
  <si>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</si>
  <si>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</si>
  <si>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</si>
  <si>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</si>
  <si>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</si>
  <si>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</si>
  <si>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</si>
  <si>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</si>
  <si>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</si>
  <si>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</si>
  <si>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</si>
  <si>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</si>
  <si>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</si>
  <si>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</si>
  <si>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</si>
  <si>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</si>
  <si>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</si>
  <si>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</si>
  <si>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</si>
  <si>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</si>
  <si>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</si>
  <si>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</si>
  <si>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</si>
  <si>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</si>
  <si>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</si>
  <si>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</si>
  <si>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</si>
  <si>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</si>
  <si>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</si>
  <si>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</si>
  <si>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</si>
  <si>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</si>
  <si>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</si>
  <si>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</si>
  <si>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</si>
  <si>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</si>
  <si>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</si>
  <si>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</si>
  <si>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</si>
  <si>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</si>
  <si>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</si>
  <si>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</si>
  <si>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</si>
  <si>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</si>
  <si>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</si>
  <si>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</si>
  <si>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</si>
  <si>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</si>
  <si>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</si>
  <si>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山梨県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</si>
  <si>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</si>
  <si>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</si>
  <si>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</si>
  <si>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</si>
  <si>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</si>
  <si>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</si>
  <si>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</si>
  <si>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</si>
  <si>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</si>
  <si>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</si>
  <si>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</si>
  <si>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</si>
  <si>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</si>
  <si>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</si>
  <si>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</si>
  <si>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</si>
  <si>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</si>
  <si>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</si>
  <si>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</si>
  <si>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</si>
  <si>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</si>
  <si>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</si>
  <si>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</si>
  <si>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</si>
  <si>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</si>
  <si>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</si>
  <si>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</si>
  <si>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</si>
  <si>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</si>
  <si>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</si>
  <si>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</si>
  <si>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</si>
  <si>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</si>
  <si>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</si>
  <si>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</si>
  <si>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</si>
  <si>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</si>
  <si>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</si>
  <si>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</si>
  <si>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</si>
  <si>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</si>
  <si>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</si>
  <si>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</si>
  <si>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</si>
  <si>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</si>
  <si>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</si>
  <si>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</si>
  <si>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</si>
  <si>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</si>
  <si>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</si>
  <si>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</si>
  <si>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</si>
  <si>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</si>
  <si>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</si>
  <si>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</si>
  <si>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</si>
  <si>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</si>
  <si>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</si>
  <si>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</si>
  <si>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</si>
  <si>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</si>
  <si>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</si>
  <si>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</si>
  <si>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</si>
  <si>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</si>
  <si>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</si>
  <si>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</si>
  <si>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</si>
  <si>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</si>
  <si>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</si>
  <si>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</si>
  <si>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</si>
  <si>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</si>
  <si>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</si>
  <si>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</si>
  <si>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</si>
  <si>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</si>
  <si>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</si>
  <si>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</si>
  <si>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</si>
  <si>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</si>
  <si>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</si>
  <si>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</si>
  <si>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</si>
  <si>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</si>
  <si>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</si>
  <si>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</si>
  <si>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</si>
  <si>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</si>
  <si>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</si>
  <si>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</si>
  <si>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</si>
  <si>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</si>
  <si>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</si>
  <si>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</si>
  <si>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</si>
  <si>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</si>
  <si>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</si>
  <si>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</si>
  <si>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</si>
  <si>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</si>
  <si>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山梨県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</si>
  <si>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</si>
  <si>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</si>
  <si>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</si>
  <si>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</si>
  <si>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</si>
  <si>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</si>
  <si>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</si>
  <si>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</si>
  <si>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</si>
  <si>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</si>
  <si>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</si>
  <si>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</si>
  <si>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</si>
  <si>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</si>
  <si>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</si>
  <si>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</si>
  <si>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</si>
  <si>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</si>
  <si>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</si>
  <si>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</si>
  <si>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</si>
  <si>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</si>
  <si>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</si>
  <si>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</si>
  <si>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</si>
  <si>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</si>
  <si>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</si>
  <si>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</si>
  <si>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</si>
  <si>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</si>
  <si>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</si>
  <si>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</si>
  <si>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</si>
  <si>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</si>
  <si>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</si>
  <si>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</si>
  <si>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</si>
  <si>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</si>
  <si>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</si>
  <si>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</si>
  <si>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</si>
  <si>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</si>
  <si>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</si>
  <si>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</si>
  <si>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</si>
  <si>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</si>
  <si>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</si>
  <si>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</si>
  <si>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</si>
  <si>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</si>
  <si>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</si>
  <si>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</si>
  <si>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</si>
  <si>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</si>
  <si>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</si>
  <si>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</si>
  <si>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</si>
  <si>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</si>
  <si>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</si>
  <si>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</si>
  <si>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</si>
  <si>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</si>
  <si>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</si>
  <si>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</si>
  <si>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</si>
  <si>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</si>
  <si>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</si>
  <si>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</si>
  <si>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</si>
  <si>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</si>
  <si>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</si>
  <si>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</si>
  <si>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</si>
  <si>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</si>
  <si>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</si>
  <si>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</si>
  <si>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</si>
  <si>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</si>
  <si>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</si>
  <si>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</si>
  <si>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</si>
  <si>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</si>
  <si>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</si>
  <si>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</si>
  <si>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</si>
  <si>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</si>
  <si>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</si>
  <si>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</si>
  <si>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</si>
  <si>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</si>
  <si>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</si>
  <si>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</si>
  <si>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</si>
  <si>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</si>
  <si>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</si>
  <si>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</si>
  <si>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</si>
  <si>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</si>
  <si>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</si>
  <si>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</si>
  <si>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</si>
  <si>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</si>
  <si>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</si>
  <si>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</si>
  <si>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</si>
  <si>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</si>
  <si>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</si>
  <si>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</si>
  <si>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</si>
  <si>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</si>
  <si>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</si>
  <si>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</si>
  <si>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</si>
  <si>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</si>
  <si>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</si>
  <si>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</si>
  <si>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</si>
  <si>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</si>
  <si>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</si>
  <si>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</si>
  <si>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</si>
  <si>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</si>
  <si>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</si>
  <si>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</si>
  <si>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</si>
  <si>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</si>
  <si>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</si>
  <si>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</si>
  <si>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</si>
  <si>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</si>
  <si>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</si>
  <si>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</si>
  <si>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</si>
  <si>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</si>
  <si>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</si>
  <si>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</si>
  <si>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</si>
  <si>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</si>
  <si>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</si>
  <si>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</si>
  <si>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</si>
  <si>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</si>
  <si>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</si>
  <si>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</si>
  <si>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</si>
  <si>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</si>
  <si>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</si>
  <si>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</si>
  <si>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</si>
  <si>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</si>
  <si>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</si>
  <si>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山梨県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</si>
  <si>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</si>
  <si>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</si>
  <si>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</si>
  <si>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</si>
  <si>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</si>
  <si>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</si>
  <si>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</si>
  <si>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</si>
  <si>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</si>
  <si>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</si>
  <si>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</si>
  <si>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</si>
  <si>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</si>
  <si>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</si>
  <si>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</si>
  <si>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</si>
  <si>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</si>
  <si>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</si>
  <si>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</si>
  <si>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</si>
  <si>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恩賜県有財産特別会計</t>
    <phoneticPr fontId="3"/>
  </si>
  <si>
    <t>災害救助基金特別会計</t>
    <phoneticPr fontId="3"/>
  </si>
  <si>
    <t>母子父子寡婦福祉資金特別会計</t>
    <phoneticPr fontId="3"/>
  </si>
  <si>
    <t>中小企業近代化資金特別会計</t>
    <phoneticPr fontId="3"/>
  </si>
  <si>
    <t>市町村振興資金特別会計</t>
    <phoneticPr fontId="3"/>
  </si>
  <si>
    <t>県税証紙特別会計</t>
    <phoneticPr fontId="3"/>
  </si>
  <si>
    <t>集中管理特別会計</t>
    <phoneticPr fontId="3"/>
  </si>
  <si>
    <t>林業・木材産業改善資金特別会計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</si>
  <si>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</si>
  <si>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</si>
  <si>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</si>
  <si>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</si>
  <si>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</si>
  <si>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</si>
  <si>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</si>
  <si>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</si>
  <si>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</si>
  <si>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</si>
  <si>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</si>
  <si>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</si>
  <si>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</si>
  <si>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</si>
  <si>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</si>
  <si>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</si>
  <si>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</si>
  <si>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温泉事業会計</t>
    <phoneticPr fontId="3"/>
  </si>
  <si>
    <t>地域振興事業会計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</si>
  <si>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</si>
  <si>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</si>
  <si>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</si>
  <si>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</si>
  <si>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</si>
  <si>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</si>
  <si>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</si>
  <si>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</si>
  <si>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</si>
  <si>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</si>
  <si>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</si>
  <si>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</si>
  <si>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</si>
  <si>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</si>
  <si>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</si>
  <si>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</si>
  <si>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</si>
  <si>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</si>
  <si>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</si>
  <si>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</si>
  <si>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</si>
  <si>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</si>
  <si>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</si>
  <si>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</si>
  <si>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</si>
  <si>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</si>
  <si>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</si>
  <si>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</si>
  <si>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</si>
  <si>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</si>
  <si>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</si>
  <si>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</si>
  <si>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</si>
  <si>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</si>
  <si>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</si>
  <si>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</si>
  <si>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</si>
  <si>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</si>
  <si>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</si>
  <si>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</si>
  <si>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</si>
  <si>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</si>
  <si>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</si>
  <si>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</si>
  <si>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</si>
  <si>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</si>
  <si>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</si>
  <si>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</si>
  <si>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</si>
  <si>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</si>
  <si>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</si>
  <si>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</si>
  <si>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</si>
  <si>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</si>
  <si>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</si>
  <si>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</si>
  <si>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</si>
  <si>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</si>
  <si>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</si>
  <si>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</si>
  <si>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</si>
  <si>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</si>
  <si>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</si>
  <si>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</si>
  <si>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</si>
  <si>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</si>
  <si>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</si>
  <si>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</si>
  <si>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</si>
  <si>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</si>
  <si>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</si>
  <si>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</si>
  <si>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</si>
  <si>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</si>
  <si>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</si>
  <si>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</si>
  <si>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</si>
  <si>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</si>
  <si>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</si>
  <si>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</si>
  <si>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</si>
  <si>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</si>
  <si>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</si>
  <si>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</si>
  <si>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</si>
  <si>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</si>
  <si>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</si>
  <si>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</si>
  <si>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</si>
  <si>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</si>
  <si>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</si>
  <si>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</si>
  <si>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</si>
  <si>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</si>
  <si>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</si>
  <si>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</si>
  <si>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</si>
  <si>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</si>
  <si>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</si>
  <si>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</si>
  <si>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</si>
  <si>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</si>
  <si>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</si>
  <si>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</si>
  <si>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</si>
  <si>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</si>
  <si>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</si>
  <si>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</si>
  <si>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</si>
  <si>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</si>
  <si>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</si>
  <si>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</si>
  <si>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</si>
  <si>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</si>
  <si>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</si>
  <si>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</si>
  <si>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</si>
  <si>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</si>
  <si>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</si>
  <si>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</si>
  <si>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</si>
  <si>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</si>
  <si>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</si>
  <si>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</si>
  <si>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</si>
  <si>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</si>
  <si>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</si>
  <si>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</si>
  <si>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</si>
  <si>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</si>
  <si>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</si>
  <si>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</si>
  <si>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</si>
  <si>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1.46</t>
  </si>
  <si>
    <t>▲ 0.41</t>
  </si>
  <si>
    <t>電気事業会計</t>
  </si>
  <si>
    <t>市町村振興資金特別会計</t>
  </si>
  <si>
    <t>一般会計</t>
  </si>
  <si>
    <t>中小企業近代化資金特別会計</t>
  </si>
  <si>
    <t>恩賜県有財産特別会計</t>
  </si>
  <si>
    <t>温泉事業会計</t>
  </si>
  <si>
    <t>流域下水道事業会計</t>
  </si>
  <si>
    <t>国民健康保険特別会計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</si>
  <si>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</si>
  <si>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</si>
  <si>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</si>
  <si>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</si>
  <si>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</si>
  <si>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</si>
  <si>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</si>
  <si>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</si>
  <si>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公共施設整備等事業基金</t>
  </si>
  <si>
    <t>やまなし教育環境・介護基盤整備基金</t>
  </si>
  <si>
    <t>地域医療介護総合確保基金</t>
  </si>
  <si>
    <t>地域福祉基金</t>
  </si>
  <si>
    <t>-</t>
    <phoneticPr fontId="2"/>
  </si>
  <si>
    <t>○</t>
  </si>
  <si>
    <t>山梨県土地開発公社</t>
    <rPh sb="0" eb="3">
      <t>ヤマナシケン</t>
    </rPh>
    <rPh sb="3" eb="5">
      <t>トチ</t>
    </rPh>
    <rPh sb="5" eb="7">
      <t>カイハツ</t>
    </rPh>
    <rPh sb="7" eb="9">
      <t>コウシャ</t>
    </rPh>
    <phoneticPr fontId="4"/>
  </si>
  <si>
    <t>山梨総合研究所</t>
    <rPh sb="0" eb="2">
      <t>ヤマナシ</t>
    </rPh>
    <rPh sb="2" eb="4">
      <t>ソウゴウ</t>
    </rPh>
    <rPh sb="4" eb="7">
      <t>ケンキュウジョ</t>
    </rPh>
    <phoneticPr fontId="4"/>
  </si>
  <si>
    <t>長田ふるさと財団</t>
    <rPh sb="0" eb="2">
      <t>オサダ</t>
    </rPh>
    <rPh sb="6" eb="8">
      <t>ザイダン</t>
    </rPh>
    <phoneticPr fontId="4"/>
  </si>
  <si>
    <t>やまなみ文化基金</t>
    <rPh sb="4" eb="6">
      <t>ブンカ</t>
    </rPh>
    <rPh sb="6" eb="8">
      <t>キキン</t>
    </rPh>
    <phoneticPr fontId="4"/>
  </si>
  <si>
    <t>やまなし文化学習協会</t>
    <rPh sb="4" eb="6">
      <t>ブンカ</t>
    </rPh>
    <rPh sb="6" eb="8">
      <t>ガクシュウ</t>
    </rPh>
    <rPh sb="8" eb="10">
      <t>キョウカイ</t>
    </rPh>
    <phoneticPr fontId="4"/>
  </si>
  <si>
    <t>山梨県青少年協会</t>
    <rPh sb="0" eb="3">
      <t>ヤマナシケン</t>
    </rPh>
    <rPh sb="3" eb="6">
      <t>セイショウネン</t>
    </rPh>
    <rPh sb="6" eb="8">
      <t>キョウカイ</t>
    </rPh>
    <phoneticPr fontId="4"/>
  </si>
  <si>
    <t>小佐野記念財団</t>
    <rPh sb="0" eb="3">
      <t>オサノ</t>
    </rPh>
    <rPh sb="3" eb="5">
      <t>キネン</t>
    </rPh>
    <rPh sb="5" eb="7">
      <t>ザイダン</t>
    </rPh>
    <phoneticPr fontId="4"/>
  </si>
  <si>
    <t>山梨県国際交流協会</t>
    <rPh sb="0" eb="3">
      <t>ヤマナシケン</t>
    </rPh>
    <rPh sb="3" eb="5">
      <t>コクサイ</t>
    </rPh>
    <rPh sb="5" eb="7">
      <t>コウリュウ</t>
    </rPh>
    <rPh sb="7" eb="9">
      <t>キョウカイ</t>
    </rPh>
    <phoneticPr fontId="4"/>
  </si>
  <si>
    <t>山梨県私学教育振興会</t>
    <rPh sb="0" eb="3">
      <t>ヤマナシケン</t>
    </rPh>
    <rPh sb="3" eb="5">
      <t>シガク</t>
    </rPh>
    <rPh sb="5" eb="7">
      <t>キョウイク</t>
    </rPh>
    <rPh sb="7" eb="10">
      <t>シンコウカイ</t>
    </rPh>
    <phoneticPr fontId="4"/>
  </si>
  <si>
    <t>山梨県臓器移植推進財団</t>
    <rPh sb="0" eb="3">
      <t>ヤマナシケン</t>
    </rPh>
    <rPh sb="3" eb="5">
      <t>ゾウキ</t>
    </rPh>
    <rPh sb="5" eb="7">
      <t>イショク</t>
    </rPh>
    <rPh sb="7" eb="9">
      <t>スイシン</t>
    </rPh>
    <rPh sb="9" eb="11">
      <t>ザイダン</t>
    </rPh>
    <phoneticPr fontId="4"/>
  </si>
  <si>
    <t>山梨県生活衛生営業指導センター</t>
    <rPh sb="0" eb="3">
      <t>ヤマナシケン</t>
    </rPh>
    <rPh sb="3" eb="5">
      <t>セイカツ</t>
    </rPh>
    <rPh sb="5" eb="7">
      <t>エイセイ</t>
    </rPh>
    <rPh sb="7" eb="9">
      <t>エイギョウ</t>
    </rPh>
    <rPh sb="9" eb="11">
      <t>シドウ</t>
    </rPh>
    <phoneticPr fontId="4"/>
  </si>
  <si>
    <t>やまなし環境財団</t>
    <rPh sb="4" eb="6">
      <t>カンキョウ</t>
    </rPh>
    <rPh sb="6" eb="8">
      <t>ザイダン</t>
    </rPh>
    <phoneticPr fontId="4"/>
  </si>
  <si>
    <t>山梨県環境整備事業団</t>
    <rPh sb="0" eb="3">
      <t>ヤマナシケン</t>
    </rPh>
    <rPh sb="3" eb="5">
      <t>カンキョウ</t>
    </rPh>
    <rPh sb="5" eb="7">
      <t>セイビ</t>
    </rPh>
    <rPh sb="7" eb="10">
      <t>ジギョウダン</t>
    </rPh>
    <phoneticPr fontId="4"/>
  </si>
  <si>
    <t>山梨県緑化推進機構</t>
    <rPh sb="0" eb="3">
      <t>ヤマナシケン</t>
    </rPh>
    <rPh sb="3" eb="5">
      <t>リョクカ</t>
    </rPh>
    <rPh sb="5" eb="7">
      <t>スイシン</t>
    </rPh>
    <rPh sb="7" eb="9">
      <t>キコウ</t>
    </rPh>
    <phoneticPr fontId="4"/>
  </si>
  <si>
    <t>清里の森管理公社</t>
    <rPh sb="0" eb="2">
      <t>キヨサト</t>
    </rPh>
    <rPh sb="3" eb="4">
      <t>モリ</t>
    </rPh>
    <rPh sb="4" eb="6">
      <t>カンリ</t>
    </rPh>
    <rPh sb="6" eb="8">
      <t>コウシャ</t>
    </rPh>
    <phoneticPr fontId="4"/>
  </si>
  <si>
    <t>やまなし産業支援機構</t>
    <rPh sb="4" eb="6">
      <t>サンギョウ</t>
    </rPh>
    <rPh sb="6" eb="8">
      <t>シエン</t>
    </rPh>
    <rPh sb="8" eb="10">
      <t>キコウ</t>
    </rPh>
    <phoneticPr fontId="4"/>
  </si>
  <si>
    <t>山梨県農業振興公社</t>
    <rPh sb="0" eb="3">
      <t>ヤマナシケン</t>
    </rPh>
    <rPh sb="3" eb="5">
      <t>ノウギョウ</t>
    </rPh>
    <rPh sb="5" eb="7">
      <t>シンコウ</t>
    </rPh>
    <rPh sb="7" eb="9">
      <t>コウシャ</t>
    </rPh>
    <phoneticPr fontId="4"/>
  </si>
  <si>
    <t>山梨県農業用廃プラスチック処理センター</t>
    <rPh sb="0" eb="3">
      <t>ヤマナシケン</t>
    </rPh>
    <rPh sb="3" eb="6">
      <t>ノウギョウヨウ</t>
    </rPh>
    <rPh sb="6" eb="7">
      <t>ハイ</t>
    </rPh>
    <rPh sb="13" eb="15">
      <t>ショリ</t>
    </rPh>
    <phoneticPr fontId="4"/>
  </si>
  <si>
    <t>山梨県子牛育成協会</t>
    <rPh sb="0" eb="3">
      <t>ヤマナシケン</t>
    </rPh>
    <rPh sb="3" eb="5">
      <t>コウシ</t>
    </rPh>
    <rPh sb="5" eb="7">
      <t>イクセイ</t>
    </rPh>
    <rPh sb="7" eb="9">
      <t>キョウカイ</t>
    </rPh>
    <phoneticPr fontId="4"/>
  </si>
  <si>
    <t>山梨県畜産協会</t>
    <rPh sb="0" eb="3">
      <t>ヤマナシケン</t>
    </rPh>
    <rPh sb="3" eb="5">
      <t>チクサン</t>
    </rPh>
    <rPh sb="5" eb="7">
      <t>キョウカイ</t>
    </rPh>
    <phoneticPr fontId="4"/>
  </si>
  <si>
    <t>山梨県馬事振興センター</t>
    <rPh sb="0" eb="3">
      <t>ヤマナシケン</t>
    </rPh>
    <rPh sb="3" eb="4">
      <t>バ</t>
    </rPh>
    <rPh sb="4" eb="5">
      <t>コト</t>
    </rPh>
    <rPh sb="5" eb="7">
      <t>シンコウ</t>
    </rPh>
    <phoneticPr fontId="4"/>
  </si>
  <si>
    <t>山梨食肉流通センター</t>
    <rPh sb="0" eb="2">
      <t>ヤマナシ</t>
    </rPh>
    <rPh sb="2" eb="4">
      <t>ショクニク</t>
    </rPh>
    <rPh sb="4" eb="6">
      <t>リュウツウ</t>
    </rPh>
    <phoneticPr fontId="4"/>
  </si>
  <si>
    <t>山梨県道路公社</t>
    <rPh sb="0" eb="3">
      <t>ヤマナシケン</t>
    </rPh>
    <rPh sb="3" eb="5">
      <t>ドウロ</t>
    </rPh>
    <rPh sb="5" eb="7">
      <t>コウシャ</t>
    </rPh>
    <phoneticPr fontId="4"/>
  </si>
  <si>
    <t>山梨県下水道公社</t>
    <rPh sb="0" eb="3">
      <t>ヤマナシケン</t>
    </rPh>
    <rPh sb="3" eb="6">
      <t>ゲスイドウ</t>
    </rPh>
    <rPh sb="6" eb="8">
      <t>コウシャ</t>
    </rPh>
    <phoneticPr fontId="4"/>
  </si>
  <si>
    <t>山梨県住宅供給公社</t>
    <rPh sb="0" eb="3">
      <t>ヤマナシケン</t>
    </rPh>
    <rPh sb="3" eb="5">
      <t>ジュウタク</t>
    </rPh>
    <rPh sb="5" eb="7">
      <t>キョウキュウ</t>
    </rPh>
    <rPh sb="7" eb="9">
      <t>コウシャ</t>
    </rPh>
    <phoneticPr fontId="4"/>
  </si>
  <si>
    <t>山梨県暴力追放運動推進センター</t>
    <rPh sb="0" eb="3">
      <t>ヤマナシケン</t>
    </rPh>
    <rPh sb="3" eb="5">
      <t>ボウリョク</t>
    </rPh>
    <rPh sb="5" eb="7">
      <t>ツイホウ</t>
    </rPh>
    <rPh sb="7" eb="9">
      <t>ウンドウ</t>
    </rPh>
    <rPh sb="9" eb="11">
      <t>スイシン</t>
    </rPh>
    <phoneticPr fontId="4"/>
  </si>
  <si>
    <t>山梨県スポーツ協会</t>
    <rPh sb="0" eb="3">
      <t>ヤマナシケン</t>
    </rPh>
    <rPh sb="7" eb="9">
      <t>キョウカイ</t>
    </rPh>
    <phoneticPr fontId="4"/>
  </si>
  <si>
    <t>山梨県地場産業センター</t>
    <rPh sb="0" eb="3">
      <t>ヤマナシケン</t>
    </rPh>
    <rPh sb="3" eb="5">
      <t>ジバ</t>
    </rPh>
    <rPh sb="5" eb="7">
      <t>サンギョウ</t>
    </rPh>
    <phoneticPr fontId="4"/>
  </si>
  <si>
    <t>山梨県立病院機構</t>
    <rPh sb="0" eb="2">
      <t>ヤマナシ</t>
    </rPh>
    <rPh sb="2" eb="4">
      <t>ケンリツ</t>
    </rPh>
    <rPh sb="4" eb="6">
      <t>ビョウイン</t>
    </rPh>
    <rPh sb="6" eb="8">
      <t>キコウ</t>
    </rPh>
    <phoneticPr fontId="4"/>
  </si>
  <si>
    <t>山梨県立大学</t>
    <rPh sb="0" eb="2">
      <t>ヤマナシ</t>
    </rPh>
    <rPh sb="2" eb="4">
      <t>ケンリツ</t>
    </rPh>
    <rPh sb="4" eb="6">
      <t>ダイガク</t>
    </rPh>
    <phoneticPr fontId="10"/>
  </si>
  <si>
    <t>やまなしハイドロジェンカンパニー</t>
  </si>
  <si>
    <t>やまなしフレキシビリティカンパニー</t>
    <phoneticPr fontId="10"/>
  </si>
  <si>
    <t>退職手当基金</t>
    <rPh sb="0" eb="2">
      <t>タイショク</t>
    </rPh>
    <rPh sb="2" eb="4">
      <t>テアテ</t>
    </rPh>
    <rPh sb="4" eb="6">
      <t>キキン</t>
    </rPh>
    <phoneticPr fontId="2"/>
  </si>
  <si>
    <t>-</t>
    <phoneticPr fontId="2"/>
  </si>
  <si>
    <t>温泉事業会計</t>
    <rPh sb="0" eb="2">
      <t>オンセン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</si>
</sst>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125393</c:v>
                </c:pt>
                <c:pt idx="3">
                  <c:v>115991</c:v>
                </c:pt>
                <c:pt idx="4">
                  <c:v>118517</c:v>
                </c:pt>
              </c:numCache>
            </c:numRef>
          </c:val>
          <c:smooth val="0"/>
          <c:extLst>
            <c:ext xmlns:c16="http://schemas.microsoft.com/office/drawing/2014/chart" uri="{C3380CC4-5D6E-409C-BE32-E72D297353CC}">
              <c16:uniqueId val="{00000000-C0C5-4E03-AD7D-6847F00B45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129520</c:v>
                </c:pt>
                <c:pt idx="1">
                  <c:v>139849</c:v>
                </c:pt>
                <c:pt idx="2">
                  <c:v>127862</c:v>
                </c:pt>
                <c:pt idx="3">
                  <c:v>139538</c:v>
                </c:pt>
                <c:pt idx="4">
                  <c:v>140535</c:v>
                </c:pt>
              </c:numCache>
            </c:numRef>
          </c:val>
          <c:smooth val="0"/>
          <c:extLst>
            <c:ext xmlns:c16="http://schemas.microsoft.com/office/drawing/2014/chart" uri="{C3380CC4-5D6E-409C-BE32-E72D297353CC}">
              <c16:uniqueId val="{00000001-C0C5-4E03-AD7D-6847F00B453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c:v>
                </c:pt>
                <c:pt idx="1">
                  <c:v>4.58</c:v>
                </c:pt>
                <c:pt idx="2">
                  <c:v>1.21</c:v>
                </c:pt>
                <c:pt idx="3">
                  <c:v>3.77</c:v>
                </c:pt>
                <c:pt idx="4">
                  <c:v>2.21</c:v>
                </c:pt>
              </c:numCache>
            </c:numRef>
          </c:val>
          <c:extLst>
            <c:ext xmlns:c16="http://schemas.microsoft.com/office/drawing/2014/chart" uri="{C3380CC4-5D6E-409C-BE32-E72D297353CC}">
              <c16:uniqueId val="{00000000-9DC5-4A06-BFC5-CDFE8FE7C5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6.61</c:v>
                </c:pt>
                <c:pt idx="1">
                  <c:v>6.52</c:v>
                </c:pt>
                <c:pt idx="2">
                  <c:v>9.5</c:v>
                </c:pt>
                <c:pt idx="3">
                  <c:v>9.77</c:v>
                </c:pt>
                <c:pt idx="4">
                  <c:v>9.69</c:v>
                </c:pt>
              </c:numCache>
            </c:numRef>
          </c:val>
          <c:extLst>
            <c:ext xmlns:c16="http://schemas.microsoft.com/office/drawing/2014/chart" uri="{C3380CC4-5D6E-409C-BE32-E72D297353CC}">
              <c16:uniqueId val="{00000001-9DC5-4A06-BFC5-CDFE8FE7C57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-1.46</c:v>
                </c:pt>
                <c:pt idx="1">
                  <c:v>3</c:v>
                </c:pt>
                <c:pt idx="2">
                  <c:v>0.09</c:v>
                </c:pt>
                <c:pt idx="3">
                  <c:v>2.52</c:v>
                </c:pt>
                <c:pt idx="4">
                  <c:v>-0.41</c:v>
                </c:pt>
              </c:numCache>
            </c:numRef>
          </c:val>
          <c:smooth val="0"/>
          <c:extLst>
            <c:ext xmlns:c16="http://schemas.microsoft.com/office/drawing/2014/chart" uri="{C3380CC4-5D6E-409C-BE32-E72D297353CC}">
              <c16:uniqueId val="{00000002-9DC5-4A06-BFC5-CDFE8FE7C57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E4E9-470C-844D-D66DA31DC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E9-470C-844D-D66DA31DC89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0.52</c:v>
                </c:pt>
                <c:pt idx="2">
                  <c:v>#N/A</c:v>
                </c:pt>
                <c:pt idx="3">
                  <c:v>1.73</c:v>
                </c:pt>
                <c:pt idx="4">
                  <c:v>#N/A</c:v>
                </c:pt>
                <c:pt idx="5">
                  <c:v>1.31</c:v>
                </c:pt>
                <c:pt idx="6">
                  <c:v>#N/A</c:v>
                </c:pt>
                <c:pt idx="7">
                  <c:v>0.61</c:v>
                </c:pt>
                <c:pt idx="8">
                  <c:v>#N/A</c:v>
                </c:pt>
                <c:pt idx="9">
                  <c:v>0.02</c:v>
                </c:pt>
              </c:numCache>
            </c:numRef>
          </c:val>
          <c:extLst>
            <c:ext xmlns:c16="http://schemas.microsoft.com/office/drawing/2014/chart" uri="{C3380CC4-5D6E-409C-BE32-E72D297353CC}">
              <c16:uniqueId val="{00000002-E4E9-470C-844D-D66DA31DC89C}"/>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7.0000000000000007E-2</c:v>
                </c:pt>
                <c:pt idx="4">
                  <c:v>#N/A</c:v>
                </c:pt>
                <c:pt idx="5">
                  <c:v>0.13</c:v>
                </c:pt>
                <c:pt idx="6">
                  <c:v>#N/A</c:v>
                </c:pt>
                <c:pt idx="7">
                  <c:v>0.13</c:v>
                </c:pt>
                <c:pt idx="8">
                  <c:v>#N/A</c:v>
                </c:pt>
                <c:pt idx="9">
                  <c:v>0.16</c:v>
                </c:pt>
              </c:numCache>
            </c:numRef>
          </c:val>
          <c:extLst>
            <c:ext xmlns:c16="http://schemas.microsoft.com/office/drawing/2014/chart" uri="{C3380CC4-5D6E-409C-BE32-E72D297353CC}">
              <c16:uniqueId val="{00000003-E4E9-470C-844D-D66DA31DC89C}"/>
            </c:ext>
          </c:extLst>
        </c:ser>
        <c:ser>
          <c:idx val="4"/>
          <c:order val="4"/>
          <c:tx>
            <c:strRef>
              <c:f>データシート!$A$31</c:f>
              <c:strCache>
                <c:ptCount val="1"/>
                <c:pt idx="0">
                  <c:v>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0.17</c:v>
                </c:pt>
                <c:pt idx="4">
                  <c:v>#N/A</c:v>
                </c:pt>
                <c:pt idx="5">
                  <c:v>0.17</c:v>
                </c:pt>
                <c:pt idx="6">
                  <c:v>#N/A</c:v>
                </c:pt>
                <c:pt idx="7">
                  <c:v>0.15</c:v>
                </c:pt>
                <c:pt idx="8">
                  <c:v>#N/A</c:v>
                </c:pt>
                <c:pt idx="9">
                  <c:v>0.17</c:v>
                </c:pt>
              </c:numCache>
            </c:numRef>
          </c:val>
          <c:extLst>
            <c:ext xmlns:c16="http://schemas.microsoft.com/office/drawing/2014/chart" uri="{C3380CC4-5D6E-409C-BE32-E72D297353CC}">
              <c16:uniqueId val="{00000004-E4E9-470C-844D-D66DA31DC89C}"/>
            </c:ext>
          </c:extLst>
        </c:ser>
        <c:ser>
          <c:idx val="5"/>
          <c:order val="5"/>
          <c:tx>
            <c:strRef>
              <c:f>データシート!$A$32</c:f>
              <c:strCache>
                <c:ptCount val="1"/>
                <c:pt idx="0">
                  <c:v>恩賜県有財産特別会計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0.66</c:v>
                </c:pt>
                <c:pt idx="4">
                  <c:v>#N/A</c:v>
                </c:pt>
                <c:pt idx="5">
                  <c:v>0.54</c:v>
                </c:pt>
                <c:pt idx="6">
                  <c:v>#N/A</c:v>
                </c:pt>
                <c:pt idx="7">
                  <c:v>0.44</c:v>
                </c:pt>
                <c:pt idx="8">
                  <c:v>#N/A</c:v>
                </c:pt>
                <c:pt idx="9">
                  <c:v>0.3</c:v>
                </c:pt>
              </c:numCache>
            </c:numRef>
          </c:val>
          <c:extLst>
            <c:ext xmlns:c16="http://schemas.microsoft.com/office/drawing/2014/chart" uri="{C3380CC4-5D6E-409C-BE32-E72D297353CC}">
              <c16:uniqueId val="{00000005-E4E9-470C-844D-D66DA31DC89C}"/>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1.03</c:v>
                </c:pt>
                <c:pt idx="4">
                  <c:v>#N/A</c:v>
                </c:pt>
                <c:pt idx="5">
                  <c:v>1.05</c:v>
                </c:pt>
                <c:pt idx="6">
                  <c:v>#N/A</c:v>
                </c:pt>
                <c:pt idx="7">
                  <c:v>1.01</c:v>
                </c:pt>
                <c:pt idx="8">
                  <c:v>#N/A</c:v>
                </c:pt>
                <c:pt idx="9">
                  <c:v>0.99</c:v>
                </c:pt>
              </c:numCache>
            </c:numRef>
          </c:val>
          <c:extLst>
            <c:ext xmlns:c16="http://schemas.microsoft.com/office/drawing/2014/chart" uri="{C3380CC4-5D6E-409C-BE32-E72D297353CC}">
              <c16:uniqueId val="{00000006-E4E9-470C-844D-D66DA31DC8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4.07</c:v>
                </c:pt>
                <c:pt idx="4">
                  <c:v>#N/A</c:v>
                </c:pt>
                <c:pt idx="5">
                  <c:v>0.81</c:v>
                </c:pt>
                <c:pt idx="6">
                  <c:v>#N/A</c:v>
                </c:pt>
                <c:pt idx="7">
                  <c:v>3.45</c:v>
                </c:pt>
                <c:pt idx="8">
                  <c:v>#N/A</c:v>
                </c:pt>
                <c:pt idx="9">
                  <c:v>2.0499999999999998</c:v>
                </c:pt>
              </c:numCache>
            </c:numRef>
          </c:val>
          <c:extLst>
            <c:ext xmlns:c16="http://schemas.microsoft.com/office/drawing/2014/chart" uri="{C3380CC4-5D6E-409C-BE32-E72D297353CC}">
              <c16:uniqueId val="{00000007-E4E9-470C-844D-D66DA31DC89C}"/>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c:v>
                </c:pt>
                <c:pt idx="2">
                  <c:v>#N/A</c:v>
                </c:pt>
                <c:pt idx="3">
                  <c:v>1.82</c:v>
                </c:pt>
                <c:pt idx="4">
                  <c:v>#N/A</c:v>
                </c:pt>
                <c:pt idx="5">
                  <c:v>2.0299999999999998</c:v>
                </c:pt>
                <c:pt idx="6">
                  <c:v>#N/A</c:v>
                </c:pt>
                <c:pt idx="7">
                  <c:v>2.2999999999999998</c:v>
                </c:pt>
                <c:pt idx="8">
                  <c:v>#N/A</c:v>
                </c:pt>
                <c:pt idx="9">
                  <c:v>2.42</c:v>
                </c:pt>
              </c:numCache>
            </c:numRef>
          </c:val>
          <c:extLst>
            <c:ext xmlns:c16="http://schemas.microsoft.com/office/drawing/2014/chart" uri="{C3380CC4-5D6E-409C-BE32-E72D297353CC}">
              <c16:uniqueId val="{00000008-E4E9-470C-844D-D66DA31DC89C}"/>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6.07</c:v>
                </c:pt>
                <c:pt idx="2">
                  <c:v>#N/A</c:v>
                </c:pt>
                <c:pt idx="3">
                  <c:v>5.48</c:v>
                </c:pt>
                <c:pt idx="4">
                  <c:v>#N/A</c:v>
                </c:pt>
                <c:pt idx="5">
                  <c:v>5.21</c:v>
                </c:pt>
                <c:pt idx="6">
                  <c:v>#N/A</c:v>
                </c:pt>
                <c:pt idx="7">
                  <c:v>4.4400000000000004</c:v>
                </c:pt>
                <c:pt idx="8">
                  <c:v>#N/A</c:v>
                </c:pt>
                <c:pt idx="9">
                  <c:v>4.3099999999999996</c:v>
                </c:pt>
              </c:numCache>
            </c:numRef>
          </c:val>
          <c:extLst>
            <c:ext xmlns:c16="http://schemas.microsoft.com/office/drawing/2014/chart" uri="{C3380CC4-5D6E-409C-BE32-E72D297353CC}">
              <c16:uniqueId val="{00000009-E4E9-470C-844D-D66DA31DC89C}"/>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53939</c:v>
                </c:pt>
                <c:pt idx="5">
                  <c:v>51761</c:v>
                </c:pt>
                <c:pt idx="8">
                  <c:v>49478</c:v>
                </c:pt>
                <c:pt idx="11">
                  <c:v>47782</c:v>
                </c:pt>
                <c:pt idx="14">
                  <c:v>46748</c:v>
                </c:pt>
              </c:numCache>
            </c:numRef>
          </c:val>
          <c:extLst>
            <c:ext xmlns:c16="http://schemas.microsoft.com/office/drawing/2014/chart" uri="{C3380CC4-5D6E-409C-BE32-E72D297353CC}">
              <c16:uniqueId val="{00000000-4C2C-4F3F-BFB3-A63CE8F0E2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5</c:v>
                </c:pt>
                <c:pt idx="6">
                  <c:v>0</c:v>
                </c:pt>
                <c:pt idx="9">
                  <c:v>0</c:v>
                </c:pt>
                <c:pt idx="12">
                  <c:v>0</c:v>
                </c:pt>
              </c:numCache>
            </c:numRef>
          </c:val>
          <c:extLst>
            <c:ext xmlns:c16="http://schemas.microsoft.com/office/drawing/2014/chart" uri="{C3380CC4-5D6E-409C-BE32-E72D297353CC}">
              <c16:uniqueId val="{00000001-4C2C-4F3F-BFB3-A63CE8F0E2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265</c:v>
                </c:pt>
                <c:pt idx="3">
                  <c:v>267</c:v>
                </c:pt>
                <c:pt idx="6">
                  <c:v>268</c:v>
                </c:pt>
                <c:pt idx="9">
                  <c:v>270</c:v>
                </c:pt>
                <c:pt idx="12">
                  <c:v>292</c:v>
                </c:pt>
              </c:numCache>
            </c:numRef>
          </c:val>
          <c:extLst>
            <c:ext xmlns:c16="http://schemas.microsoft.com/office/drawing/2014/chart" uri="{C3380CC4-5D6E-409C-BE32-E72D297353CC}">
              <c16:uniqueId val="{00000002-4C2C-4F3F-BFB3-A63CE8F0E2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2C-4F3F-BFB3-A63CE8F0E2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1388</c:v>
                </c:pt>
                <c:pt idx="3">
                  <c:v>1413</c:v>
                </c:pt>
                <c:pt idx="6">
                  <c:v>1380</c:v>
                </c:pt>
                <c:pt idx="9">
                  <c:v>1319</c:v>
                </c:pt>
                <c:pt idx="12">
                  <c:v>1236</c:v>
                </c:pt>
              </c:numCache>
            </c:numRef>
          </c:val>
          <c:extLst>
            <c:ext xmlns:c16="http://schemas.microsoft.com/office/drawing/2014/chart" uri="{C3380CC4-5D6E-409C-BE32-E72D297353CC}">
              <c16:uniqueId val="{00000004-4C2C-4F3F-BFB3-A63CE8F0E2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6800</c:v>
                </c:pt>
                <c:pt idx="3">
                  <c:v>6800</c:v>
                </c:pt>
                <c:pt idx="6">
                  <c:v>6767</c:v>
                </c:pt>
                <c:pt idx="9">
                  <c:v>6733</c:v>
                </c:pt>
                <c:pt idx="12">
                  <c:v>6700</c:v>
                </c:pt>
              </c:numCache>
            </c:numRef>
          </c:val>
          <c:extLst>
            <c:ext xmlns:c16="http://schemas.microsoft.com/office/drawing/2014/chart" uri="{C3380CC4-5D6E-409C-BE32-E72D297353CC}">
              <c16:uniqueId val="{00000005-4C2C-4F3F-BFB3-A63CE8F0E2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66</c:v>
                </c:pt>
                <c:pt idx="3">
                  <c:v>0</c:v>
                </c:pt>
                <c:pt idx="6">
                  <c:v>0</c:v>
                </c:pt>
                <c:pt idx="9">
                  <c:v>0</c:v>
                </c:pt>
                <c:pt idx="12">
                  <c:v>0</c:v>
                </c:pt>
              </c:numCache>
            </c:numRef>
          </c:val>
          <c:extLst>
            <c:ext xmlns:c16="http://schemas.microsoft.com/office/drawing/2014/chart" uri="{C3380CC4-5D6E-409C-BE32-E72D297353CC}">
              <c16:uniqueId val="{00000006-4C2C-4F3F-BFB3-A63CE8F0E2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70099</c:v>
                </c:pt>
                <c:pt idx="3">
                  <c:v>68571</c:v>
                </c:pt>
                <c:pt idx="6">
                  <c:v>67318</c:v>
                </c:pt>
                <c:pt idx="9">
                  <c:v>64934</c:v>
                </c:pt>
                <c:pt idx="12">
                  <c:v>63506</c:v>
                </c:pt>
              </c:numCache>
            </c:numRef>
          </c:val>
          <c:extLst>
            <c:ext xmlns:c16="http://schemas.microsoft.com/office/drawing/2014/chart" uri="{C3380CC4-5D6E-409C-BE32-E72D297353CC}">
              <c16:uniqueId val="{00000007-4C2C-4F3F-BFB3-A63CE8F0E28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24679</c:v>
                </c:pt>
                <c:pt idx="2">
                  <c:v>#N/A</c:v>
                </c:pt>
                <c:pt idx="3">
                  <c:v>#N/A</c:v>
                </c:pt>
                <c:pt idx="4">
                  <c:v>25295</c:v>
                </c:pt>
                <c:pt idx="5">
                  <c:v>#N/A</c:v>
                </c:pt>
                <c:pt idx="6">
                  <c:v>#N/A</c:v>
                </c:pt>
                <c:pt idx="7">
                  <c:v>26255</c:v>
                </c:pt>
                <c:pt idx="8">
                  <c:v>#N/A</c:v>
                </c:pt>
                <c:pt idx="9">
                  <c:v>#N/A</c:v>
                </c:pt>
                <c:pt idx="10">
                  <c:v>25474</c:v>
                </c:pt>
                <c:pt idx="11">
                  <c:v>#N/A</c:v>
                </c:pt>
                <c:pt idx="12">
                  <c:v>#N/A</c:v>
                </c:pt>
                <c:pt idx="13">
                  <c:v>24986</c:v>
                </c:pt>
                <c:pt idx="14">
                  <c:v>#N/A</c:v>
                </c:pt>
              </c:numCache>
            </c:numRef>
          </c:val>
          <c:smooth val="0"/>
          <c:extLst>
            <c:ext xmlns:c16="http://schemas.microsoft.com/office/drawing/2014/chart" uri="{C3380CC4-5D6E-409C-BE32-E72D297353CC}">
              <c16:uniqueId val="{00000008-4C2C-4F3F-BFB3-A63CE8F0E28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567959</c:v>
                </c:pt>
                <c:pt idx="5">
                  <c:v>560474</c:v>
                </c:pt>
                <c:pt idx="8">
                  <c:v>558093</c:v>
                </c:pt>
                <c:pt idx="11">
                  <c:v>539993</c:v>
                </c:pt>
                <c:pt idx="14">
                  <c:v>523904</c:v>
                </c:pt>
              </c:numCache>
            </c:numRef>
          </c:val>
          <c:extLst>
            <c:ext xmlns:c16="http://schemas.microsoft.com/office/drawing/2014/chart" uri="{C3380CC4-5D6E-409C-BE32-E72D297353CC}">
              <c16:uniqueId val="{00000000-E80A-4438-8C9B-FBB91873F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22427</c:v>
                </c:pt>
                <c:pt idx="5">
                  <c:v>21414</c:v>
                </c:pt>
                <c:pt idx="8">
                  <c:v>19642</c:v>
                </c:pt>
                <c:pt idx="11">
                  <c:v>18341</c:v>
                </c:pt>
                <c:pt idx="14">
                  <c:v>17012</c:v>
                </c:pt>
              </c:numCache>
            </c:numRef>
          </c:val>
          <c:extLst>
            <c:ext xmlns:c16="http://schemas.microsoft.com/office/drawing/2014/chart" uri="{C3380CC4-5D6E-409C-BE32-E72D297353CC}">
              <c16:uniqueId val="{00000001-E80A-4438-8C9B-FBB91873F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95624</c:v>
                </c:pt>
                <c:pt idx="5">
                  <c:v>94680</c:v>
                </c:pt>
                <c:pt idx="8">
                  <c:v>112701</c:v>
                </c:pt>
                <c:pt idx="11">
                  <c:v>118489</c:v>
                </c:pt>
                <c:pt idx="14">
                  <c:v>123460</c:v>
                </c:pt>
              </c:numCache>
            </c:numRef>
          </c:val>
          <c:extLst>
            <c:ext xmlns:c16="http://schemas.microsoft.com/office/drawing/2014/chart" uri="{C3380CC4-5D6E-409C-BE32-E72D297353CC}">
              <c16:uniqueId val="{00000002-E80A-4438-8C9B-FBB91873F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0A-4438-8C9B-FBB91873F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0A-4438-8C9B-FBB91873F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14056</c:v>
                </c:pt>
                <c:pt idx="3">
                  <c:v>13530</c:v>
                </c:pt>
                <c:pt idx="6">
                  <c:v>13087</c:v>
                </c:pt>
                <c:pt idx="9">
                  <c:v>12610</c:v>
                </c:pt>
                <c:pt idx="12">
                  <c:v>12083</c:v>
                </c:pt>
              </c:numCache>
            </c:numRef>
          </c:val>
          <c:extLst>
            <c:ext xmlns:c16="http://schemas.microsoft.com/office/drawing/2014/chart" uri="{C3380CC4-5D6E-409C-BE32-E72D297353CC}">
              <c16:uniqueId val="{00000005-E80A-4438-8C9B-FBB91873F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101170</c:v>
                </c:pt>
                <c:pt idx="3">
                  <c:v>98255</c:v>
                </c:pt>
                <c:pt idx="6">
                  <c:v>94171</c:v>
                </c:pt>
                <c:pt idx="9">
                  <c:v>89184</c:v>
                </c:pt>
                <c:pt idx="12">
                  <c:v>90267</c:v>
                </c:pt>
              </c:numCache>
            </c:numRef>
          </c:val>
          <c:extLst>
            <c:ext xmlns:c16="http://schemas.microsoft.com/office/drawing/2014/chart" uri="{C3380CC4-5D6E-409C-BE32-E72D297353CC}">
              <c16:uniqueId val="{00000006-E80A-4438-8C9B-FBB91873F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80A-4438-8C9B-FBB91873F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13850</c:v>
                </c:pt>
                <c:pt idx="3">
                  <c:v>13018</c:v>
                </c:pt>
                <c:pt idx="6">
                  <c:v>12196</c:v>
                </c:pt>
                <c:pt idx="9">
                  <c:v>11421</c:v>
                </c:pt>
                <c:pt idx="12">
                  <c:v>10700</c:v>
                </c:pt>
              </c:numCache>
            </c:numRef>
          </c:val>
          <c:extLst>
            <c:ext xmlns:c16="http://schemas.microsoft.com/office/drawing/2014/chart" uri="{C3380CC4-5D6E-409C-BE32-E72D297353CC}">
              <c16:uniqueId val="{00000008-E80A-4438-8C9B-FBB91873F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1915</c:v>
                </c:pt>
                <c:pt idx="3">
                  <c:v>1676</c:v>
                </c:pt>
                <c:pt idx="6">
                  <c:v>1437</c:v>
                </c:pt>
                <c:pt idx="9">
                  <c:v>1403</c:v>
                </c:pt>
                <c:pt idx="12">
                  <c:v>1142</c:v>
                </c:pt>
              </c:numCache>
            </c:numRef>
          </c:val>
          <c:extLst>
            <c:ext xmlns:c16="http://schemas.microsoft.com/office/drawing/2014/chart" uri="{C3380CC4-5D6E-409C-BE32-E72D297353CC}">
              <c16:uniqueId val="{00000009-E80A-4438-8C9B-FBB91873F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992184</c:v>
                </c:pt>
                <c:pt idx="3">
                  <c:v>991096</c:v>
                </c:pt>
                <c:pt idx="6">
                  <c:v>984063</c:v>
                </c:pt>
                <c:pt idx="9">
                  <c:v>964463</c:v>
                </c:pt>
                <c:pt idx="12">
                  <c:v>943607</c:v>
                </c:pt>
              </c:numCache>
            </c:numRef>
          </c:val>
          <c:extLst>
            <c:ext xmlns:c16="http://schemas.microsoft.com/office/drawing/2014/chart" uri="{C3380CC4-5D6E-409C-BE32-E72D297353CC}">
              <c16:uniqueId val="{0000000A-E80A-4438-8C9B-FBB91873FED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437165</c:v>
                </c:pt>
                <c:pt idx="2">
                  <c:v>#N/A</c:v>
                </c:pt>
                <c:pt idx="3">
                  <c:v>#N/A</c:v>
                </c:pt>
                <c:pt idx="4">
                  <c:v>441008</c:v>
                </c:pt>
                <c:pt idx="5">
                  <c:v>#N/A</c:v>
                </c:pt>
                <c:pt idx="6">
                  <c:v>#N/A</c:v>
                </c:pt>
                <c:pt idx="7">
                  <c:v>414519</c:v>
                </c:pt>
                <c:pt idx="8">
                  <c:v>#N/A</c:v>
                </c:pt>
                <c:pt idx="9">
                  <c:v>#N/A</c:v>
                </c:pt>
                <c:pt idx="10">
                  <c:v>402259</c:v>
                </c:pt>
                <c:pt idx="11">
                  <c:v>#N/A</c:v>
                </c:pt>
                <c:pt idx="12">
                  <c:v>#N/A</c:v>
                </c:pt>
                <c:pt idx="13">
                  <c:v>393423</c:v>
                </c:pt>
                <c:pt idx="14">
                  <c:v>#N/A</c:v>
                </c:pt>
              </c:numCache>
            </c:numRef>
          </c:val>
          <c:smooth val="0"/>
          <c:extLst>
            <c:ext xmlns:c16="http://schemas.microsoft.com/office/drawing/2014/chart" uri="{C3380CC4-5D6E-409C-BE32-E72D297353CC}">
              <c16:uniqueId val="{0000000B-E80A-4438-8C9B-FBB91873FED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26227</c:v>
                </c:pt>
                <c:pt idx="1">
                  <c:v>26229</c:v>
                </c:pt>
                <c:pt idx="2">
                  <c:v>26240</c:v>
                </c:pt>
              </c:numCache>
            </c:numRef>
          </c:val>
          <c:extLst>
            <c:ext xmlns:c16="http://schemas.microsoft.com/office/drawing/2014/chart" uri="{C3380CC4-5D6E-409C-BE32-E72D297353CC}">
              <c16:uniqueId val="{00000000-9A4C-4E40-8394-2C94D20655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16849</c:v>
                </c:pt>
                <c:pt idx="1">
                  <c:v>16849</c:v>
                </c:pt>
                <c:pt idx="2">
                  <c:v>18689</c:v>
                </c:pt>
              </c:numCache>
            </c:numRef>
          </c:val>
          <c:extLst>
            <c:ext xmlns:c16="http://schemas.microsoft.com/office/drawing/2014/chart" uri="{C3380CC4-5D6E-409C-BE32-E72D297353CC}">
              <c16:uniqueId val="{00000001-9A4C-4E40-8394-2C94D20655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43278</c:v>
                </c:pt>
                <c:pt idx="1">
                  <c:v>49637</c:v>
                </c:pt>
                <c:pt idx="2">
                  <c:v>51380</c:v>
                </c:pt>
              </c:numCache>
            </c:numRef>
          </c:val>
          <c:extLst>
            <c:ext xmlns:c16="http://schemas.microsoft.com/office/drawing/2014/chart" uri="{C3380CC4-5D6E-409C-BE32-E72D297353CC}">
              <c16:uniqueId val="{00000002-9A4C-4E40-8394-2C94D20655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ポイント低下したものの、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ヶ年平均では前年度と同じく</a:t>
          </a:r>
          <a:r>
            <a:rPr kumimoji="1" lang="en-US" altLang="ja-JP" sz="1050">
              <a:latin typeface="ＭＳ Ｐゴシック" panose="020B0600070205080204" pitchFamily="50" charset="-128"/>
              <a:ea typeface="ＭＳ Ｐゴシック" panose="020B0600070205080204" pitchFamily="50" charset="-128"/>
            </a:rPr>
            <a:t>0.41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0.06</a:t>
          </a:r>
          <a:r>
            <a:rPr kumimoji="1" lang="ja-JP" altLang="en-US" sz="1050">
              <a:latin typeface="ＭＳ Ｐゴシック" panose="020B0600070205080204" pitchFamily="50" charset="-128"/>
              <a:ea typeface="ＭＳ Ｐゴシック" panose="020B0600070205080204" pitchFamily="50" charset="-128"/>
            </a:rPr>
            <a:t>ポイント低下したことから、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年度は法人二税の増収等により、単年度の財政力指数は前年度と比較して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0.04</a:t>
          </a:r>
          <a:r>
            <a:rPr kumimoji="1" lang="ja-JP" altLang="en-US" sz="1050">
              <a:latin typeface="ＭＳ Ｐゴシック" panose="020B0600070205080204" pitchFamily="50" charset="-128"/>
              <a:ea typeface="ＭＳ Ｐゴシック" panose="020B0600070205080204" pitchFamily="50" charset="-128"/>
            </a:rPr>
            <a:t>ポイント上昇したものの、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0.37</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年度は過年度に算定した法人事業税等の精算による増収等により、単年度の財政力指数は前年度と比較して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ポイント上昇したことから、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0.38</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697738"/>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41</xdr:row>
      <xdr:rowOff>13002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41</xdr:row>
      <xdr:rowOff>13002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20562</xdr:rowOff>
    </xdr:from>
    <xdr:to>
      <xdr:col>19</xdr:col>
      <xdr:colOff>184150</xdr:colOff>
      <xdr:row>42</xdr:row>
      <xdr:rowOff>122162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106939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40</xdr:row>
      <xdr:rowOff>69548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103310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103310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年度は公債費等の減少や、実質交付税の増加等により前年度と比較して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93.2%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年度は実質県税や実質交付税の増加等により前年度と比較して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84.5%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年度は実質交付税の減少等により前年度と比較して</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年度は定年延長による退職者数の減に伴う退職手当の減少等により前年度と比較して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88.7%</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68</xdr:row>
      <xdr:rowOff>34572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0728"/>
          <a:ext cx="0" cy="107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162278</xdr:rowOff>
    </xdr:from>
    <xdr:to>
      <xdr:col>23</xdr:col>
      <xdr:colOff>133350</xdr:colOff>
      <xdr:row>62</xdr:row>
      <xdr:rowOff>84667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0728"/>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92022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119945</xdr:rowOff>
    </xdr:from>
    <xdr:to>
      <xdr:col>23</xdr:col>
      <xdr:colOff>184150</xdr:colOff>
      <xdr:row>65</xdr:row>
      <xdr:rowOff>50095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113595</xdr:rowOff>
    </xdr:from>
    <xdr:to>
      <xdr:col>19</xdr:col>
      <xdr:colOff>133350</xdr:colOff>
      <xdr:row>62</xdr:row>
      <xdr:rowOff>84667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57695"/>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15522</xdr:rowOff>
    </xdr:from>
    <xdr:to>
      <xdr:col>19</xdr:col>
      <xdr:colOff>184150</xdr:colOff>
      <xdr:row>65</xdr:row>
      <xdr:rowOff>117122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113595</xdr:rowOff>
    </xdr:from>
    <xdr:to>
      <xdr:col>15</xdr:col>
      <xdr:colOff>82550</xdr:colOff>
      <xdr:row>65</xdr:row>
      <xdr:rowOff>79728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57695"/>
          <a:ext cx="8890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17639</xdr:rowOff>
    </xdr:from>
    <xdr:to>
      <xdr:col>15</xdr:col>
      <xdr:colOff>133350</xdr:colOff>
      <xdr:row>61</xdr:row>
      <xdr:rowOff>119239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104016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79728</xdr:rowOff>
    </xdr:from>
    <xdr:to>
      <xdr:col>11</xdr:col>
      <xdr:colOff>31750</xdr:colOff>
      <xdr:row>66</xdr:row>
      <xdr:rowOff>122767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239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34572</xdr:rowOff>
    </xdr:from>
    <xdr:to>
      <xdr:col>7</xdr:col>
      <xdr:colOff>31750</xdr:colOff>
      <xdr:row>67</xdr:row>
      <xdr:rowOff>136172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32755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62795</xdr:rowOff>
    </xdr:from>
    <xdr:to>
      <xdr:col>15</xdr:col>
      <xdr:colOff>133350</xdr:colOff>
      <xdr:row>58</xdr:row>
      <xdr:rowOff>164395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3122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28928</xdr:rowOff>
    </xdr:from>
    <xdr:to>
      <xdr:col>11</xdr:col>
      <xdr:colOff>82550</xdr:colOff>
      <xdr:row>65</xdr:row>
      <xdr:rowOff>130528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71967</xdr:rowOff>
    </xdr:from>
    <xdr:to>
      <xdr:col>7</xdr:col>
      <xdr:colOff>31750</xdr:colOff>
      <xdr:row>67</xdr:row>
      <xdr:rowOff>2117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3,207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160,234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17,365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177,599</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年度は、新型コロナウイルス感染症に対応するためのホームケアの実施に伴う物件費の増などにより、前年度と比較して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20,359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197,958</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年度は、退職者数の減に伴う退職手当の減少や、新型コロナウイルス感染症の５類移行に伴う感染症対策の縮小に伴う物件費の減少などにより、前年度と比較して</a:t>
          </a:r>
          <a:r>
            <a:rPr kumimoji="1" lang="en-US" altLang="ja-JP" sz="1050">
              <a:latin typeface="ＭＳ Ｐゴシック" panose="020B0600070205080204" pitchFamily="50" charset="-128"/>
              <a:ea typeface="ＭＳ Ｐゴシック" panose="020B0600070205080204" pitchFamily="50" charset="-128"/>
            </a:rPr>
            <a:t>24,000</a:t>
          </a:r>
          <a:r>
            <a:rPr kumimoji="1" lang="ja-JP" altLang="en-US" sz="1050">
              <a:latin typeface="ＭＳ Ｐゴシック" panose="020B0600070205080204" pitchFamily="50" charset="-128"/>
              <a:ea typeface="ＭＳ Ｐゴシック" panose="020B0600070205080204" pitchFamily="50" charset="-128"/>
            </a:rPr>
            <a:t>円減少し、</a:t>
          </a:r>
          <a:r>
            <a:rPr kumimoji="1" lang="en-US" altLang="ja-JP" sz="1050">
              <a:latin typeface="ＭＳ Ｐゴシック" panose="020B0600070205080204" pitchFamily="50" charset="-128"/>
              <a:ea typeface="ＭＳ Ｐゴシック" panose="020B0600070205080204" pitchFamily="50" charset="-128"/>
            </a:rPr>
            <a:t>173,958</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140973</xdr:rowOff>
    </xdr:from>
    <xdr:to>
      <xdr:col>23</xdr:col>
      <xdr:colOff>133350</xdr:colOff>
      <xdr:row>89</xdr:row>
      <xdr:rowOff>109223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88567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42737</xdr:rowOff>
    </xdr:from>
    <xdr:to>
      <xdr:col>19</xdr:col>
      <xdr:colOff>133350</xdr:colOff>
      <xdr:row>89</xdr:row>
      <xdr:rowOff>109223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958887"/>
          <a:ext cx="889000" cy="4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36455</xdr:rowOff>
    </xdr:from>
    <xdr:to>
      <xdr:col>15</xdr:col>
      <xdr:colOff>82550</xdr:colOff>
      <xdr:row>87</xdr:row>
      <xdr:rowOff>42737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09705"/>
          <a:ext cx="889000" cy="3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143418</xdr:rowOff>
    </xdr:from>
    <xdr:to>
      <xdr:col>11</xdr:col>
      <xdr:colOff>31750</xdr:colOff>
      <xdr:row>85</xdr:row>
      <xdr:rowOff>36455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45218"/>
          <a:ext cx="889000" cy="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46206</xdr:rowOff>
    </xdr:from>
    <xdr:to>
      <xdr:col>11</xdr:col>
      <xdr:colOff>82550</xdr:colOff>
      <xdr:row>81</xdr:row>
      <xdr:rowOff>147806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157983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0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142734</xdr:rowOff>
    </xdr:from>
    <xdr:to>
      <xdr:col>7</xdr:col>
      <xdr:colOff>31750</xdr:colOff>
      <xdr:row>81</xdr:row>
      <xdr:rowOff>72884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2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90173</xdr:rowOff>
    </xdr:from>
    <xdr:to>
      <xdr:col>23</xdr:col>
      <xdr:colOff>184150</xdr:colOff>
      <xdr:row>87</xdr:row>
      <xdr:rowOff>20323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62250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58423</xdr:rowOff>
    </xdr:from>
    <xdr:to>
      <xdr:col>19</xdr:col>
      <xdr:colOff>184150</xdr:colOff>
      <xdr:row>89</xdr:row>
      <xdr:rowOff>160023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31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144800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40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163387</xdr:rowOff>
    </xdr:from>
    <xdr:to>
      <xdr:col>15</xdr:col>
      <xdr:colOff>133350</xdr:colOff>
      <xdr:row>87</xdr:row>
      <xdr:rowOff>93537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9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78314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157105</xdr:rowOff>
    </xdr:from>
    <xdr:to>
      <xdr:col>11</xdr:col>
      <xdr:colOff>82550</xdr:colOff>
      <xdr:row>85</xdr:row>
      <xdr:rowOff>87255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72032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4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92618</xdr:rowOff>
    </xdr:from>
    <xdr:to>
      <xdr:col>7</xdr:col>
      <xdr:colOff>31750</xdr:colOff>
      <xdr:row>85</xdr:row>
      <xdr:rowOff>22768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月時点において、職員構成の変動などにより、令和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100.4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100.4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90</xdr:row>
      <xdr:rowOff>1814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599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1814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年に策定した「定員適正化計画」に基づき組織や事務事業等の見直しを進め、計画期間の平成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日から平成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日までの</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年間で、普通会計部門で</a:t>
          </a:r>
          <a:r>
            <a:rPr kumimoji="1" lang="en-US" altLang="ja-JP" sz="1050">
              <a:latin typeface="ＭＳ Ｐゴシック" panose="020B0600070205080204" pitchFamily="50" charset="-128"/>
              <a:ea typeface="ＭＳ Ｐゴシック" panose="020B0600070205080204" pitchFamily="50" charset="-128"/>
            </a:rPr>
            <a:t>777</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％）の削減を達成。計画終了後も、同計画目標数を超えないよう適正に管理している。令和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日職員数は普通会計部門で同計画目標数と比べ</a:t>
          </a:r>
          <a:r>
            <a:rPr kumimoji="1" lang="en-US" altLang="ja-JP" sz="1050">
              <a:latin typeface="ＭＳ Ｐゴシック" panose="020B0600070205080204" pitchFamily="50" charset="-128"/>
              <a:ea typeface="ＭＳ Ｐゴシック" panose="020B0600070205080204" pitchFamily="50" charset="-128"/>
            </a:rPr>
            <a:t>793</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％）の純減となっている。なお、グループ内順位は</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団体中</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位であるが、人口が同規模の類似団体（</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団体）と比較した場合は平均を下回る水準である。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142345</xdr:rowOff>
    </xdr:from>
    <xdr:to>
      <xdr:col>81</xdr:col>
      <xdr:colOff>44450</xdr:colOff>
      <xdr:row>64</xdr:row>
      <xdr:rowOff>143491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1115145"/>
          <a:ext cx="8382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124489</xdr:rowOff>
    </xdr:from>
    <xdr:to>
      <xdr:col>77</xdr:col>
      <xdr:colOff>44450</xdr:colOff>
      <xdr:row>64</xdr:row>
      <xdr:rowOff>143491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097289"/>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106452</xdr:rowOff>
    </xdr:from>
    <xdr:to>
      <xdr:col>72</xdr:col>
      <xdr:colOff>203200</xdr:colOff>
      <xdr:row>64</xdr:row>
      <xdr:rowOff>124489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79252"/>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169276</xdr:rowOff>
    </xdr:from>
    <xdr:to>
      <xdr:col>68</xdr:col>
      <xdr:colOff>152400</xdr:colOff>
      <xdr:row>64</xdr:row>
      <xdr:rowOff>106452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70626"/>
          <a:ext cx="889000" cy="10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17987</xdr:rowOff>
    </xdr:from>
    <xdr:to>
      <xdr:col>68</xdr:col>
      <xdr:colOff>203200</xdr:colOff>
      <xdr:row>61</xdr:row>
      <xdr:rowOff>119587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129764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4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126679</xdr:rowOff>
    </xdr:from>
    <xdr:to>
      <xdr:col>64</xdr:col>
      <xdr:colOff>152400</xdr:colOff>
      <xdr:row>61</xdr:row>
      <xdr:rowOff>56829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67006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91545</xdr:rowOff>
    </xdr:from>
    <xdr:to>
      <xdr:col>81</xdr:col>
      <xdr:colOff>95250</xdr:colOff>
      <xdr:row>65</xdr:row>
      <xdr:rowOff>21695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63622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03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92691</xdr:rowOff>
    </xdr:from>
    <xdr:to>
      <xdr:col>77</xdr:col>
      <xdr:colOff>95250</xdr:colOff>
      <xdr:row>65</xdr:row>
      <xdr:rowOff>22841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0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7618</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5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73689</xdr:rowOff>
    </xdr:from>
    <xdr:to>
      <xdr:col>73</xdr:col>
      <xdr:colOff>44450</xdr:colOff>
      <xdr:row>65</xdr:row>
      <xdr:rowOff>3839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160066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55652</xdr:rowOff>
    </xdr:from>
    <xdr:to>
      <xdr:col>68</xdr:col>
      <xdr:colOff>203200</xdr:colOff>
      <xdr:row>64</xdr:row>
      <xdr:rowOff>157252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142029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1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118476</xdr:rowOff>
    </xdr:from>
    <xdr:to>
      <xdr:col>64</xdr:col>
      <xdr:colOff>152400</xdr:colOff>
      <xdr:row>64</xdr:row>
      <xdr:rowOff>48626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33403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0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県債等残高の計画的な削減により、臨時財政対策債を除く元利償還金が減少したことなどから、令和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年度までに</a:t>
          </a:r>
          <a:r>
            <a:rPr kumimoji="1" lang="en-US" altLang="ja-JP" sz="1050">
              <a:latin typeface="ＭＳ Ｐゴシック" panose="020B0600070205080204" pitchFamily="50" charset="-128"/>
              <a:ea typeface="ＭＳ Ｐゴシック" panose="020B0600070205080204" pitchFamily="50" charset="-128"/>
            </a:rPr>
            <a:t>11.2%</a:t>
          </a:r>
          <a:r>
            <a:rPr kumimoji="1" lang="ja-JP" altLang="en-US" sz="1050">
              <a:latin typeface="ＭＳ Ｐゴシック" panose="020B0600070205080204" pitchFamily="50" charset="-128"/>
              <a:ea typeface="ＭＳ Ｐゴシック" panose="020B0600070205080204" pitchFamily="50" charset="-128"/>
            </a:rPr>
            <a:t>まで低下した。</a:t>
          </a:r>
        </a:p>
        <a:p>
          <a:r>
            <a:rPr kumimoji="1" lang="ja-JP" altLang="en-US" sz="1050">
              <a:latin typeface="ＭＳ Ｐゴシック" panose="020B0600070205080204" pitchFamily="50" charset="-128"/>
              <a:ea typeface="ＭＳ Ｐゴシック" panose="020B0600070205080204" pitchFamily="50" charset="-128"/>
            </a:rPr>
            <a:t>　有利な交付税措置のある県債を積極的に活用するとともに、資金手当債等の発行抑制に努め、将来の公債費負担の軽減を図っていく。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26458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8241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26458</xdr:rowOff>
    </xdr:from>
    <xdr:to>
      <xdr:col>77</xdr:col>
      <xdr:colOff>44450</xdr:colOff>
      <xdr:row>40</xdr:row>
      <xdr:rowOff>46567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41</xdr:row>
      <xdr:rowOff>56092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0456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42</xdr:row>
      <xdr:rowOff>105833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8554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204.8%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年度は、実質交付税の増加により標準財政規模が拡大したことや、県債等残高の計画的な削減により地方債残高（臨時財政対策債を除く）が減少したことなどから、前年度と比較し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23.9</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180.1%</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173.4%</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30378</xdr:rowOff>
    </xdr:from>
    <xdr:to>
      <xdr:col>81</xdr:col>
      <xdr:colOff>44450</xdr:colOff>
      <xdr:row>19</xdr:row>
      <xdr:rowOff>62712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287928"/>
          <a:ext cx="8382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62712</xdr:rowOff>
    </xdr:from>
    <xdr:to>
      <xdr:col>77</xdr:col>
      <xdr:colOff>44450</xdr:colOff>
      <xdr:row>19</xdr:row>
      <xdr:rowOff>66573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32026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66573</xdr:rowOff>
    </xdr:from>
    <xdr:to>
      <xdr:col>72</xdr:col>
      <xdr:colOff>203200</xdr:colOff>
      <xdr:row>20</xdr:row>
      <xdr:rowOff>10465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324123"/>
          <a:ext cx="889000" cy="1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10465</xdr:rowOff>
    </xdr:from>
    <xdr:to>
      <xdr:col>68</xdr:col>
      <xdr:colOff>152400</xdr:colOff>
      <xdr:row>20</xdr:row>
      <xdr:rowOff>28804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43946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159944</xdr:rowOff>
    </xdr:from>
    <xdr:to>
      <xdr:col>68</xdr:col>
      <xdr:colOff>203200</xdr:colOff>
      <xdr:row>21</xdr:row>
      <xdr:rowOff>90094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74871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367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8281</xdr:rowOff>
    </xdr:from>
    <xdr:to>
      <xdr:col>64</xdr:col>
      <xdr:colOff>152400</xdr:colOff>
      <xdr:row>21</xdr:row>
      <xdr:rowOff>109881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6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94658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151028</xdr:rowOff>
    </xdr:from>
    <xdr:to>
      <xdr:col>81</xdr:col>
      <xdr:colOff>95250</xdr:colOff>
      <xdr:row>19</xdr:row>
      <xdr:rowOff>81178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2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123105</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2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11912</xdr:rowOff>
    </xdr:from>
    <xdr:to>
      <xdr:col>77</xdr:col>
      <xdr:colOff>95250</xdr:colOff>
      <xdr:row>19</xdr:row>
      <xdr:rowOff>113512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2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98289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35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15773</xdr:rowOff>
    </xdr:from>
    <xdr:to>
      <xdr:col>73</xdr:col>
      <xdr:colOff>44450</xdr:colOff>
      <xdr:row>19</xdr:row>
      <xdr:rowOff>117373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102150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3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131115</xdr:rowOff>
    </xdr:from>
    <xdr:to>
      <xdr:col>68</xdr:col>
      <xdr:colOff>203200</xdr:colOff>
      <xdr:row>20</xdr:row>
      <xdr:rowOff>61265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71442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15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149454</xdr:rowOff>
    </xdr:from>
    <xdr:to>
      <xdr:col>64</xdr:col>
      <xdr:colOff>152400</xdr:colOff>
      <xdr:row>20</xdr:row>
      <xdr:rowOff>79604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89781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1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33.1%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年度は、退職手当や地方公務員共済組合負担金の増があったことなどにより、前年度と比較して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35.2%</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年度は、定年延長による退職者数の減に伴う退職手当の減があったことなどにより、前年度と比較して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33.5%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総人件費の抑制を図るため、引き続き適正な定員管理等に努めていく。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118836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842000"/>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118836</xdr:rowOff>
    </xdr:from>
    <xdr:to>
      <xdr:col>19</xdr:col>
      <xdr:colOff>187325</xdr:colOff>
      <xdr:row>35</xdr:row>
      <xdr:rowOff>118836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7668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118836</xdr:rowOff>
    </xdr:from>
    <xdr:to>
      <xdr:col>15</xdr:col>
      <xdr:colOff>98425</xdr:colOff>
      <xdr:row>37</xdr:row>
      <xdr:rowOff>20864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766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98170</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68036</xdr:rowOff>
    </xdr:from>
    <xdr:to>
      <xdr:col>15</xdr:col>
      <xdr:colOff>149225</xdr:colOff>
      <xdr:row>33</xdr:row>
      <xdr:rowOff>169636</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8363</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56441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年度は科学館施設管理費の増や広報費の増があったことなどにより、前年度と比較して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5.3%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6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3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4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57150</xdr:rowOff>
    </xdr:from>
    <xdr:to>
      <xdr:col>69</xdr:col>
      <xdr:colOff>142875</xdr:colOff>
      <xdr:row>13</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28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年度は児童入所施設等措置費などの増があったものの、実質交付税の増加等に伴う経常一般財源の増加により、前年度と同じく</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年度は育精福祉センター児童寮運営事業費などの増があったことなどにより、前年度と比較して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年度は児童入所施設等措置費などの増により、前年度と比較して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年度は国民健康保険特別会計繰出金の増があったものの、実質交付税の増加等に伴う経常一般財源の増加により、前年度と比較して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年度は国民健康保険特別会計繰出金が減少したものの、実質交付税の減少等に伴う経常一般財源の減少により、前年度と変わらず、</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0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55</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32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年度以降は高齢者医療費や介護保険関係経費等の社会保障関係費の増等により、補助費等は増加傾向にある。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年度は後期高齢者医療給付費負担金の増があったことなどにより、前年度と比較して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20.9%</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110672</xdr:rowOff>
    </xdr:from>
    <xdr:to>
      <xdr:col>82</xdr:col>
      <xdr:colOff>107950</xdr:colOff>
      <xdr:row>42</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39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25599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110672</xdr:rowOff>
    </xdr:from>
    <xdr:to>
      <xdr:col>82</xdr:col>
      <xdr:colOff>196850</xdr:colOff>
      <xdr:row>34</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3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110672</xdr:rowOff>
    </xdr:from>
    <xdr:to>
      <xdr:col>82</xdr:col>
      <xdr:colOff>107950</xdr:colOff>
      <xdr:row>35</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399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15620</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34</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950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84364</xdr:rowOff>
    </xdr:from>
    <xdr:to>
      <xdr:col>78</xdr:col>
      <xdr:colOff>120650</xdr:colOff>
      <xdr:row>38</xdr:row>
      <xdr:rowOff>14514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34</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95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149678</xdr:rowOff>
    </xdr:from>
    <xdr:to>
      <xdr:col>74</xdr:col>
      <xdr:colOff>31750</xdr:colOff>
      <xdr:row>36</xdr:row>
      <xdr:rowOff>79828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64605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110672</xdr:rowOff>
    </xdr:from>
    <xdr:to>
      <xdr:col>69</xdr:col>
      <xdr:colOff>92075</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9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59872</xdr:rowOff>
    </xdr:from>
    <xdr:to>
      <xdr:col>78</xdr:col>
      <xdr:colOff>120650</xdr:colOff>
      <xdr:row>34</xdr:row>
      <xdr:rowOff>161472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5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59872</xdr:rowOff>
    </xdr:from>
    <xdr:to>
      <xdr:col>65</xdr:col>
      <xdr:colOff>53975</xdr:colOff>
      <xdr:row>34</xdr:row>
      <xdr:rowOff>161472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年度以降は過去の経済対策に伴う公共投資によって増発した県債の償還が本格化したことから、公債費に係る比率は、全国平均、グループ内平均をともに上回っている。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年度は県債等残高の計画的な削減により元利償還金が減少したものの、実質交付税の減少等に伴う経常一般財源の減少により、前年度と変わらず、</a:t>
          </a:r>
          <a:r>
            <a:rPr kumimoji="1" lang="en-US" altLang="ja-JP" sz="1050">
              <a:latin typeface="ＭＳ Ｐゴシック" panose="020B0600070205080204" pitchFamily="50" charset="-128"/>
              <a:ea typeface="ＭＳ Ｐゴシック" panose="020B0600070205080204" pitchFamily="50" charset="-128"/>
            </a:rPr>
            <a:t>24.6%</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今後は、有利な交付税措置のある県債を積極的に活用するとともに、資金手当債等の発行抑制に努め、将来の公債費負担の軽減を図っていく。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154215</xdr:rowOff>
    </xdr:from>
    <xdr:to>
      <xdr:col>24</xdr:col>
      <xdr:colOff>25400</xdr:colOff>
      <xdr:row>80</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98615"/>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69142</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154215</xdr:rowOff>
    </xdr:from>
    <xdr:to>
      <xdr:col>24</xdr:col>
      <xdr:colOff>114300</xdr:colOff>
      <xdr:row>72</xdr:row>
      <xdr:rowOff>154215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50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80</xdr:row>
      <xdr:rowOff>45357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456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45357</xdr:rowOff>
    </xdr:from>
    <xdr:to>
      <xdr:col>11</xdr:col>
      <xdr:colOff>9525</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76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24493</xdr:rowOff>
    </xdr:from>
    <xdr:to>
      <xdr:col>11</xdr:col>
      <xdr:colOff>60325</xdr:colOff>
      <xdr:row>79</xdr:row>
      <xdr:rowOff>126093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136270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89807</xdr:rowOff>
    </xdr:from>
    <xdr:to>
      <xdr:col>6</xdr:col>
      <xdr:colOff>171450</xdr:colOff>
      <xdr:row>80</xdr:row>
      <xdr:rowOff>19957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63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30134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108148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166007</xdr:rowOff>
    </xdr:from>
    <xdr:to>
      <xdr:col>11</xdr:col>
      <xdr:colOff>60325</xdr:colOff>
      <xdr:row>80</xdr:row>
      <xdr:rowOff>96157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年度は、実質交付税の増等に伴い経常一般財源が増加したことなどから、前年度と比較して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年度は、実質交付税の減等に伴い経常一般財源が減少したことなどから、前年度と比較して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64.8%</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年度は、実質交付税の減等に伴い経常一般財源が減少したものの、定年延長による退職者数の減に伴う退職手当の減があったことなどにより、前年度と比較して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64.1%</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155575</xdr:rowOff>
    </xdr:from>
    <xdr:to>
      <xdr:col>82</xdr:col>
      <xdr:colOff>107950</xdr:colOff>
      <xdr:row>81</xdr:row>
      <xdr:rowOff>1270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84287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70502</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155575</xdr:rowOff>
    </xdr:from>
    <xdr:to>
      <xdr:col>82</xdr:col>
      <xdr:colOff>196850</xdr:colOff>
      <xdr:row>74</xdr:row>
      <xdr:rowOff>155575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84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75</xdr:row>
      <xdr:rowOff>115570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343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116857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7228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xdr:rowOff>
    </xdr:from>
    <xdr:to>
      <xdr:col>78</xdr:col>
      <xdr:colOff>120650</xdr:colOff>
      <xdr:row>77</xdr:row>
      <xdr:rowOff>103505</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88282</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76</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72286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104775</xdr:rowOff>
    </xdr:from>
    <xdr:to>
      <xdr:col>74</xdr:col>
      <xdr:colOff>31750</xdr:colOff>
      <xdr:row>76</xdr:row>
      <xdr:rowOff>34925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19702</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64136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054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139064</xdr:rowOff>
    </xdr:from>
    <xdr:to>
      <xdr:col>69</xdr:col>
      <xdr:colOff>142875</xdr:colOff>
      <xdr:row>77</xdr:row>
      <xdr:rowOff>69214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53991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104792</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13336</xdr:rowOff>
    </xdr:from>
    <xdr:to>
      <xdr:col>65</xdr:col>
      <xdr:colOff>53975</xdr:colOff>
      <xdr:row>76</xdr:row>
      <xdr:rowOff>114936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125112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37099</xdr:rowOff>
    </xdr:from>
    <xdr:to>
      <xdr:col>29</xdr:col>
      <xdr:colOff>127000</xdr:colOff>
      <xdr:row>13</xdr:row>
      <xdr:rowOff>51592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13574"/>
          <a:ext cx="647700" cy="1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51592</xdr:rowOff>
    </xdr:from>
    <xdr:to>
      <xdr:col>26</xdr:col>
      <xdr:colOff>50800</xdr:colOff>
      <xdr:row>13</xdr:row>
      <xdr:rowOff>80602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28067"/>
          <a:ext cx="6985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72372</xdr:rowOff>
    </xdr:from>
    <xdr:to>
      <xdr:col>22</xdr:col>
      <xdr:colOff>114300</xdr:colOff>
      <xdr:row>13</xdr:row>
      <xdr:rowOff>80602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4884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70040</xdr:rowOff>
    </xdr:from>
    <xdr:to>
      <xdr:col>18</xdr:col>
      <xdr:colOff>177800</xdr:colOff>
      <xdr:row>13</xdr:row>
      <xdr:rowOff>72372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46515"/>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42101</xdr:rowOff>
    </xdr:from>
    <xdr:to>
      <xdr:col>19</xdr:col>
      <xdr:colOff>38100</xdr:colOff>
      <xdr:row>16</xdr:row>
      <xdr:rowOff>143701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128478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28522</xdr:rowOff>
    </xdr:from>
    <xdr:to>
      <xdr:col>15</xdr:col>
      <xdr:colOff>101600</xdr:colOff>
      <xdr:row>16</xdr:row>
      <xdr:rowOff>130122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114899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0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157749</xdr:rowOff>
    </xdr:from>
    <xdr:to>
      <xdr:col>29</xdr:col>
      <xdr:colOff>177800</xdr:colOff>
      <xdr:row>13</xdr:row>
      <xdr:rowOff>87899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6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2826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0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792</xdr:rowOff>
    </xdr:from>
    <xdr:to>
      <xdr:col>26</xdr:col>
      <xdr:colOff>101600</xdr:colOff>
      <xdr:row>13</xdr:row>
      <xdr:rowOff>102392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7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112569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4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29802</xdr:rowOff>
    </xdr:from>
    <xdr:to>
      <xdr:col>22</xdr:col>
      <xdr:colOff>165100</xdr:colOff>
      <xdr:row>13</xdr:row>
      <xdr:rowOff>131402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116179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21572</xdr:rowOff>
    </xdr:from>
    <xdr:to>
      <xdr:col>19</xdr:col>
      <xdr:colOff>38100</xdr:colOff>
      <xdr:row>13</xdr:row>
      <xdr:rowOff>123172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133349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19240</xdr:rowOff>
    </xdr:from>
    <xdr:to>
      <xdr:col>15</xdr:col>
      <xdr:colOff>101600</xdr:colOff>
      <xdr:row>13</xdr:row>
      <xdr:rowOff>120840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131017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6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107055</xdr:rowOff>
    </xdr:from>
    <xdr:to>
      <xdr:col>29</xdr:col>
      <xdr:colOff>127000</xdr:colOff>
      <xdr:row>35</xdr:row>
      <xdr:rowOff>127800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17405"/>
          <a:ext cx="647700" cy="2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60706</xdr:rowOff>
    </xdr:from>
    <xdr:to>
      <xdr:col>26</xdr:col>
      <xdr:colOff>50800</xdr:colOff>
      <xdr:row>35</xdr:row>
      <xdr:rowOff>107055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71056"/>
          <a:ext cx="698500" cy="4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60706</xdr:rowOff>
    </xdr:from>
    <xdr:to>
      <xdr:col>22</xdr:col>
      <xdr:colOff>114300</xdr:colOff>
      <xdr:row>35</xdr:row>
      <xdr:rowOff>137973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71056"/>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137973</xdr:rowOff>
    </xdr:from>
    <xdr:to>
      <xdr:col>18</xdr:col>
      <xdr:colOff>177800</xdr:colOff>
      <xdr:row>35</xdr:row>
      <xdr:rowOff>192380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832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127464</xdr:rowOff>
    </xdr:from>
    <xdr:to>
      <xdr:col>19</xdr:col>
      <xdr:colOff>38100</xdr:colOff>
      <xdr:row>35</xdr:row>
      <xdr:rowOff>229064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213841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167583</xdr:rowOff>
    </xdr:from>
    <xdr:to>
      <xdr:col>15</xdr:col>
      <xdr:colOff>101600</xdr:colOff>
      <xdr:row>35</xdr:row>
      <xdr:rowOff>269183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253960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77000</xdr:rowOff>
    </xdr:from>
    <xdr:to>
      <xdr:col>29</xdr:col>
      <xdr:colOff>177800</xdr:colOff>
      <xdr:row>35</xdr:row>
      <xdr:rowOff>178600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264977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56255</xdr:rowOff>
    </xdr:from>
    <xdr:to>
      <xdr:col>26</xdr:col>
      <xdr:colOff>101600</xdr:colOff>
      <xdr:row>35</xdr:row>
      <xdr:rowOff>157855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6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168032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9906</xdr:rowOff>
    </xdr:from>
    <xdr:to>
      <xdr:col>22</xdr:col>
      <xdr:colOff>165100</xdr:colOff>
      <xdr:row>35</xdr:row>
      <xdr:rowOff>111506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2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121683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8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87173</xdr:rowOff>
    </xdr:from>
    <xdr:to>
      <xdr:col>19</xdr:col>
      <xdr:colOff>38100</xdr:colOff>
      <xdr:row>35</xdr:row>
      <xdr:rowOff>188773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198950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141580</xdr:rowOff>
    </xdr:from>
    <xdr:to>
      <xdr:col>15</xdr:col>
      <xdr:colOff>101600</xdr:colOff>
      <xdr:row>35</xdr:row>
      <xdr:rowOff>243180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253357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67348</xdr:rowOff>
    </xdr:from>
    <xdr:to>
      <xdr:col>24</xdr:col>
      <xdr:colOff>63500</xdr:colOff>
      <xdr:row>34</xdr:row>
      <xdr:rowOff>24897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25198"/>
          <a:ext cx="838200" cy="1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67348</xdr:rowOff>
    </xdr:from>
    <xdr:to>
      <xdr:col>19</xdr:col>
      <xdr:colOff>177800</xdr:colOff>
      <xdr:row>33</xdr:row>
      <xdr:rowOff>111285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5198"/>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111285</xdr:rowOff>
    </xdr:from>
    <xdr:to>
      <xdr:col>15</xdr:col>
      <xdr:colOff>50800</xdr:colOff>
      <xdr:row>33</xdr:row>
      <xdr:rowOff>127036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69135"/>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127036</xdr:rowOff>
    </xdr:from>
    <xdr:to>
      <xdr:col>10</xdr:col>
      <xdr:colOff>114300</xdr:colOff>
      <xdr:row>33</xdr:row>
      <xdr:rowOff>160365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84886"/>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124904</xdr:rowOff>
    </xdr:from>
    <xdr:to>
      <xdr:col>10</xdr:col>
      <xdr:colOff>165100</xdr:colOff>
      <xdr:row>37</xdr:row>
      <xdr:rowOff>55054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46181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111280</xdr:rowOff>
    </xdr:from>
    <xdr:to>
      <xdr:col>6</xdr:col>
      <xdr:colOff>38100</xdr:colOff>
      <xdr:row>37</xdr:row>
      <xdr:rowOff>41430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32557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145547</xdr:rowOff>
    </xdr:from>
    <xdr:to>
      <xdr:col>24</xdr:col>
      <xdr:colOff>114300</xdr:colOff>
      <xdr:row>34</xdr:row>
      <xdr:rowOff>75697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168424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16548</xdr:rowOff>
    </xdr:from>
    <xdr:to>
      <xdr:col>20</xdr:col>
      <xdr:colOff>38100</xdr:colOff>
      <xdr:row>33</xdr:row>
      <xdr:rowOff>118148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134675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4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60485</xdr:rowOff>
    </xdr:from>
    <xdr:to>
      <xdr:col>15</xdr:col>
      <xdr:colOff>101600</xdr:colOff>
      <xdr:row>33</xdr:row>
      <xdr:rowOff>162085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153212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1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76236</xdr:rowOff>
    </xdr:from>
    <xdr:to>
      <xdr:col>10</xdr:col>
      <xdr:colOff>165100</xdr:colOff>
      <xdr:row>34</xdr:row>
      <xdr:rowOff>6386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22913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109565</xdr:rowOff>
    </xdr:from>
    <xdr:to>
      <xdr:col>6</xdr:col>
      <xdr:colOff>38100</xdr:colOff>
      <xdr:row>34</xdr:row>
      <xdr:rowOff>39715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56242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90453</xdr:rowOff>
    </xdr:from>
    <xdr:to>
      <xdr:col>24</xdr:col>
      <xdr:colOff>62865</xdr:colOff>
      <xdr:row>58</xdr:row>
      <xdr:rowOff>67332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05853"/>
          <a:ext cx="1270" cy="10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37130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90453</xdr:rowOff>
    </xdr:from>
    <xdr:to>
      <xdr:col>24</xdr:col>
      <xdr:colOff>152400</xdr:colOff>
      <xdr:row>52</xdr:row>
      <xdr:rowOff>90453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0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166936</xdr:rowOff>
    </xdr:from>
    <xdr:to>
      <xdr:col>24</xdr:col>
      <xdr:colOff>63500</xdr:colOff>
      <xdr:row>54</xdr:row>
      <xdr:rowOff>100250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567986"/>
          <a:ext cx="838200" cy="7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160432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90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10555</xdr:rowOff>
    </xdr:from>
    <xdr:to>
      <xdr:col>24</xdr:col>
      <xdr:colOff>114300</xdr:colOff>
      <xdr:row>56</xdr:row>
      <xdr:rowOff>112155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1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166936</xdr:rowOff>
    </xdr:from>
    <xdr:to>
      <xdr:col>19</xdr:col>
      <xdr:colOff>177800</xdr:colOff>
      <xdr:row>53</xdr:row>
      <xdr:rowOff>73994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567986"/>
          <a:ext cx="889000" cy="5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18132</xdr:rowOff>
    </xdr:from>
    <xdr:to>
      <xdr:col>20</xdr:col>
      <xdr:colOff>38100</xdr:colOff>
      <xdr:row>54</xdr:row>
      <xdr:rowOff>119732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110859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73994</xdr:rowOff>
    </xdr:from>
    <xdr:to>
      <xdr:col>15</xdr:col>
      <xdr:colOff>50800</xdr:colOff>
      <xdr:row>56</xdr:row>
      <xdr:rowOff>67887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60844"/>
          <a:ext cx="889000" cy="5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123713</xdr:rowOff>
    </xdr:from>
    <xdr:to>
      <xdr:col>15</xdr:col>
      <xdr:colOff>101600</xdr:colOff>
      <xdr:row>56</xdr:row>
      <xdr:rowOff>53863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44990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67887</xdr:rowOff>
    </xdr:from>
    <xdr:to>
      <xdr:col>10</xdr:col>
      <xdr:colOff>114300</xdr:colOff>
      <xdr:row>56</xdr:row>
      <xdr:rowOff>147538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69087"/>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49450</xdr:rowOff>
    </xdr:from>
    <xdr:to>
      <xdr:col>24</xdr:col>
      <xdr:colOff>114300</xdr:colOff>
      <xdr:row>54</xdr:row>
      <xdr:rowOff>151050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72327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116136</xdr:rowOff>
    </xdr:from>
    <xdr:to>
      <xdr:col>20</xdr:col>
      <xdr:colOff>38100</xdr:colOff>
      <xdr:row>50</xdr:row>
      <xdr:rowOff>46286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5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62813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2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23194</xdr:rowOff>
    </xdr:from>
    <xdr:to>
      <xdr:col>15</xdr:col>
      <xdr:colOff>101600</xdr:colOff>
      <xdr:row>53</xdr:row>
      <xdr:rowOff>124794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141321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17087</xdr:rowOff>
    </xdr:from>
    <xdr:to>
      <xdr:col>10</xdr:col>
      <xdr:colOff>165100</xdr:colOff>
      <xdr:row>56</xdr:row>
      <xdr:rowOff>118687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135214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96738</xdr:rowOff>
    </xdr:from>
    <xdr:to>
      <xdr:col>6</xdr:col>
      <xdr:colOff>38100</xdr:colOff>
      <xdr:row>57</xdr:row>
      <xdr:rowOff>26888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43415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9906</xdr:rowOff>
    </xdr:from>
    <xdr:to>
      <xdr:col>24</xdr:col>
      <xdr:colOff>63500</xdr:colOff>
      <xdr:row>76</xdr:row>
      <xdr:rowOff>65151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040106"/>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9906</xdr:rowOff>
    </xdr:from>
    <xdr:to>
      <xdr:col>19</xdr:col>
      <xdr:colOff>177800</xdr:colOff>
      <xdr:row>76</xdr:row>
      <xdr:rowOff>125476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040106"/>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125476</xdr:rowOff>
    </xdr:from>
    <xdr:to>
      <xdr:col>15</xdr:col>
      <xdr:colOff>50800</xdr:colOff>
      <xdr:row>78</xdr:row>
      <xdr:rowOff>63627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55676"/>
          <a:ext cx="889000" cy="2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49149</xdr:rowOff>
    </xdr:from>
    <xdr:to>
      <xdr:col>10</xdr:col>
      <xdr:colOff>114300</xdr:colOff>
      <xdr:row>78</xdr:row>
      <xdr:rowOff>63627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224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133986</xdr:rowOff>
    </xdr:from>
    <xdr:to>
      <xdr:col>6</xdr:col>
      <xdr:colOff>38100</xdr:colOff>
      <xdr:row>78</xdr:row>
      <xdr:rowOff>64136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80663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14351</xdr:rowOff>
    </xdr:from>
    <xdr:to>
      <xdr:col>24</xdr:col>
      <xdr:colOff>114300</xdr:colOff>
      <xdr:row>76</xdr:row>
      <xdr:rowOff>115951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37228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9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130556</xdr:rowOff>
    </xdr:from>
    <xdr:to>
      <xdr:col>20</xdr:col>
      <xdr:colOff>38100</xdr:colOff>
      <xdr:row>76</xdr:row>
      <xdr:rowOff>60706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77233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27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74676</xdr:rowOff>
    </xdr:from>
    <xdr:to>
      <xdr:col>15</xdr:col>
      <xdr:colOff>101600</xdr:colOff>
      <xdr:row>77</xdr:row>
      <xdr:rowOff>4826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167403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12827</xdr:rowOff>
    </xdr:from>
    <xdr:to>
      <xdr:col>10</xdr:col>
      <xdr:colOff>165100</xdr:colOff>
      <xdr:row>78</xdr:row>
      <xdr:rowOff>114427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105554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169799</xdr:rowOff>
    </xdr:from>
    <xdr:to>
      <xdr:col>6</xdr:col>
      <xdr:colOff>38100</xdr:colOff>
      <xdr:row>78</xdr:row>
      <xdr:rowOff>99949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91076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153893</xdr:rowOff>
    </xdr:from>
    <xdr:to>
      <xdr:col>24</xdr:col>
      <xdr:colOff>63500</xdr:colOff>
      <xdr:row>97</xdr:row>
      <xdr:rowOff>53308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13093"/>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153893</xdr:rowOff>
    </xdr:from>
    <xdr:to>
      <xdr:col>19</xdr:col>
      <xdr:colOff>177800</xdr:colOff>
      <xdr:row>97</xdr:row>
      <xdr:rowOff>97123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3093"/>
          <a:ext cx="889000" cy="1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97123</xdr:rowOff>
    </xdr:from>
    <xdr:to>
      <xdr:col>15</xdr:col>
      <xdr:colOff>50800</xdr:colOff>
      <xdr:row>97</xdr:row>
      <xdr:rowOff>167703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27773"/>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167703</xdr:rowOff>
    </xdr:from>
    <xdr:to>
      <xdr:col>10</xdr:col>
      <xdr:colOff>114300</xdr:colOff>
      <xdr:row>98</xdr:row>
      <xdr:rowOff>34258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98353"/>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103093</xdr:rowOff>
    </xdr:from>
    <xdr:to>
      <xdr:col>10</xdr:col>
      <xdr:colOff>165100</xdr:colOff>
      <xdr:row>97</xdr:row>
      <xdr:rowOff>33243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6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49770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119475</xdr:rowOff>
    </xdr:from>
    <xdr:to>
      <xdr:col>6</xdr:col>
      <xdr:colOff>38100</xdr:colOff>
      <xdr:row>97</xdr:row>
      <xdr:rowOff>49625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66152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2508</xdr:rowOff>
    </xdr:from>
    <xdr:to>
      <xdr:col>24</xdr:col>
      <xdr:colOff>114300</xdr:colOff>
      <xdr:row>97</xdr:row>
      <xdr:rowOff>104108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152385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103093</xdr:rowOff>
    </xdr:from>
    <xdr:to>
      <xdr:col>20</xdr:col>
      <xdr:colOff>38100</xdr:colOff>
      <xdr:row>97</xdr:row>
      <xdr:rowOff>33243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24370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7411" y="166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46323</xdr:rowOff>
    </xdr:from>
    <xdr:to>
      <xdr:col>15</xdr:col>
      <xdr:colOff>101600</xdr:colOff>
      <xdr:row>97</xdr:row>
      <xdr:rowOff>147923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116903</xdr:rowOff>
    </xdr:from>
    <xdr:to>
      <xdr:col>10</xdr:col>
      <xdr:colOff>165100</xdr:colOff>
      <xdr:row>98</xdr:row>
      <xdr:rowOff>47053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38180</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84428" y="168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154908</xdr:rowOff>
    </xdr:from>
    <xdr:to>
      <xdr:col>6</xdr:col>
      <xdr:colOff>38100</xdr:colOff>
      <xdr:row>98</xdr:row>
      <xdr:rowOff>85058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76185</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95428" y="168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82093</xdr:rowOff>
    </xdr:from>
    <xdr:to>
      <xdr:col>55</xdr:col>
      <xdr:colOff>0</xdr:colOff>
      <xdr:row>34</xdr:row>
      <xdr:rowOff>73139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568493"/>
          <a:ext cx="838200" cy="3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82093</xdr:rowOff>
    </xdr:from>
    <xdr:to>
      <xdr:col>50</xdr:col>
      <xdr:colOff>114300</xdr:colOff>
      <xdr:row>32</xdr:row>
      <xdr:rowOff>108953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56849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108953</xdr:rowOff>
    </xdr:from>
    <xdr:to>
      <xdr:col>45</xdr:col>
      <xdr:colOff>177800</xdr:colOff>
      <xdr:row>34</xdr:row>
      <xdr:rowOff>26714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595353"/>
          <a:ext cx="889000" cy="2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26714</xdr:rowOff>
    </xdr:from>
    <xdr:to>
      <xdr:col>41</xdr:col>
      <xdr:colOff>50800</xdr:colOff>
      <xdr:row>39</xdr:row>
      <xdr:rowOff>49250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56014"/>
          <a:ext cx="889000" cy="8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160433</xdr:rowOff>
    </xdr:from>
    <xdr:to>
      <xdr:col>41</xdr:col>
      <xdr:colOff>101600</xdr:colOff>
      <xdr:row>34</xdr:row>
      <xdr:rowOff>90583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81710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105835</xdr:rowOff>
    </xdr:from>
    <xdr:to>
      <xdr:col>36</xdr:col>
      <xdr:colOff>165100</xdr:colOff>
      <xdr:row>39</xdr:row>
      <xdr:rowOff>35985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52512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22339</xdr:rowOff>
    </xdr:from>
    <xdr:to>
      <xdr:col>55</xdr:col>
      <xdr:colOff>50800</xdr:colOff>
      <xdr:row>34</xdr:row>
      <xdr:rowOff>123939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108716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6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31293</xdr:rowOff>
    </xdr:from>
    <xdr:to>
      <xdr:col>50</xdr:col>
      <xdr:colOff>165100</xdr:colOff>
      <xdr:row>32</xdr:row>
      <xdr:rowOff>132893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124020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61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58153</xdr:rowOff>
    </xdr:from>
    <xdr:to>
      <xdr:col>46</xdr:col>
      <xdr:colOff>38100</xdr:colOff>
      <xdr:row>32</xdr:row>
      <xdr:rowOff>159753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150880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3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147364</xdr:rowOff>
    </xdr:from>
    <xdr:to>
      <xdr:col>41</xdr:col>
      <xdr:colOff>101600</xdr:colOff>
      <xdr:row>34</xdr:row>
      <xdr:rowOff>77514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94041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8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169900</xdr:rowOff>
    </xdr:from>
    <xdr:to>
      <xdr:col>36</xdr:col>
      <xdr:colOff>165100</xdr:colOff>
      <xdr:row>39</xdr:row>
      <xdr:rowOff>100050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91177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139129</xdr:rowOff>
    </xdr:from>
    <xdr:to>
      <xdr:col>55</xdr:col>
      <xdr:colOff>0</xdr:colOff>
      <xdr:row>53</xdr:row>
      <xdr:rowOff>155408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225979"/>
          <a:ext cx="8382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155408</xdr:rowOff>
    </xdr:from>
    <xdr:to>
      <xdr:col>50</xdr:col>
      <xdr:colOff>114300</xdr:colOff>
      <xdr:row>55</xdr:row>
      <xdr:rowOff>3160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242258"/>
          <a:ext cx="8890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150330</xdr:rowOff>
    </xdr:from>
    <xdr:to>
      <xdr:col>45</xdr:col>
      <xdr:colOff>177800</xdr:colOff>
      <xdr:row>55</xdr:row>
      <xdr:rowOff>3160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237180"/>
          <a:ext cx="889000" cy="19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150330</xdr:rowOff>
    </xdr:from>
    <xdr:to>
      <xdr:col>41</xdr:col>
      <xdr:colOff>50800</xdr:colOff>
      <xdr:row>54</xdr:row>
      <xdr:rowOff>147538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237180"/>
          <a:ext cx="889000" cy="1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139045</xdr:rowOff>
    </xdr:from>
    <xdr:to>
      <xdr:col>41</xdr:col>
      <xdr:colOff>101600</xdr:colOff>
      <xdr:row>58</xdr:row>
      <xdr:rowOff>69195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1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60322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27782</xdr:rowOff>
    </xdr:from>
    <xdr:to>
      <xdr:col>36</xdr:col>
      <xdr:colOff>165100</xdr:colOff>
      <xdr:row>58</xdr:row>
      <xdr:rowOff>129382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120509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88329</xdr:rowOff>
    </xdr:from>
    <xdr:to>
      <xdr:col>55</xdr:col>
      <xdr:colOff>50800</xdr:colOff>
      <xdr:row>54</xdr:row>
      <xdr:rowOff>18479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1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111206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02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104608</xdr:rowOff>
    </xdr:from>
    <xdr:to>
      <xdr:col>50</xdr:col>
      <xdr:colOff>165100</xdr:colOff>
      <xdr:row>54</xdr:row>
      <xdr:rowOff>34758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1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51285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27095" y="89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123810</xdr:rowOff>
    </xdr:from>
    <xdr:to>
      <xdr:col>46</xdr:col>
      <xdr:colOff>38100</xdr:colOff>
      <xdr:row>55</xdr:row>
      <xdr:rowOff>53960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3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70487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15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99530</xdr:rowOff>
    </xdr:from>
    <xdr:to>
      <xdr:col>41</xdr:col>
      <xdr:colOff>101600</xdr:colOff>
      <xdr:row>54</xdr:row>
      <xdr:rowOff>29680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1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46207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96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96738</xdr:rowOff>
    </xdr:from>
    <xdr:to>
      <xdr:col>36</xdr:col>
      <xdr:colOff>165100</xdr:colOff>
      <xdr:row>55</xdr:row>
      <xdr:rowOff>26888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43415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13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155340</xdr:rowOff>
    </xdr:from>
    <xdr:to>
      <xdr:col>55</xdr:col>
      <xdr:colOff>0</xdr:colOff>
      <xdr:row>70</xdr:row>
      <xdr:rowOff>170180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156840"/>
          <a:ext cx="8382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155340</xdr:rowOff>
    </xdr:from>
    <xdr:to>
      <xdr:col>50</xdr:col>
      <xdr:colOff>114300</xdr:colOff>
      <xdr:row>72</xdr:row>
      <xdr:rowOff>124575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156840"/>
          <a:ext cx="889000" cy="3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124575</xdr:rowOff>
    </xdr:from>
    <xdr:to>
      <xdr:col>45</xdr:col>
      <xdr:colOff>177800</xdr:colOff>
      <xdr:row>72</xdr:row>
      <xdr:rowOff>125470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46897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86931</xdr:rowOff>
    </xdr:from>
    <xdr:to>
      <xdr:col>41</xdr:col>
      <xdr:colOff>50800</xdr:colOff>
      <xdr:row>72</xdr:row>
      <xdr:rowOff>125470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43133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27636</xdr:rowOff>
    </xdr:from>
    <xdr:to>
      <xdr:col>41</xdr:col>
      <xdr:colOff>101600</xdr:colOff>
      <xdr:row>75</xdr:row>
      <xdr:rowOff>129236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120363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36703</xdr:rowOff>
    </xdr:from>
    <xdr:to>
      <xdr:col>36</xdr:col>
      <xdr:colOff>165100</xdr:colOff>
      <xdr:row>75</xdr:row>
      <xdr:rowOff>138303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129430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119380</xdr:rowOff>
    </xdr:from>
    <xdr:to>
      <xdr:col>55</xdr:col>
      <xdr:colOff>50800</xdr:colOff>
      <xdr:row>71</xdr:row>
      <xdr:rowOff>49530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72407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0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104540</xdr:rowOff>
    </xdr:from>
    <xdr:to>
      <xdr:col>50</xdr:col>
      <xdr:colOff>165100</xdr:colOff>
      <xdr:row>71</xdr:row>
      <xdr:rowOff>34690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1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51217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59411" y="118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73775</xdr:rowOff>
    </xdr:from>
    <xdr:to>
      <xdr:col>46</xdr:col>
      <xdr:colOff>38100</xdr:colOff>
      <xdr:row>73</xdr:row>
      <xdr:rowOff>3925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20452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1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74670</xdr:rowOff>
    </xdr:from>
    <xdr:to>
      <xdr:col>41</xdr:col>
      <xdr:colOff>101600</xdr:colOff>
      <xdr:row>73</xdr:row>
      <xdr:rowOff>4820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4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21347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1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36131</xdr:rowOff>
    </xdr:from>
    <xdr:to>
      <xdr:col>36</xdr:col>
      <xdr:colOff>165100</xdr:colOff>
      <xdr:row>72</xdr:row>
      <xdr:rowOff>137731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154258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1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147176</xdr:rowOff>
    </xdr:from>
    <xdr:to>
      <xdr:col>55</xdr:col>
      <xdr:colOff>0</xdr:colOff>
      <xdr:row>95</xdr:row>
      <xdr:rowOff>161212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34926"/>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46546</xdr:rowOff>
    </xdr:from>
    <xdr:to>
      <xdr:col>50</xdr:col>
      <xdr:colOff>114300</xdr:colOff>
      <xdr:row>95</xdr:row>
      <xdr:rowOff>147176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34296"/>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120017</xdr:rowOff>
    </xdr:from>
    <xdr:to>
      <xdr:col>45</xdr:col>
      <xdr:colOff>177800</xdr:colOff>
      <xdr:row>95</xdr:row>
      <xdr:rowOff>46546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236317"/>
          <a:ext cx="889000" cy="9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120017</xdr:rowOff>
    </xdr:from>
    <xdr:to>
      <xdr:col>41</xdr:col>
      <xdr:colOff>50800</xdr:colOff>
      <xdr:row>96</xdr:row>
      <xdr:rowOff>65359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236317"/>
          <a:ext cx="889000" cy="28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122162</xdr:rowOff>
    </xdr:from>
    <xdr:to>
      <xdr:col>41</xdr:col>
      <xdr:colOff>101600</xdr:colOff>
      <xdr:row>97</xdr:row>
      <xdr:rowOff>52312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43439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159583</xdr:rowOff>
    </xdr:from>
    <xdr:to>
      <xdr:col>36</xdr:col>
      <xdr:colOff>165100</xdr:colOff>
      <xdr:row>97</xdr:row>
      <xdr:rowOff>89733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110412</xdr:rowOff>
    </xdr:from>
    <xdr:to>
      <xdr:col>55</xdr:col>
      <xdr:colOff>50800</xdr:colOff>
      <xdr:row>96</xdr:row>
      <xdr:rowOff>40562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88839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96376</xdr:rowOff>
    </xdr:from>
    <xdr:to>
      <xdr:col>50</xdr:col>
      <xdr:colOff>165100</xdr:colOff>
      <xdr:row>96</xdr:row>
      <xdr:rowOff>26526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17653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64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167196</xdr:rowOff>
    </xdr:from>
    <xdr:to>
      <xdr:col>46</xdr:col>
      <xdr:colOff>38100</xdr:colOff>
      <xdr:row>95</xdr:row>
      <xdr:rowOff>97346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88473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69217</xdr:rowOff>
    </xdr:from>
    <xdr:to>
      <xdr:col>41</xdr:col>
      <xdr:colOff>101600</xdr:colOff>
      <xdr:row>94</xdr:row>
      <xdr:rowOff>170817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14559</xdr:rowOff>
    </xdr:from>
    <xdr:to>
      <xdr:col>36</xdr:col>
      <xdr:colOff>165100</xdr:colOff>
      <xdr:row>96</xdr:row>
      <xdr:rowOff>116159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132686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66456</xdr:rowOff>
    </xdr:from>
    <xdr:to>
      <xdr:col>85</xdr:col>
      <xdr:colOff>127000</xdr:colOff>
      <xdr:row>38</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81556"/>
          <a:ext cx="8382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71760</xdr:rowOff>
    </xdr:from>
    <xdr:to>
      <xdr:col>81</xdr:col>
      <xdr:colOff>50800</xdr:colOff>
      <xdr:row>38</xdr:row>
      <xdr:rowOff>83876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86860"/>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47757</xdr:rowOff>
    </xdr:from>
    <xdr:to>
      <xdr:col>76</xdr:col>
      <xdr:colOff>114300</xdr:colOff>
      <xdr:row>38</xdr:row>
      <xdr:rowOff>71760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391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30475</xdr:rowOff>
    </xdr:from>
    <xdr:to>
      <xdr:col>71</xdr:col>
      <xdr:colOff>177800</xdr:colOff>
      <xdr:row>37</xdr:row>
      <xdr:rowOff>47757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7412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153502</xdr:rowOff>
    </xdr:from>
    <xdr:to>
      <xdr:col>72</xdr:col>
      <xdr:colOff>38100</xdr:colOff>
      <xdr:row>37</xdr:row>
      <xdr:rowOff>83652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100179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117429</xdr:rowOff>
    </xdr:from>
    <xdr:to>
      <xdr:col>67</xdr:col>
      <xdr:colOff>101600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64106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15656</xdr:rowOff>
    </xdr:from>
    <xdr:to>
      <xdr:col>85</xdr:col>
      <xdr:colOff>177800</xdr:colOff>
      <xdr:row>38</xdr:row>
      <xdr:rowOff>117256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102033</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33076</xdr:rowOff>
    </xdr:from>
    <xdr:to>
      <xdr:col>81</xdr:col>
      <xdr:colOff>101600</xdr:colOff>
      <xdr:row>38</xdr:row>
      <xdr:rowOff>134676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125803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66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20960</xdr:rowOff>
    </xdr:from>
    <xdr:to>
      <xdr:col>76</xdr:col>
      <xdr:colOff>165100</xdr:colOff>
      <xdr:row>38</xdr:row>
      <xdr:rowOff>122560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113687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2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168407</xdr:rowOff>
    </xdr:from>
    <xdr:to>
      <xdr:col>72</xdr:col>
      <xdr:colOff>38100</xdr:colOff>
      <xdr:row>37</xdr:row>
      <xdr:rowOff>98557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89684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151125</xdr:rowOff>
    </xdr:from>
    <xdr:to>
      <xdr:col>67</xdr:col>
      <xdr:colOff>101600</xdr:colOff>
      <xdr:row>37</xdr:row>
      <xdr:rowOff>81275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72402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1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18862</xdr:rowOff>
    </xdr:from>
    <xdr:to>
      <xdr:col>85</xdr:col>
      <xdr:colOff>127000</xdr:colOff>
      <xdr:row>72</xdr:row>
      <xdr:rowOff>111696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363262"/>
          <a:ext cx="838200" cy="9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54912</xdr:rowOff>
    </xdr:from>
    <xdr:to>
      <xdr:col>81</xdr:col>
      <xdr:colOff>50800</xdr:colOff>
      <xdr:row>72</xdr:row>
      <xdr:rowOff>111696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399312"/>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31366</xdr:rowOff>
    </xdr:from>
    <xdr:to>
      <xdr:col>76</xdr:col>
      <xdr:colOff>114300</xdr:colOff>
      <xdr:row>72</xdr:row>
      <xdr:rowOff>54912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37576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163406</xdr:rowOff>
    </xdr:from>
    <xdr:to>
      <xdr:col>71</xdr:col>
      <xdr:colOff>177800</xdr:colOff>
      <xdr:row>72</xdr:row>
      <xdr:rowOff>31366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336356"/>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44392</xdr:rowOff>
    </xdr:from>
    <xdr:to>
      <xdr:col>72</xdr:col>
      <xdr:colOff>38100</xdr:colOff>
      <xdr:row>74</xdr:row>
      <xdr:rowOff>145992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137119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8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34219</xdr:rowOff>
    </xdr:from>
    <xdr:to>
      <xdr:col>67</xdr:col>
      <xdr:colOff>101600</xdr:colOff>
      <xdr:row>74</xdr:row>
      <xdr:rowOff>135819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126946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8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139512</xdr:rowOff>
    </xdr:from>
    <xdr:to>
      <xdr:col>85</xdr:col>
      <xdr:colOff>177800</xdr:colOff>
      <xdr:row>72</xdr:row>
      <xdr:rowOff>69662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3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162389</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60896</xdr:rowOff>
    </xdr:from>
    <xdr:to>
      <xdr:col>81</xdr:col>
      <xdr:colOff>101600</xdr:colOff>
      <xdr:row>72</xdr:row>
      <xdr:rowOff>162496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7573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1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4112</xdr:rowOff>
    </xdr:from>
    <xdr:to>
      <xdr:col>76</xdr:col>
      <xdr:colOff>165100</xdr:colOff>
      <xdr:row>72</xdr:row>
      <xdr:rowOff>105712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3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122239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152016</xdr:rowOff>
    </xdr:from>
    <xdr:to>
      <xdr:col>72</xdr:col>
      <xdr:colOff>38100</xdr:colOff>
      <xdr:row>72</xdr:row>
      <xdr:rowOff>82166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98693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1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112606</xdr:rowOff>
    </xdr:from>
    <xdr:to>
      <xdr:col>67</xdr:col>
      <xdr:colOff>101600</xdr:colOff>
      <xdr:row>72</xdr:row>
      <xdr:rowOff>42756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2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59283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0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147549</xdr:rowOff>
    </xdr:from>
    <xdr:to>
      <xdr:col>85</xdr:col>
      <xdr:colOff>127000</xdr:colOff>
      <xdr:row>97</xdr:row>
      <xdr:rowOff>19419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60674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142977</xdr:rowOff>
    </xdr:from>
    <xdr:to>
      <xdr:col>81</xdr:col>
      <xdr:colOff>50800</xdr:colOff>
      <xdr:row>96</xdr:row>
      <xdr:rowOff>147549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087827"/>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142977</xdr:rowOff>
    </xdr:from>
    <xdr:to>
      <xdr:col>76</xdr:col>
      <xdr:colOff>114300</xdr:colOff>
      <xdr:row>98</xdr:row>
      <xdr:rowOff>111430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087827"/>
          <a:ext cx="889000" cy="8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111430</xdr:rowOff>
    </xdr:from>
    <xdr:to>
      <xdr:col>71</xdr:col>
      <xdr:colOff>177800</xdr:colOff>
      <xdr:row>98</xdr:row>
      <xdr:rowOff>132384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913530"/>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16244</xdr:rowOff>
    </xdr:from>
    <xdr:to>
      <xdr:col>72</xdr:col>
      <xdr:colOff>38100</xdr:colOff>
      <xdr:row>97</xdr:row>
      <xdr:rowOff>117844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134371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94462</xdr:rowOff>
    </xdr:from>
    <xdr:to>
      <xdr:col>67</xdr:col>
      <xdr:colOff>101600</xdr:colOff>
      <xdr:row>98</xdr:row>
      <xdr:rowOff>24612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41139</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140069</xdr:rowOff>
    </xdr:from>
    <xdr:to>
      <xdr:col>85</xdr:col>
      <xdr:colOff>177800</xdr:colOff>
      <xdr:row>97</xdr:row>
      <xdr:rowOff>70219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5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54996</xdr:rowOff>
    </xdr:from>
    <xdr:ext cx="469744"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5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96749</xdr:rowOff>
    </xdr:from>
    <xdr:to>
      <xdr:col>81</xdr:col>
      <xdr:colOff>101600</xdr:colOff>
      <xdr:row>97</xdr:row>
      <xdr:rowOff>26899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5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18026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66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92177</xdr:rowOff>
    </xdr:from>
    <xdr:to>
      <xdr:col>76</xdr:col>
      <xdr:colOff>165100</xdr:colOff>
      <xdr:row>94</xdr:row>
      <xdr:rowOff>22327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03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13454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1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60630</xdr:rowOff>
    </xdr:from>
    <xdr:to>
      <xdr:col>72</xdr:col>
      <xdr:colOff>38100</xdr:colOff>
      <xdr:row>98</xdr:row>
      <xdr:rowOff>162230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8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153357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9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81584</xdr:rowOff>
    </xdr:from>
    <xdr:to>
      <xdr:col>67</xdr:col>
      <xdr:colOff>101600</xdr:colOff>
      <xdr:row>99</xdr:row>
      <xdr:rowOff>11734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2861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9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105867</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662096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107239</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50889"/>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55067</xdr:rowOff>
    </xdr:from>
    <xdr:to>
      <xdr:col>116</xdr:col>
      <xdr:colOff>114300</xdr:colOff>
      <xdr:row>38</xdr:row>
      <xdr:rowOff>156667</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93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56439</xdr:rowOff>
    </xdr:from>
    <xdr:to>
      <xdr:col>98</xdr:col>
      <xdr:colOff>38100</xdr:colOff>
      <xdr:row>37</xdr:row>
      <xdr:rowOff>158039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149165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43624</xdr:rowOff>
    </xdr:from>
    <xdr:to>
      <xdr:col>116</xdr:col>
      <xdr:colOff>62864</xdr:colOff>
      <xdr:row>59</xdr:row>
      <xdr:rowOff>25044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9024"/>
          <a:ext cx="1269" cy="118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28871</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25044</xdr:rowOff>
    </xdr:from>
    <xdr:to>
      <xdr:col>116</xdr:col>
      <xdr:colOff>152400</xdr:colOff>
      <xdr:row>59</xdr:row>
      <xdr:rowOff>25044</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4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161751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43624</xdr:rowOff>
    </xdr:from>
    <xdr:to>
      <xdr:col>116</xdr:col>
      <xdr:colOff>152400</xdr:colOff>
      <xdr:row>52</xdr:row>
      <xdr:rowOff>43624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47092</xdr:rowOff>
    </xdr:from>
    <xdr:to>
      <xdr:col>116</xdr:col>
      <xdr:colOff>63500</xdr:colOff>
      <xdr:row>52</xdr:row>
      <xdr:rowOff>66396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89624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26979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45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48552</xdr:rowOff>
    </xdr:from>
    <xdr:to>
      <xdr:col>116</xdr:col>
      <xdr:colOff>114300</xdr:colOff>
      <xdr:row>55</xdr:row>
      <xdr:rowOff>150152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7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40856</xdr:rowOff>
    </xdr:from>
    <xdr:to>
      <xdr:col>111</xdr:col>
      <xdr:colOff>177800</xdr:colOff>
      <xdr:row>52</xdr:row>
      <xdr:rowOff>66396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8956256"/>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151181</xdr:rowOff>
    </xdr:from>
    <xdr:to>
      <xdr:col>112</xdr:col>
      <xdr:colOff>38100</xdr:colOff>
      <xdr:row>55</xdr:row>
      <xdr:rowOff>81331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72458</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5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36703</xdr:rowOff>
    </xdr:from>
    <xdr:to>
      <xdr:col>107</xdr:col>
      <xdr:colOff>50800</xdr:colOff>
      <xdr:row>52</xdr:row>
      <xdr:rowOff>40856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609203"/>
          <a:ext cx="889000" cy="3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142672</xdr:rowOff>
    </xdr:from>
    <xdr:to>
      <xdr:col>107</xdr:col>
      <xdr:colOff>101600</xdr:colOff>
      <xdr:row>55</xdr:row>
      <xdr:rowOff>72822</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63949</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36703</xdr:rowOff>
    </xdr:from>
    <xdr:to>
      <xdr:col>102</xdr:col>
      <xdr:colOff>114300</xdr:colOff>
      <xdr:row>56</xdr:row>
      <xdr:rowOff>112420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609203"/>
          <a:ext cx="889000" cy="1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90983</xdr:rowOff>
    </xdr:from>
    <xdr:to>
      <xdr:col>102</xdr:col>
      <xdr:colOff>165100</xdr:colOff>
      <xdr:row>54</xdr:row>
      <xdr:rowOff>21133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12260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33617</xdr:rowOff>
    </xdr:from>
    <xdr:to>
      <xdr:col>98</xdr:col>
      <xdr:colOff>38100</xdr:colOff>
      <xdr:row>57</xdr:row>
      <xdr:rowOff>135217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126344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167742</xdr:rowOff>
    </xdr:from>
    <xdr:to>
      <xdr:col>116</xdr:col>
      <xdr:colOff>114300</xdr:colOff>
      <xdr:row>52</xdr:row>
      <xdr:rowOff>97892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89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117302</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8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15596</xdr:rowOff>
    </xdr:from>
    <xdr:to>
      <xdr:col>112</xdr:col>
      <xdr:colOff>38100</xdr:colOff>
      <xdr:row>52</xdr:row>
      <xdr:rowOff>117196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9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133723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7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161506</xdr:rowOff>
    </xdr:from>
    <xdr:to>
      <xdr:col>107</xdr:col>
      <xdr:colOff>101600</xdr:colOff>
      <xdr:row>52</xdr:row>
      <xdr:rowOff>91656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9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108183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6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157353</xdr:rowOff>
    </xdr:from>
    <xdr:to>
      <xdr:col>102</xdr:col>
      <xdr:colOff>165100</xdr:colOff>
      <xdr:row>50</xdr:row>
      <xdr:rowOff>87503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104030</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45795" y="83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61620</xdr:rowOff>
    </xdr:from>
    <xdr:to>
      <xdr:col>98</xdr:col>
      <xdr:colOff>38100</xdr:colOff>
      <xdr:row>56</xdr:row>
      <xdr:rowOff>163220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8297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18084</xdr:rowOff>
    </xdr:from>
    <xdr:to>
      <xdr:col>116</xdr:col>
      <xdr:colOff>63500</xdr:colOff>
      <xdr:row>78</xdr:row>
      <xdr:rowOff>87122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3391184"/>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18084</xdr:rowOff>
    </xdr:from>
    <xdr:to>
      <xdr:col>111</xdr:col>
      <xdr:colOff>177800</xdr:colOff>
      <xdr:row>78</xdr:row>
      <xdr:rowOff>69748</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339118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69748</xdr:rowOff>
    </xdr:from>
    <xdr:to>
      <xdr:col>107</xdr:col>
      <xdr:colOff>50800</xdr:colOff>
      <xdr:row>79</xdr:row>
      <xdr:rowOff>56032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44284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46431</xdr:rowOff>
    </xdr:from>
    <xdr:to>
      <xdr:col>102</xdr:col>
      <xdr:colOff>114300</xdr:colOff>
      <xdr:row>79</xdr:row>
      <xdr:rowOff>56032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2562281"/>
          <a:ext cx="889000" cy="103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146965</xdr:rowOff>
    </xdr:from>
    <xdr:to>
      <xdr:col>102</xdr:col>
      <xdr:colOff>165100</xdr:colOff>
      <xdr:row>79</xdr:row>
      <xdr:rowOff>77115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52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93642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329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168910</xdr:rowOff>
    </xdr:from>
    <xdr:to>
      <xdr:col>98</xdr:col>
      <xdr:colOff>38100</xdr:colOff>
      <xdr:row>72</xdr:row>
      <xdr:rowOff>99060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115587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11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36322</xdr:rowOff>
    </xdr:from>
    <xdr:to>
      <xdr:col>116</xdr:col>
      <xdr:colOff>114300</xdr:colOff>
      <xdr:row>78</xdr:row>
      <xdr:rowOff>137922</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122699</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3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138734</xdr:rowOff>
    </xdr:from>
    <xdr:to>
      <xdr:col>112</xdr:col>
      <xdr:colOff>38100</xdr:colOff>
      <xdr:row>78</xdr:row>
      <xdr:rowOff>68884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60011</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18948</xdr:rowOff>
    </xdr:from>
    <xdr:to>
      <xdr:col>107</xdr:col>
      <xdr:colOff>101600</xdr:colOff>
      <xdr:row>78</xdr:row>
      <xdr:rowOff>120548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111675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5232</xdr:rowOff>
    </xdr:from>
    <xdr:to>
      <xdr:col>102</xdr:col>
      <xdr:colOff>165100</xdr:colOff>
      <xdr:row>79</xdr:row>
      <xdr:rowOff>106832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5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97959</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6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167081</xdr:rowOff>
    </xdr:from>
    <xdr:to>
      <xdr:col>98</xdr:col>
      <xdr:colOff>38100</xdr:colOff>
      <xdr:row>73</xdr:row>
      <xdr:rowOff>97231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25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88358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26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義務的経費（人件費・扶助費・公債費）</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年度以降は、過去の経済対策に伴う公共投資によって増発した県債の償還が本格化したことに伴う公債費の高止まり等により、義務的経費はグループ内平均を上回り、推移している。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主な増減内容</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年度については、商工業振興資金の貸付金の増等により、貸付金が前年度と比較して</a:t>
          </a:r>
          <a:r>
            <a:rPr kumimoji="1" lang="en-US" altLang="ja-JP" sz="1050">
              <a:latin typeface="ＭＳ Ｐゴシック" panose="020B0600070205080204" pitchFamily="50" charset="-128"/>
              <a:ea typeface="ＭＳ Ｐゴシック" panose="020B0600070205080204" pitchFamily="50" charset="-128"/>
            </a:rPr>
            <a:t>86,962</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122,110</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年度については、新型コロナウイルス感染症に対応するための宿泊療養施設の運営などにより、物件費が前年度と比較して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15,563</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42,262</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年度については、新型コロナウイルス感染症に対応するためのホームケアの実施などにより、物件費が前年度と比較して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18,154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60,416</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年度については、新型コロナウイルス感染症の５類移行に伴う感染症対策の縮小などにより、物件費が前年度と比較して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24,208</a:t>
          </a:r>
          <a:r>
            <a:rPr kumimoji="1" lang="ja-JP" altLang="en-US" sz="1050">
              <a:latin typeface="ＭＳ Ｐゴシック" panose="020B0600070205080204" pitchFamily="50" charset="-128"/>
              <a:ea typeface="ＭＳ Ｐゴシック" panose="020B0600070205080204" pitchFamily="50" charset="-128"/>
            </a:rPr>
            <a:t>円減少し、</a:t>
          </a:r>
          <a:r>
            <a:rPr kumimoji="1" lang="en-US" altLang="ja-JP" sz="1050">
              <a:latin typeface="ＭＳ Ｐゴシック" panose="020B0600070205080204" pitchFamily="50" charset="-128"/>
              <a:ea typeface="ＭＳ Ｐゴシック" panose="020B0600070205080204" pitchFamily="50" charset="-128"/>
            </a:rPr>
            <a:t>36,208</a:t>
          </a:r>
          <a:r>
            <a:rPr kumimoji="1" lang="ja-JP" altLang="en-US" sz="1050">
              <a:latin typeface="ＭＳ Ｐゴシック" panose="020B0600070205080204" pitchFamily="50" charset="-128"/>
              <a:ea typeface="ＭＳ Ｐゴシック" panose="020B0600070205080204" pitchFamily="50" charset="-128"/>
            </a:rPr>
            <a:t>円となった。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71120</xdr:rowOff>
    </xdr:from>
    <xdr:to>
      <xdr:col>24</xdr:col>
      <xdr:colOff>63500</xdr:colOff>
      <xdr:row>34</xdr:row>
      <xdr:rowOff>68834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2897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77978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981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68834</xdr:rowOff>
    </xdr:from>
    <xdr:to>
      <xdr:col>15</xdr:col>
      <xdr:colOff>50800</xdr:colOff>
      <xdr:row>34</xdr:row>
      <xdr:rowOff>77978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81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xdr:rowOff>
    </xdr:from>
    <xdr:to>
      <xdr:col>10</xdr:col>
      <xdr:colOff>114300</xdr:colOff>
      <xdr:row>34</xdr:row>
      <xdr:rowOff>68834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95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21607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29464</xdr:rowOff>
    </xdr:from>
    <xdr:to>
      <xdr:col>6</xdr:col>
      <xdr:colOff>38100</xdr:colOff>
      <xdr:row>38</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122191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20320</xdr:rowOff>
    </xdr:from>
    <xdr:to>
      <xdr:col>24</xdr:col>
      <xdr:colOff>114300</xdr:colOff>
      <xdr:row>33</xdr:row>
      <xdr:rowOff>121920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43197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136161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18034</xdr:rowOff>
    </xdr:from>
    <xdr:to>
      <xdr:col>10</xdr:col>
      <xdr:colOff>165100</xdr:colOff>
      <xdr:row>34</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120904</xdr:rowOff>
    </xdr:from>
    <xdr:to>
      <xdr:col>6</xdr:col>
      <xdr:colOff>38100</xdr:colOff>
      <xdr:row>34</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119714</xdr:rowOff>
    </xdr:from>
    <xdr:to>
      <xdr:col>24</xdr:col>
      <xdr:colOff>63500</xdr:colOff>
      <xdr:row>56</xdr:row>
      <xdr:rowOff>79709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49464"/>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110569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9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47379</xdr:rowOff>
    </xdr:from>
    <xdr:to>
      <xdr:col>19</xdr:col>
      <xdr:colOff>177800</xdr:colOff>
      <xdr:row>55</xdr:row>
      <xdr:rowOff>119714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62779"/>
          <a:ext cx="889000" cy="5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42102</xdr:rowOff>
    </xdr:from>
    <xdr:to>
      <xdr:col>20</xdr:col>
      <xdr:colOff>38100</xdr:colOff>
      <xdr:row>55</xdr:row>
      <xdr:rowOff>143702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160229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47379</xdr:rowOff>
    </xdr:from>
    <xdr:to>
      <xdr:col>15</xdr:col>
      <xdr:colOff>50800</xdr:colOff>
      <xdr:row>56</xdr:row>
      <xdr:rowOff>94013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62779"/>
          <a:ext cx="889000" cy="7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121427</xdr:rowOff>
    </xdr:from>
    <xdr:to>
      <xdr:col>15</xdr:col>
      <xdr:colOff>101600</xdr:colOff>
      <xdr:row>53</xdr:row>
      <xdr:rowOff>51577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03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42704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12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94013</xdr:rowOff>
    </xdr:from>
    <xdr:to>
      <xdr:col>10</xdr:col>
      <xdr:colOff>114300</xdr:colOff>
      <xdr:row>58</xdr:row>
      <xdr:rowOff>42382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95213"/>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161758</xdr:rowOff>
    </xdr:from>
    <xdr:to>
      <xdr:col>10</xdr:col>
      <xdr:colOff>165100</xdr:colOff>
      <xdr:row>58</xdr:row>
      <xdr:rowOff>91908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3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158198</xdr:rowOff>
    </xdr:from>
    <xdr:to>
      <xdr:col>6</xdr:col>
      <xdr:colOff>38100</xdr:colOff>
      <xdr:row>58</xdr:row>
      <xdr:rowOff>88348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104875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28909</xdr:rowOff>
    </xdr:from>
    <xdr:to>
      <xdr:col>24</xdr:col>
      <xdr:colOff>114300</xdr:colOff>
      <xdr:row>56</xdr:row>
      <xdr:rowOff>130509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7336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68914</xdr:rowOff>
    </xdr:from>
    <xdr:to>
      <xdr:col>20</xdr:col>
      <xdr:colOff>38100</xdr:colOff>
      <xdr:row>55</xdr:row>
      <xdr:rowOff>170514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161641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168029</xdr:rowOff>
    </xdr:from>
    <xdr:to>
      <xdr:col>15</xdr:col>
      <xdr:colOff>101600</xdr:colOff>
      <xdr:row>52</xdr:row>
      <xdr:rowOff>98179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114706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43213</xdr:rowOff>
    </xdr:from>
    <xdr:to>
      <xdr:col>10</xdr:col>
      <xdr:colOff>165100</xdr:colOff>
      <xdr:row>56</xdr:row>
      <xdr:rowOff>144813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161340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163032</xdr:rowOff>
    </xdr:from>
    <xdr:to>
      <xdr:col>6</xdr:col>
      <xdr:colOff>38100</xdr:colOff>
      <xdr:row>58</xdr:row>
      <xdr:rowOff>93182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13780</xdr:rowOff>
    </xdr:from>
    <xdr:to>
      <xdr:col>24</xdr:col>
      <xdr:colOff>62865</xdr:colOff>
      <xdr:row>74</xdr:row>
      <xdr:rowOff>162789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86730"/>
          <a:ext cx="1270" cy="6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166616</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28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162789</xdr:rowOff>
    </xdr:from>
    <xdr:to>
      <xdr:col>24</xdr:col>
      <xdr:colOff>152400</xdr:colOff>
      <xdr:row>74</xdr:row>
      <xdr:rowOff>162789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85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131907</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13780</xdr:rowOff>
    </xdr:from>
    <xdr:to>
      <xdr:col>24</xdr:col>
      <xdr:colOff>152400</xdr:colOff>
      <xdr:row>71</xdr:row>
      <xdr:rowOff>13780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8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60909</xdr:rowOff>
    </xdr:from>
    <xdr:to>
      <xdr:col>24</xdr:col>
      <xdr:colOff>63500</xdr:colOff>
      <xdr:row>74</xdr:row>
      <xdr:rowOff>15989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576759"/>
          <a:ext cx="8382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91279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64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68402</xdr:rowOff>
    </xdr:from>
    <xdr:to>
      <xdr:col>24</xdr:col>
      <xdr:colOff>114300</xdr:colOff>
      <xdr:row>72</xdr:row>
      <xdr:rowOff>170002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60909</xdr:rowOff>
    </xdr:from>
    <xdr:to>
      <xdr:col>19</xdr:col>
      <xdr:colOff>177800</xdr:colOff>
      <xdr:row>75</xdr:row>
      <xdr:rowOff>406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576759"/>
          <a:ext cx="889000" cy="2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24892</xdr:rowOff>
    </xdr:from>
    <xdr:to>
      <xdr:col>20</xdr:col>
      <xdr:colOff>38100</xdr:colOff>
      <xdr:row>72</xdr:row>
      <xdr:rowOff>126492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6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143019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1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152121</xdr:rowOff>
    </xdr:from>
    <xdr:to>
      <xdr:col>15</xdr:col>
      <xdr:colOff>50800</xdr:colOff>
      <xdr:row>75</xdr:row>
      <xdr:rowOff>406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839421"/>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29731</xdr:rowOff>
    </xdr:from>
    <xdr:to>
      <xdr:col>15</xdr:col>
      <xdr:colOff>101600</xdr:colOff>
      <xdr:row>72</xdr:row>
      <xdr:rowOff>131331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37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147858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1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152121</xdr:rowOff>
    </xdr:from>
    <xdr:to>
      <xdr:col>10</xdr:col>
      <xdr:colOff>114300</xdr:colOff>
      <xdr:row>77</xdr:row>
      <xdr:rowOff>103352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839421"/>
          <a:ext cx="889000" cy="4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134658</xdr:rowOff>
    </xdr:from>
    <xdr:to>
      <xdr:col>10</xdr:col>
      <xdr:colOff>165100</xdr:colOff>
      <xdr:row>75</xdr:row>
      <xdr:rowOff>64808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55935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153136</xdr:rowOff>
    </xdr:from>
    <xdr:to>
      <xdr:col>6</xdr:col>
      <xdr:colOff>38100</xdr:colOff>
      <xdr:row>77</xdr:row>
      <xdr:rowOff>83286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99813</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136639</xdr:rowOff>
    </xdr:from>
    <xdr:to>
      <xdr:col>24</xdr:col>
      <xdr:colOff>114300</xdr:colOff>
      <xdr:row>74</xdr:row>
      <xdr:rowOff>66789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115066</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10109</xdr:rowOff>
    </xdr:from>
    <xdr:to>
      <xdr:col>20</xdr:col>
      <xdr:colOff>38100</xdr:colOff>
      <xdr:row>73</xdr:row>
      <xdr:rowOff>111709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5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102836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6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121056</xdr:rowOff>
    </xdr:from>
    <xdr:to>
      <xdr:col>15</xdr:col>
      <xdr:colOff>101600</xdr:colOff>
      <xdr:row>75</xdr:row>
      <xdr:rowOff>51206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42333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101321</xdr:rowOff>
    </xdr:from>
    <xdr:to>
      <xdr:col>10</xdr:col>
      <xdr:colOff>165100</xdr:colOff>
      <xdr:row>75</xdr:row>
      <xdr:rowOff>31471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7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47998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5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52552</xdr:rowOff>
    </xdr:from>
    <xdr:to>
      <xdr:col>6</xdr:col>
      <xdr:colOff>38100</xdr:colOff>
      <xdr:row>77</xdr:row>
      <xdr:rowOff>154152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145279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84803</xdr:rowOff>
    </xdr:from>
    <xdr:to>
      <xdr:col>24</xdr:col>
      <xdr:colOff>63500</xdr:colOff>
      <xdr:row>96</xdr:row>
      <xdr:rowOff>4859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343853"/>
          <a:ext cx="838200" cy="1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84803</xdr:rowOff>
    </xdr:from>
    <xdr:to>
      <xdr:col>19</xdr:col>
      <xdr:colOff>177800</xdr:colOff>
      <xdr:row>92</xdr:row>
      <xdr:rowOff>21743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343853"/>
          <a:ext cx="889000" cy="4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68634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6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21743</xdr:rowOff>
    </xdr:from>
    <xdr:to>
      <xdr:col>15</xdr:col>
      <xdr:colOff>50800</xdr:colOff>
      <xdr:row>94</xdr:row>
      <xdr:rowOff>153155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795143"/>
          <a:ext cx="889000" cy="47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86856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8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153155</xdr:rowOff>
    </xdr:from>
    <xdr:to>
      <xdr:col>10</xdr:col>
      <xdr:colOff>114300</xdr:colOff>
      <xdr:row>98</xdr:row>
      <xdr:rowOff>25433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69455"/>
          <a:ext cx="889000" cy="5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21365</xdr:rowOff>
    </xdr:from>
    <xdr:to>
      <xdr:col>10</xdr:col>
      <xdr:colOff>165100</xdr:colOff>
      <xdr:row>94</xdr:row>
      <xdr:rowOff>122965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139492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52977</xdr:rowOff>
    </xdr:from>
    <xdr:to>
      <xdr:col>6</xdr:col>
      <xdr:colOff>38100</xdr:colOff>
      <xdr:row>98</xdr:row>
      <xdr:rowOff>154577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125509</xdr:rowOff>
    </xdr:from>
    <xdr:to>
      <xdr:col>24</xdr:col>
      <xdr:colOff>114300</xdr:colOff>
      <xdr:row>96</xdr:row>
      <xdr:rowOff>55659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103936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34003</xdr:rowOff>
    </xdr:from>
    <xdr:to>
      <xdr:col>20</xdr:col>
      <xdr:colOff>38100</xdr:colOff>
      <xdr:row>89</xdr:row>
      <xdr:rowOff>135603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2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87</xdr:row>
      <xdr:rowOff>152130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0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142393</xdr:rowOff>
    </xdr:from>
    <xdr:to>
      <xdr:col>15</xdr:col>
      <xdr:colOff>101600</xdr:colOff>
      <xdr:row>92</xdr:row>
      <xdr:rowOff>72543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7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89070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5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102355</xdr:rowOff>
    </xdr:from>
    <xdr:to>
      <xdr:col>10</xdr:col>
      <xdr:colOff>165100</xdr:colOff>
      <xdr:row>95</xdr:row>
      <xdr:rowOff>32505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146083</xdr:rowOff>
    </xdr:from>
    <xdr:to>
      <xdr:col>6</xdr:col>
      <xdr:colOff>38100</xdr:colOff>
      <xdr:row>98</xdr:row>
      <xdr:rowOff>76233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92760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67463</xdr:rowOff>
    </xdr:from>
    <xdr:to>
      <xdr:col>55</xdr:col>
      <xdr:colOff>0</xdr:colOff>
      <xdr:row>35</xdr:row>
      <xdr:rowOff>164389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068213"/>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164389</xdr:rowOff>
    </xdr:from>
    <xdr:to>
      <xdr:col>50</xdr:col>
      <xdr:colOff>114300</xdr:colOff>
      <xdr:row>36</xdr:row>
      <xdr:rowOff>131470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16513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119126</xdr:rowOff>
    </xdr:from>
    <xdr:to>
      <xdr:col>45</xdr:col>
      <xdr:colOff>177800</xdr:colOff>
      <xdr:row>36</xdr:row>
      <xdr:rowOff>131470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2913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119126</xdr:rowOff>
    </xdr:from>
    <xdr:to>
      <xdr:col>41</xdr:col>
      <xdr:colOff>50800</xdr:colOff>
      <xdr:row>36</xdr:row>
      <xdr:rowOff>168046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29132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116789</xdr:rowOff>
    </xdr:from>
    <xdr:to>
      <xdr:col>41</xdr:col>
      <xdr:colOff>101600</xdr:colOff>
      <xdr:row>38</xdr:row>
      <xdr:rowOff>46940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38066</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29921</xdr:rowOff>
    </xdr:from>
    <xdr:to>
      <xdr:col>36</xdr:col>
      <xdr:colOff>165100</xdr:colOff>
      <xdr:row>38</xdr:row>
      <xdr:rowOff>131521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122648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16663</xdr:rowOff>
    </xdr:from>
    <xdr:to>
      <xdr:col>55</xdr:col>
      <xdr:colOff>50800</xdr:colOff>
      <xdr:row>35</xdr:row>
      <xdr:rowOff>118263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39540</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8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113589</xdr:rowOff>
    </xdr:from>
    <xdr:to>
      <xdr:col>50</xdr:col>
      <xdr:colOff>165100</xdr:colOff>
      <xdr:row>36</xdr:row>
      <xdr:rowOff>43739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60266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80670</xdr:rowOff>
    </xdr:from>
    <xdr:to>
      <xdr:col>46</xdr:col>
      <xdr:colOff>38100</xdr:colOff>
      <xdr:row>37</xdr:row>
      <xdr:rowOff>10820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1947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3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68326</xdr:rowOff>
    </xdr:from>
    <xdr:to>
      <xdr:col>41</xdr:col>
      <xdr:colOff>101600</xdr:colOff>
      <xdr:row>36</xdr:row>
      <xdr:rowOff>169926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15003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63923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119290</xdr:rowOff>
    </xdr:from>
    <xdr:to>
      <xdr:col>55</xdr:col>
      <xdr:colOff>0</xdr:colOff>
      <xdr:row>56</xdr:row>
      <xdr:rowOff>124155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20490"/>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119290</xdr:rowOff>
    </xdr:from>
    <xdr:to>
      <xdr:col>50</xdr:col>
      <xdr:colOff>114300</xdr:colOff>
      <xdr:row>57</xdr:row>
      <xdr:rowOff>71251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20490"/>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xdr:rowOff>
    </xdr:from>
    <xdr:to>
      <xdr:col>45</xdr:col>
      <xdr:colOff>177800</xdr:colOff>
      <xdr:row>57</xdr:row>
      <xdr:rowOff>71251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7349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842</xdr:rowOff>
    </xdr:from>
    <xdr:to>
      <xdr:col>41</xdr:col>
      <xdr:colOff>50800</xdr:colOff>
      <xdr:row>57</xdr:row>
      <xdr:rowOff>108414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73492"/>
          <a:ext cx="8890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83903</xdr:rowOff>
    </xdr:from>
    <xdr:to>
      <xdr:col>41</xdr:col>
      <xdr:colOff>101600</xdr:colOff>
      <xdr:row>58</xdr:row>
      <xdr:rowOff>14053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5180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66269</xdr:rowOff>
    </xdr:from>
    <xdr:to>
      <xdr:col>36</xdr:col>
      <xdr:colOff>165100</xdr:colOff>
      <xdr:row>57</xdr:row>
      <xdr:rowOff>167869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158996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73355</xdr:rowOff>
    </xdr:from>
    <xdr:to>
      <xdr:col>55</xdr:col>
      <xdr:colOff>50800</xdr:colOff>
      <xdr:row>57</xdr:row>
      <xdr:rowOff>3505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51782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68490</xdr:rowOff>
    </xdr:from>
    <xdr:to>
      <xdr:col>50</xdr:col>
      <xdr:colOff>165100</xdr:colOff>
      <xdr:row>56</xdr:row>
      <xdr:rowOff>170090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161217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20451</xdr:rowOff>
    </xdr:from>
    <xdr:to>
      <xdr:col>46</xdr:col>
      <xdr:colOff>38100</xdr:colOff>
      <xdr:row>57</xdr:row>
      <xdr:rowOff>122051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121492</xdr:rowOff>
    </xdr:from>
    <xdr:to>
      <xdr:col>41</xdr:col>
      <xdr:colOff>101600</xdr:colOff>
      <xdr:row>57</xdr:row>
      <xdr:rowOff>51642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68169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57614</xdr:rowOff>
    </xdr:from>
    <xdr:to>
      <xdr:col>36</xdr:col>
      <xdr:colOff>165100</xdr:colOff>
      <xdr:row>57</xdr:row>
      <xdr:rowOff>159214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74592</xdr:rowOff>
    </xdr:from>
    <xdr:to>
      <xdr:col>55</xdr:col>
      <xdr:colOff>0</xdr:colOff>
      <xdr:row>71</xdr:row>
      <xdr:rowOff>168161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247542"/>
          <a:ext cx="838200" cy="9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74592</xdr:rowOff>
    </xdr:from>
    <xdr:to>
      <xdr:col>50</xdr:col>
      <xdr:colOff>114300</xdr:colOff>
      <xdr:row>71</xdr:row>
      <xdr:rowOff>119740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24754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53632</xdr:rowOff>
    </xdr:from>
    <xdr:to>
      <xdr:col>45</xdr:col>
      <xdr:colOff>177800</xdr:colOff>
      <xdr:row>71</xdr:row>
      <xdr:rowOff>119740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055132"/>
          <a:ext cx="889000" cy="23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53632</xdr:rowOff>
    </xdr:from>
    <xdr:to>
      <xdr:col>41</xdr:col>
      <xdr:colOff>50800</xdr:colOff>
      <xdr:row>78</xdr:row>
      <xdr:rowOff>3125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055132"/>
          <a:ext cx="889000" cy="13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127105</xdr:rowOff>
    </xdr:from>
    <xdr:to>
      <xdr:col>41</xdr:col>
      <xdr:colOff>101600</xdr:colOff>
      <xdr:row>73</xdr:row>
      <xdr:rowOff>57255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4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48382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5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74127</xdr:rowOff>
    </xdr:from>
    <xdr:to>
      <xdr:col>36</xdr:col>
      <xdr:colOff>165100</xdr:colOff>
      <xdr:row>78</xdr:row>
      <xdr:rowOff>4277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20804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117361</xdr:rowOff>
    </xdr:from>
    <xdr:to>
      <xdr:col>55</xdr:col>
      <xdr:colOff>50800</xdr:colOff>
      <xdr:row>72</xdr:row>
      <xdr:rowOff>47511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2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140238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23792</xdr:rowOff>
    </xdr:from>
    <xdr:to>
      <xdr:col>50</xdr:col>
      <xdr:colOff>165100</xdr:colOff>
      <xdr:row>71</xdr:row>
      <xdr:rowOff>125392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1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141919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27095" y="1197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68940</xdr:rowOff>
    </xdr:from>
    <xdr:to>
      <xdr:col>46</xdr:col>
      <xdr:colOff>38100</xdr:colOff>
      <xdr:row>71</xdr:row>
      <xdr:rowOff>170540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2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15617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0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2832</xdr:rowOff>
    </xdr:from>
    <xdr:to>
      <xdr:col>41</xdr:col>
      <xdr:colOff>101600</xdr:colOff>
      <xdr:row>70</xdr:row>
      <xdr:rowOff>104432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0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120959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177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123775</xdr:rowOff>
    </xdr:from>
    <xdr:to>
      <xdr:col>36</xdr:col>
      <xdr:colOff>165100</xdr:colOff>
      <xdr:row>78</xdr:row>
      <xdr:rowOff>53925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45052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124707</xdr:rowOff>
    </xdr:from>
    <xdr:to>
      <xdr:col>55</xdr:col>
      <xdr:colOff>0</xdr:colOff>
      <xdr:row>90</xdr:row>
      <xdr:rowOff>42545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383757"/>
          <a:ext cx="8382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42545</xdr:rowOff>
    </xdr:from>
    <xdr:to>
      <xdr:col>50</xdr:col>
      <xdr:colOff>114300</xdr:colOff>
      <xdr:row>90</xdr:row>
      <xdr:rowOff>134938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473045"/>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47555</xdr:rowOff>
    </xdr:from>
    <xdr:to>
      <xdr:col>45</xdr:col>
      <xdr:colOff>177800</xdr:colOff>
      <xdr:row>90</xdr:row>
      <xdr:rowOff>134938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5478055"/>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53669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47555</xdr:rowOff>
    </xdr:from>
    <xdr:to>
      <xdr:col>41</xdr:col>
      <xdr:colOff>50800</xdr:colOff>
      <xdr:row>91</xdr:row>
      <xdr:rowOff>63539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478055"/>
          <a:ext cx="889000" cy="1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112179</xdr:rowOff>
    </xdr:from>
    <xdr:to>
      <xdr:col>41</xdr:col>
      <xdr:colOff>101600</xdr:colOff>
      <xdr:row>96</xdr:row>
      <xdr:rowOff>42329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33456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4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36074</xdr:rowOff>
    </xdr:from>
    <xdr:to>
      <xdr:col>36</xdr:col>
      <xdr:colOff>165100</xdr:colOff>
      <xdr:row>96</xdr:row>
      <xdr:rowOff>137674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128801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73907</xdr:rowOff>
    </xdr:from>
    <xdr:to>
      <xdr:col>55</xdr:col>
      <xdr:colOff>50800</xdr:colOff>
      <xdr:row>90</xdr:row>
      <xdr:rowOff>4057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3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26934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2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163195</xdr:rowOff>
    </xdr:from>
    <xdr:to>
      <xdr:col>50</xdr:col>
      <xdr:colOff>165100</xdr:colOff>
      <xdr:row>90</xdr:row>
      <xdr:rowOff>93345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4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109872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27095" y="1519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84138</xdr:rowOff>
    </xdr:from>
    <xdr:to>
      <xdr:col>46</xdr:col>
      <xdr:colOff>38100</xdr:colOff>
      <xdr:row>91</xdr:row>
      <xdr:rowOff>14288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5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30815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2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168205</xdr:rowOff>
    </xdr:from>
    <xdr:to>
      <xdr:col>41</xdr:col>
      <xdr:colOff>101600</xdr:colOff>
      <xdr:row>90</xdr:row>
      <xdr:rowOff>98355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4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114882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20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12739</xdr:rowOff>
    </xdr:from>
    <xdr:to>
      <xdr:col>36</xdr:col>
      <xdr:colOff>165100</xdr:colOff>
      <xdr:row>91</xdr:row>
      <xdr:rowOff>114339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6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130866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3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4499</xdr:rowOff>
    </xdr:from>
    <xdr:to>
      <xdr:col>85</xdr:col>
      <xdr:colOff>127000</xdr:colOff>
      <xdr:row>34</xdr:row>
      <xdr:rowOff>83530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833799"/>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4499</xdr:rowOff>
    </xdr:from>
    <xdr:to>
      <xdr:col>81</xdr:col>
      <xdr:colOff>50800</xdr:colOff>
      <xdr:row>35</xdr:row>
      <xdr:rowOff>71610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833799"/>
          <a:ext cx="889000" cy="23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29972</xdr:rowOff>
    </xdr:from>
    <xdr:to>
      <xdr:col>76</xdr:col>
      <xdr:colOff>114300</xdr:colOff>
      <xdr:row>35</xdr:row>
      <xdr:rowOff>71610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687822"/>
          <a:ext cx="889000" cy="3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29972</xdr:rowOff>
    </xdr:from>
    <xdr:to>
      <xdr:col>71</xdr:col>
      <xdr:colOff>177800</xdr:colOff>
      <xdr:row>35</xdr:row>
      <xdr:rowOff>79121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687822"/>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147193</xdr:rowOff>
    </xdr:from>
    <xdr:to>
      <xdr:col>72</xdr:col>
      <xdr:colOff>38100</xdr:colOff>
      <xdr:row>37</xdr:row>
      <xdr:rowOff>77343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68470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163848</xdr:rowOff>
    </xdr:from>
    <xdr:to>
      <xdr:col>67</xdr:col>
      <xdr:colOff>101600</xdr:colOff>
      <xdr:row>37</xdr:row>
      <xdr:rowOff>93998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32730</xdr:rowOff>
    </xdr:from>
    <xdr:to>
      <xdr:col>85</xdr:col>
      <xdr:colOff>177800</xdr:colOff>
      <xdr:row>34</xdr:row>
      <xdr:rowOff>134330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55607</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7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125149</xdr:rowOff>
    </xdr:from>
    <xdr:to>
      <xdr:col>81</xdr:col>
      <xdr:colOff>101600</xdr:colOff>
      <xdr:row>34</xdr:row>
      <xdr:rowOff>55299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71826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5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20810</xdr:rowOff>
    </xdr:from>
    <xdr:to>
      <xdr:col>76</xdr:col>
      <xdr:colOff>165100</xdr:colOff>
      <xdr:row>35</xdr:row>
      <xdr:rowOff>122410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138937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150622</xdr:rowOff>
    </xdr:from>
    <xdr:to>
      <xdr:col>72</xdr:col>
      <xdr:colOff>38100</xdr:colOff>
      <xdr:row>33</xdr:row>
      <xdr:rowOff>80772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97299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28321</xdr:rowOff>
    </xdr:from>
    <xdr:to>
      <xdr:col>67</xdr:col>
      <xdr:colOff>101600</xdr:colOff>
      <xdr:row>35</xdr:row>
      <xdr:rowOff>129921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146448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116677</xdr:rowOff>
    </xdr:from>
    <xdr:to>
      <xdr:col>85</xdr:col>
      <xdr:colOff>127000</xdr:colOff>
      <xdr:row>54</xdr:row>
      <xdr:rowOff>71283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203527"/>
          <a:ext cx="838200" cy="1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116677</xdr:rowOff>
    </xdr:from>
    <xdr:to>
      <xdr:col>81</xdr:col>
      <xdr:colOff>50800</xdr:colOff>
      <xdr:row>54</xdr:row>
      <xdr:rowOff>3977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203527"/>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3977</xdr:rowOff>
    </xdr:from>
    <xdr:to>
      <xdr:col>76</xdr:col>
      <xdr:colOff>114300</xdr:colOff>
      <xdr:row>54</xdr:row>
      <xdr:rowOff>37189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262277"/>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12729</xdr:rowOff>
    </xdr:from>
    <xdr:to>
      <xdr:col>71</xdr:col>
      <xdr:colOff>177800</xdr:colOff>
      <xdr:row>54</xdr:row>
      <xdr:rowOff>37189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099579"/>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56145</xdr:rowOff>
    </xdr:from>
    <xdr:to>
      <xdr:col>72</xdr:col>
      <xdr:colOff>38100</xdr:colOff>
      <xdr:row>57</xdr:row>
      <xdr:rowOff>157745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148872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67934</xdr:rowOff>
    </xdr:from>
    <xdr:to>
      <xdr:col>67</xdr:col>
      <xdr:colOff>101600</xdr:colOff>
      <xdr:row>57</xdr:row>
      <xdr:rowOff>169534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160661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20483</xdr:rowOff>
    </xdr:from>
    <xdr:to>
      <xdr:col>85</xdr:col>
      <xdr:colOff>177800</xdr:colOff>
      <xdr:row>54</xdr:row>
      <xdr:rowOff>122083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170360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5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65877</xdr:rowOff>
    </xdr:from>
    <xdr:to>
      <xdr:col>81</xdr:col>
      <xdr:colOff>101600</xdr:colOff>
      <xdr:row>53</xdr:row>
      <xdr:rowOff>167477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1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12554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69095" y="892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124627</xdr:rowOff>
    </xdr:from>
    <xdr:to>
      <xdr:col>76</xdr:col>
      <xdr:colOff>165100</xdr:colOff>
      <xdr:row>54</xdr:row>
      <xdr:rowOff>54777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1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45904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157839</xdr:rowOff>
    </xdr:from>
    <xdr:to>
      <xdr:col>72</xdr:col>
      <xdr:colOff>38100</xdr:colOff>
      <xdr:row>54</xdr:row>
      <xdr:rowOff>87989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104516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0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133379</xdr:rowOff>
    </xdr:from>
    <xdr:to>
      <xdr:col>67</xdr:col>
      <xdr:colOff>101600</xdr:colOff>
      <xdr:row>53</xdr:row>
      <xdr:rowOff>63529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0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80056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82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66456</xdr:rowOff>
    </xdr:from>
    <xdr:to>
      <xdr:col>85</xdr:col>
      <xdr:colOff>127000</xdr:colOff>
      <xdr:row>78</xdr:row>
      <xdr:rowOff>83876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39556"/>
          <a:ext cx="8382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71760</xdr:rowOff>
    </xdr:from>
    <xdr:to>
      <xdr:col>81</xdr:col>
      <xdr:colOff>50800</xdr:colOff>
      <xdr:row>78</xdr:row>
      <xdr:rowOff>83876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4860"/>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47757</xdr:rowOff>
    </xdr:from>
    <xdr:to>
      <xdr:col>76</xdr:col>
      <xdr:colOff>114300</xdr:colOff>
      <xdr:row>78</xdr:row>
      <xdr:rowOff>71760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49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30476</xdr:rowOff>
    </xdr:from>
    <xdr:to>
      <xdr:col>71</xdr:col>
      <xdr:colOff>177800</xdr:colOff>
      <xdr:row>77</xdr:row>
      <xdr:rowOff>47757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3212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153457</xdr:rowOff>
    </xdr:from>
    <xdr:to>
      <xdr:col>72</xdr:col>
      <xdr:colOff>38100</xdr:colOff>
      <xdr:row>77</xdr:row>
      <xdr:rowOff>83607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100134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114001</xdr:rowOff>
    </xdr:from>
    <xdr:to>
      <xdr:col>67</xdr:col>
      <xdr:colOff>101600</xdr:colOff>
      <xdr:row>77</xdr:row>
      <xdr:rowOff>44151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60677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15656</xdr:rowOff>
    </xdr:from>
    <xdr:to>
      <xdr:col>85</xdr:col>
      <xdr:colOff>177800</xdr:colOff>
      <xdr:row>78</xdr:row>
      <xdr:rowOff>117256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102033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0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33076</xdr:rowOff>
    </xdr:from>
    <xdr:to>
      <xdr:col>81</xdr:col>
      <xdr:colOff>101600</xdr:colOff>
      <xdr:row>78</xdr:row>
      <xdr:rowOff>134676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125803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4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20960</xdr:rowOff>
    </xdr:from>
    <xdr:to>
      <xdr:col>76</xdr:col>
      <xdr:colOff>165100</xdr:colOff>
      <xdr:row>78</xdr:row>
      <xdr:rowOff>122560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113687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168407</xdr:rowOff>
    </xdr:from>
    <xdr:to>
      <xdr:col>72</xdr:col>
      <xdr:colOff>38100</xdr:colOff>
      <xdr:row>77</xdr:row>
      <xdr:rowOff>98557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151126</xdr:rowOff>
    </xdr:from>
    <xdr:to>
      <xdr:col>67</xdr:col>
      <xdr:colOff>101600</xdr:colOff>
      <xdr:row>77</xdr:row>
      <xdr:rowOff>81276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72403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16599</xdr:rowOff>
    </xdr:from>
    <xdr:to>
      <xdr:col>85</xdr:col>
      <xdr:colOff>127000</xdr:colOff>
      <xdr:row>92</xdr:row>
      <xdr:rowOff>109113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789999"/>
          <a:ext cx="8382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52146</xdr:rowOff>
    </xdr:from>
    <xdr:to>
      <xdr:col>81</xdr:col>
      <xdr:colOff>50800</xdr:colOff>
      <xdr:row>92</xdr:row>
      <xdr:rowOff>109113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5825546"/>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28395</xdr:rowOff>
    </xdr:from>
    <xdr:to>
      <xdr:col>76</xdr:col>
      <xdr:colOff>114300</xdr:colOff>
      <xdr:row>92</xdr:row>
      <xdr:rowOff>52146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5801795"/>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160297</xdr:rowOff>
    </xdr:from>
    <xdr:to>
      <xdr:col>71</xdr:col>
      <xdr:colOff>177800</xdr:colOff>
      <xdr:row>92</xdr:row>
      <xdr:rowOff>28395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76224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40094</xdr:rowOff>
    </xdr:from>
    <xdr:to>
      <xdr:col>72</xdr:col>
      <xdr:colOff>38100</xdr:colOff>
      <xdr:row>94</xdr:row>
      <xdr:rowOff>141694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132821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30378</xdr:rowOff>
    </xdr:from>
    <xdr:to>
      <xdr:col>67</xdr:col>
      <xdr:colOff>101600</xdr:colOff>
      <xdr:row>94</xdr:row>
      <xdr:rowOff>131978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123105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137249</xdr:rowOff>
    </xdr:from>
    <xdr:to>
      <xdr:col>85</xdr:col>
      <xdr:colOff>177800</xdr:colOff>
      <xdr:row>92</xdr:row>
      <xdr:rowOff>67399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7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160126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5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58313</xdr:rowOff>
    </xdr:from>
    <xdr:to>
      <xdr:col>81</xdr:col>
      <xdr:colOff>101600</xdr:colOff>
      <xdr:row>92</xdr:row>
      <xdr:rowOff>159913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4990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56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1346</xdr:rowOff>
    </xdr:from>
    <xdr:to>
      <xdr:col>76</xdr:col>
      <xdr:colOff>165100</xdr:colOff>
      <xdr:row>92</xdr:row>
      <xdr:rowOff>102946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7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119473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5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149045</xdr:rowOff>
    </xdr:from>
    <xdr:to>
      <xdr:col>72</xdr:col>
      <xdr:colOff>38100</xdr:colOff>
      <xdr:row>92</xdr:row>
      <xdr:rowOff>79195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7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95722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5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109497</xdr:rowOff>
    </xdr:from>
    <xdr:to>
      <xdr:col>67</xdr:col>
      <xdr:colOff>101600</xdr:colOff>
      <xdr:row>92</xdr:row>
      <xdr:rowOff>39647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7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56174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128270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4719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128270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471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62755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xdr:rowOff>
    </xdr:from>
    <xdr:to>
      <xdr:col>102</xdr:col>
      <xdr:colOff>165100</xdr:colOff>
      <xdr:row>38</xdr:row>
      <xdr:rowOff>108204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124731</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2969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32</xdr:row>
      <xdr:rowOff>115587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560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77470</xdr:rowOff>
    </xdr:from>
    <xdr:to>
      <xdr:col>112</xdr:col>
      <xdr:colOff>38100</xdr:colOff>
      <xdr:row>38</xdr:row>
      <xdr:rowOff>7620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24147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53633" y="6196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令和元年度については、前年度からの繰越事業の増等により、土木費が前年度と比較して</a:t>
          </a:r>
          <a:r>
            <a:rPr kumimoji="1" lang="en-US" altLang="ja-JP" sz="1050">
              <a:latin typeface="ＭＳ Ｐゴシック" panose="020B0600070205080204" pitchFamily="50" charset="-128"/>
              <a:ea typeface="ＭＳ Ｐゴシック" panose="020B0600070205080204" pitchFamily="50" charset="-128"/>
            </a:rPr>
            <a:t>10,087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110,998</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年度については、商工業振興資金の貸付金の増等により、商工費が前年度と比較して</a:t>
          </a:r>
          <a:r>
            <a:rPr kumimoji="1" lang="en-US" altLang="ja-JP" sz="1050">
              <a:latin typeface="ＭＳ Ｐゴシック" panose="020B0600070205080204" pitchFamily="50" charset="-128"/>
              <a:ea typeface="ＭＳ Ｐゴシック" panose="020B0600070205080204" pitchFamily="50" charset="-128"/>
            </a:rPr>
            <a:t>92,465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114,024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14,524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49,112</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13,819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62,931</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年度については、新型コロナウイルス感染症の５類移行に伴う感染症対策の縮小等により、衛生費が前年度と比較して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34,302</a:t>
          </a:r>
          <a:r>
            <a:rPr kumimoji="1" lang="ja-JP" altLang="en-US" sz="1050">
              <a:latin typeface="ＭＳ Ｐゴシック" panose="020B0600070205080204" pitchFamily="50" charset="-128"/>
              <a:ea typeface="ＭＳ Ｐゴシック" panose="020B0600070205080204" pitchFamily="50" charset="-128"/>
            </a:rPr>
            <a:t>円減少し、</a:t>
          </a:r>
          <a:r>
            <a:rPr kumimoji="1" lang="en-US" altLang="ja-JP" sz="1050">
              <a:latin typeface="ＭＳ Ｐゴシック" panose="020B0600070205080204" pitchFamily="50" charset="-128"/>
              <a:ea typeface="ＭＳ Ｐゴシック" panose="020B0600070205080204" pitchFamily="50" charset="-128"/>
            </a:rPr>
            <a:t>28,629</a:t>
          </a:r>
          <a:r>
            <a:rPr kumimoji="1" lang="ja-JP" altLang="en-US" sz="1050">
              <a:latin typeface="ＭＳ Ｐゴシック" panose="020B0600070205080204" pitchFamily="50" charset="-128"/>
              <a:ea typeface="ＭＳ Ｐゴシック" panose="020B0600070205080204" pitchFamily="50" charset="-128"/>
            </a:rPr>
            <a:t>円となった。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は、残高そのものは基金運用益を積み立てたことによる</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百万円の増があったものの、過年度に算定した法人事業税等の積算による増収により標準財政規模が増加したことから、前年度と比較して</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0.08</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9.69%</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年度によって増減はあるが、全国平均を上回る水準で推移しており、財政運営の健全性は維持されている。</a:t>
          </a:r>
          <a:endPar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年度は、感染症対応のための国庫補助金の不用額を令和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年度から繰り越した財源で返還することとなっており、令和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年度の収支が過大となっていることなどから、前年度と比較して</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2.21%</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感染症対応のための国庫補助金の不用額を令和</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年度から繰り越した財源で返還することとなっており、令和</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年度の収支が過大となっていることなどから、前年度</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と比較して</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2.93</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0.41%</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電気事業会計において、有価証券取得に伴い、流動資産である現金預金が減少した一方で、一般会計において、感染症対応のための国庫補助金の一部について、交付後に不用が生じた場合、翌年度に国へ返還することとなっており、歳入が過大となっていることなどから、連結実質黒字額が増加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年度については、電気事業会計において、啓発施設のリニューアル工事等に伴い流動負債である未払金が増加した影響等から、連結実質黒字額が減少している。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分子において大きな割合を占める元利償還金は、臨時財政対策債等を除く通常の県債等残高の計画的な削減を行ってきたことなどにより減少傾向にある。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今後は、有利な交付税措置のある県債を積極的に活用するとともに、資金手当債等の発行抑制に努め、将来の公債費負担の軽減を図っていく。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本県では、満期一括償還地方債の償還財源の積立ルールを発行額の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％と設定し、計画的に積立てを行っている。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分子において大きな割合を占める一般会計等に係る地方債残高は、計画的な削減により着実に減少してきた。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からは、後年度の交付税措置額を控除した実質的な県負担を伴う県債等残高の抑制を財政運営の目標として総合計画に掲載し、有利な交付税措置のある県債を積極的に活用するとともに、資金手当債等の発行抑制に努め、将来負担額の軽減を図っていくこと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実質的な県負担を伴う県債等残高については、令和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年引き上げの実施に鑑み、退職手当の支給に必要となる財源を安定的に確保するため、退職手当基金を設置したことや、臨時財政対策債の後年度の償還に要する経費の一部が交付税で措置されたことを踏まえ、減債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定年引き上げの実施に鑑み、退職手当の支給に必要となる財源を安定的に確保するため、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百万円の積み立てを実施。</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小学校４年生までの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人学級実施に必要な経費等を取り崩したことから、前年度と比較して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きめ細かで質の高い教育の環境や介護待機者ゼロを実現する基盤の整備を図ることを目的に保有するものであり、基金の設置目的に基づき適切に活用していく。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大規模災害の発生や経済不況など、不測の事態により生じる財源不足等への対応として保有しているものであり、基金の設置目的に基づき、毎年の財政状況に応じ、財源対策として活用していく。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予算編成に当たっては、毎年、多額の財源不足が生じ、取り崩しを余儀なくされている状況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にあるが、基金残高の確保に努めていく。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臨時財政対策債の後年度の償還に要する経費の一部が交付税で措置されたことを踏まえ、基金を積み立てたことなどから、前年度と比較して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573586922</v>
      </c>
      <c r="BO4" s="385"/>
      <c r="BP4" s="385"/>
      <c r="BQ4" s="385"/>
      <c r="BR4" s="385"/>
      <c r="BS4" s="385"/>
      <c r="BT4" s="385"/>
      <c r="BU4" s="386"/>
      <c r="BV4" s="384">
        <v>613385091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2.2000000000000002</v>
      </c>
      <c r="CU4" s="428"/>
      <c r="CV4" s="428"/>
      <c r="CW4" s="428"/>
      <c r="CX4" s="428"/>
      <c r="CY4" s="428"/>
      <c r="CZ4" s="428"/>
      <c r="DA4" s="429"/>
      <c r="DB4" s="427">
        <v>3.8</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544039848</v>
      </c>
      <c r="BO5" s="395"/>
      <c r="BP5" s="395"/>
      <c r="BQ5" s="395"/>
      <c r="BR5" s="395"/>
      <c r="BS5" s="395"/>
      <c r="BT5" s="395"/>
      <c r="BU5" s="396"/>
      <c r="BV5" s="394">
        <v>583045839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88.7</v>
      </c>
      <c r="CU5" s="431"/>
      <c r="CV5" s="431"/>
      <c r="CW5" s="431"/>
      <c r="CX5" s="431"/>
      <c r="CY5" s="431"/>
      <c r="CZ5" s="431"/>
      <c r="DA5" s="432"/>
      <c r="DB5" s="430">
        <v>89.4</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12500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29547074</v>
      </c>
      <c r="BO6" s="395"/>
      <c r="BP6" s="395"/>
      <c r="BQ6" s="395"/>
      <c r="BR6" s="395"/>
      <c r="BS6" s="395"/>
      <c r="BT6" s="395"/>
      <c r="BU6" s="396"/>
      <c r="BV6" s="394">
        <v>30339252</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88.7</v>
      </c>
      <c r="CU6" s="401"/>
      <c r="CV6" s="401"/>
      <c r="CW6" s="401"/>
      <c r="CX6" s="401"/>
      <c r="CY6" s="401"/>
      <c r="CZ6" s="401"/>
      <c r="DA6" s="402"/>
      <c r="DB6" s="400">
        <v>89.4</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1</v>
      </c>
      <c r="AJ7" s="388"/>
      <c r="AK7" s="388"/>
      <c r="AL7" s="388"/>
      <c r="AM7" s="388"/>
      <c r="AN7" s="388"/>
      <c r="AO7" s="388"/>
      <c r="AP7" s="389"/>
      <c r="AQ7" s="387">
        <v>9600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23552725</v>
      </c>
      <c r="BO7" s="395"/>
      <c r="BP7" s="395"/>
      <c r="BQ7" s="395"/>
      <c r="BR7" s="395"/>
      <c r="BS7" s="395"/>
      <c r="BT7" s="395"/>
      <c r="BU7" s="396"/>
      <c r="BV7" s="394">
        <v>20214058</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270856606</v>
      </c>
      <c r="CU7" s="395"/>
      <c r="CV7" s="395"/>
      <c r="CW7" s="395"/>
      <c r="CX7" s="395"/>
      <c r="CY7" s="395"/>
      <c r="CZ7" s="395"/>
      <c r="DA7" s="396"/>
      <c r="DB7" s="394">
        <v>268591078</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8900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5994349</v>
      </c>
      <c r="BO8" s="395"/>
      <c r="BP8" s="395"/>
      <c r="BQ8" s="395"/>
      <c r="BR8" s="395"/>
      <c r="BS8" s="395"/>
      <c r="BT8" s="395"/>
      <c r="BU8" s="396"/>
      <c r="BV8" s="394">
        <v>10125194</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0.37673000000000001</v>
      </c>
      <c r="CU8" s="477"/>
      <c r="CV8" s="477"/>
      <c r="CW8" s="477"/>
      <c r="CX8" s="477"/>
      <c r="CY8" s="477"/>
      <c r="CZ8" s="477"/>
      <c r="DA8" s="478"/>
      <c r="DB8" s="476">
        <v>0.37341000000000002</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809974</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9100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-4130845</v>
      </c>
      <c r="BO9" s="395"/>
      <c r="BP9" s="395"/>
      <c r="BQ9" s="395"/>
      <c r="BR9" s="395"/>
      <c r="BS9" s="395"/>
      <c r="BT9" s="395"/>
      <c r="BU9" s="396"/>
      <c r="BV9" s="394">
        <v>6778723</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20.100000000000001</v>
      </c>
      <c r="CU9" s="431"/>
      <c r="CV9" s="431"/>
      <c r="CW9" s="431"/>
      <c r="CX9" s="431"/>
      <c r="CY9" s="431"/>
      <c r="CZ9" s="431"/>
      <c r="DA9" s="432"/>
      <c r="DB9" s="430">
        <v>19.600000000000001</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834930</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8200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10185</v>
      </c>
      <c r="BO10" s="395"/>
      <c r="BP10" s="395"/>
      <c r="BQ10" s="395"/>
      <c r="BR10" s="395"/>
      <c r="BS10" s="395"/>
      <c r="BT10" s="395"/>
      <c r="BU10" s="396"/>
      <c r="BV10" s="394">
        <v>2746</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35</v>
      </c>
      <c r="AJ11" s="388"/>
      <c r="AK11" s="388"/>
      <c r="AL11" s="388"/>
      <c r="AM11" s="388"/>
      <c r="AN11" s="388"/>
      <c r="AO11" s="388"/>
      <c r="AP11" s="389"/>
      <c r="AQ11" s="387">
        <v>7700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3000000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806369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0</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785469</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-1120660</v>
      </c>
      <c r="BO13" s="395"/>
      <c r="BP13" s="395"/>
      <c r="BQ13" s="395"/>
      <c r="BR13" s="395"/>
      <c r="BS13" s="395"/>
      <c r="BT13" s="395"/>
      <c r="BU13" s="396"/>
      <c r="BV13" s="394">
        <v>6781469</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11.2</v>
      </c>
      <c r="CU13" s="431"/>
      <c r="CV13" s="431"/>
      <c r="CW13" s="431"/>
      <c r="CX13" s="431"/>
      <c r="CY13" s="431"/>
      <c r="CZ13" s="431"/>
      <c r="DA13" s="432"/>
      <c r="DB13" s="430">
        <v>11.5</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812615</v>
      </c>
      <c r="S14" s="523"/>
      <c r="T14" s="523"/>
      <c r="U14" s="523"/>
      <c r="V14" s="524"/>
      <c r="W14" s="439"/>
      <c r="X14" s="440"/>
      <c r="Y14" s="441"/>
      <c r="Z14" s="473" t="s">
        <v>131</v>
      </c>
      <c r="AA14" s="474"/>
      <c r="AB14" s="474"/>
      <c r="AC14" s="474"/>
      <c r="AD14" s="474"/>
      <c r="AE14" s="474"/>
      <c r="AF14" s="474"/>
      <c r="AG14" s="474"/>
      <c r="AH14" s="475"/>
      <c r="AI14" s="387">
        <v>3979</v>
      </c>
      <c r="AJ14" s="388"/>
      <c r="AK14" s="388"/>
      <c r="AL14" s="388"/>
      <c r="AM14" s="389"/>
      <c r="AN14" s="387">
        <v>13134679</v>
      </c>
      <c r="AO14" s="388"/>
      <c r="AP14" s="388"/>
      <c r="AQ14" s="388"/>
      <c r="AR14" s="388"/>
      <c r="AS14" s="389"/>
      <c r="AT14" s="387">
        <v>3301</v>
      </c>
      <c r="AU14" s="388"/>
      <c r="AV14" s="388"/>
      <c r="AW14" s="388"/>
      <c r="AX14" s="388"/>
      <c r="AY14" s="390"/>
      <c r="AZ14" s="381" t="s">
        <v>132</v>
      </c>
      <c r="BA14" s="382"/>
      <c r="BB14" s="382"/>
      <c r="BC14" s="382"/>
      <c r="BD14" s="382"/>
      <c r="BE14" s="382"/>
      <c r="BF14" s="382"/>
      <c r="BG14" s="382"/>
      <c r="BH14" s="382"/>
      <c r="BI14" s="382"/>
      <c r="BJ14" s="382"/>
      <c r="BK14" s="382"/>
      <c r="BL14" s="382"/>
      <c r="BM14" s="383"/>
      <c r="BN14" s="384">
        <v>100302480</v>
      </c>
      <c r="BO14" s="385"/>
      <c r="BP14" s="385"/>
      <c r="BQ14" s="385"/>
      <c r="BR14" s="385"/>
      <c r="BS14" s="385"/>
      <c r="BT14" s="385"/>
      <c r="BU14" s="386"/>
      <c r="BV14" s="384">
        <v>92796150</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173.4</v>
      </c>
      <c r="CU14" s="526"/>
      <c r="CV14" s="526"/>
      <c r="CW14" s="526"/>
      <c r="CX14" s="526"/>
      <c r="CY14" s="526"/>
      <c r="CZ14" s="526"/>
      <c r="DA14" s="527"/>
      <c r="DB14" s="525">
        <v>180.1</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793192</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245000587</v>
      </c>
      <c r="BO15" s="395"/>
      <c r="BP15" s="395"/>
      <c r="BQ15" s="395"/>
      <c r="BR15" s="395"/>
      <c r="BS15" s="395"/>
      <c r="BT15" s="395"/>
      <c r="BU15" s="396"/>
      <c r="BV15" s="394">
        <v>242411826</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73</v>
      </c>
      <c r="AJ16" s="388"/>
      <c r="AK16" s="388"/>
      <c r="AL16" s="388"/>
      <c r="AM16" s="389"/>
      <c r="AN16" s="387">
        <v>255500</v>
      </c>
      <c r="AO16" s="388"/>
      <c r="AP16" s="388"/>
      <c r="AQ16" s="388"/>
      <c r="AR16" s="388"/>
      <c r="AS16" s="389"/>
      <c r="AT16" s="387">
        <v>3500</v>
      </c>
      <c r="AU16" s="388"/>
      <c r="AV16" s="388"/>
      <c r="AW16" s="388"/>
      <c r="AX16" s="388"/>
      <c r="AY16" s="390"/>
      <c r="AZ16" s="391" t="s">
        <v>140</v>
      </c>
      <c r="BA16" s="392"/>
      <c r="BB16" s="392"/>
      <c r="BC16" s="392"/>
      <c r="BD16" s="392"/>
      <c r="BE16" s="392"/>
      <c r="BF16" s="392"/>
      <c r="BG16" s="392"/>
      <c r="BH16" s="392"/>
      <c r="BI16" s="392"/>
      <c r="BJ16" s="392"/>
      <c r="BK16" s="392"/>
      <c r="BL16" s="392"/>
      <c r="BM16" s="393"/>
      <c r="BN16" s="394">
        <v>124534553</v>
      </c>
      <c r="BO16" s="395"/>
      <c r="BP16" s="395"/>
      <c r="BQ16" s="395"/>
      <c r="BR16" s="395"/>
      <c r="BS16" s="395"/>
      <c r="BT16" s="395"/>
      <c r="BU16" s="396"/>
      <c r="BV16" s="394">
        <v>115071491</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1676</v>
      </c>
      <c r="AJ17" s="388"/>
      <c r="AK17" s="388"/>
      <c r="AL17" s="388"/>
      <c r="AM17" s="389"/>
      <c r="AN17" s="387">
        <v>5405100</v>
      </c>
      <c r="AO17" s="388"/>
      <c r="AP17" s="388"/>
      <c r="AQ17" s="388"/>
      <c r="AR17" s="388"/>
      <c r="AS17" s="389"/>
      <c r="AT17" s="387">
        <v>3225</v>
      </c>
      <c r="AU17" s="388"/>
      <c r="AV17" s="388"/>
      <c r="AW17" s="388"/>
      <c r="AX17" s="388"/>
      <c r="AY17" s="390"/>
      <c r="AZ17" s="391" t="s">
        <v>144</v>
      </c>
      <c r="BA17" s="392"/>
      <c r="BB17" s="392"/>
      <c r="BC17" s="392"/>
      <c r="BD17" s="392"/>
      <c r="BE17" s="392"/>
      <c r="BF17" s="392"/>
      <c r="BG17" s="392"/>
      <c r="BH17" s="392"/>
      <c r="BI17" s="392"/>
      <c r="BJ17" s="392"/>
      <c r="BK17" s="392"/>
      <c r="BL17" s="392"/>
      <c r="BM17" s="393"/>
      <c r="BN17" s="394">
        <v>241528443</v>
      </c>
      <c r="BO17" s="395"/>
      <c r="BP17" s="395"/>
      <c r="BQ17" s="395"/>
      <c r="BR17" s="395"/>
      <c r="BS17" s="395"/>
      <c r="BT17" s="395"/>
      <c r="BU17" s="396"/>
      <c r="BV17" s="394">
        <v>245921946</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4465</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6534</v>
      </c>
      <c r="AJ18" s="388"/>
      <c r="AK18" s="388"/>
      <c r="AL18" s="388"/>
      <c r="AM18" s="389"/>
      <c r="AN18" s="387">
        <v>23557542</v>
      </c>
      <c r="AO18" s="388"/>
      <c r="AP18" s="388"/>
      <c r="AQ18" s="388"/>
      <c r="AR18" s="388"/>
      <c r="AS18" s="389"/>
      <c r="AT18" s="387">
        <v>3605</v>
      </c>
      <c r="AU18" s="388"/>
      <c r="AV18" s="388"/>
      <c r="AW18" s="388"/>
      <c r="AX18" s="388"/>
      <c r="AY18" s="390"/>
      <c r="AZ18" s="506" t="s">
        <v>147</v>
      </c>
      <c r="BA18" s="507"/>
      <c r="BB18" s="507"/>
      <c r="BC18" s="507"/>
      <c r="BD18" s="507"/>
      <c r="BE18" s="507"/>
      <c r="BF18" s="507"/>
      <c r="BG18" s="507"/>
      <c r="BH18" s="507"/>
      <c r="BI18" s="507"/>
      <c r="BJ18" s="507"/>
      <c r="BK18" s="507"/>
      <c r="BL18" s="507"/>
      <c r="BM18" s="508"/>
      <c r="BN18" s="544">
        <v>348043044</v>
      </c>
      <c r="BO18" s="545"/>
      <c r="BP18" s="545"/>
      <c r="BQ18" s="545"/>
      <c r="BR18" s="545"/>
      <c r="BS18" s="545"/>
      <c r="BT18" s="545"/>
      <c r="BU18" s="546"/>
      <c r="BV18" s="544">
        <v>346233005</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181</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384</v>
      </c>
      <c r="AJ19" s="388"/>
      <c r="AK19" s="388"/>
      <c r="AL19" s="388"/>
      <c r="AM19" s="389"/>
      <c r="AN19" s="387">
        <v>1125888</v>
      </c>
      <c r="AO19" s="388"/>
      <c r="AP19" s="388"/>
      <c r="AQ19" s="388"/>
      <c r="AR19" s="388"/>
      <c r="AS19" s="389"/>
      <c r="AT19" s="387">
        <v>2932</v>
      </c>
      <c r="AU19" s="388"/>
      <c r="AV19" s="388"/>
      <c r="AW19" s="388"/>
      <c r="AX19" s="388"/>
      <c r="AY19" s="390"/>
      <c r="AZ19" s="381" t="s">
        <v>150</v>
      </c>
      <c r="BA19" s="382"/>
      <c r="BB19" s="382"/>
      <c r="BC19" s="382"/>
      <c r="BD19" s="382"/>
      <c r="BE19" s="382"/>
      <c r="BF19" s="382"/>
      <c r="BG19" s="382"/>
      <c r="BH19" s="382"/>
      <c r="BI19" s="382"/>
      <c r="BJ19" s="382"/>
      <c r="BK19" s="382"/>
      <c r="BL19" s="382"/>
      <c r="BM19" s="383"/>
      <c r="BN19" s="384">
        <v>897246144</v>
      </c>
      <c r="BO19" s="385"/>
      <c r="BP19" s="385"/>
      <c r="BQ19" s="385"/>
      <c r="BR19" s="385"/>
      <c r="BS19" s="385"/>
      <c r="BT19" s="385"/>
      <c r="BU19" s="386"/>
      <c r="BV19" s="384">
        <v>917326324</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338853</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12573</v>
      </c>
      <c r="AJ20" s="388"/>
      <c r="AK20" s="388"/>
      <c r="AL20" s="388"/>
      <c r="AM20" s="389"/>
      <c r="AN20" s="387">
        <v>43223209</v>
      </c>
      <c r="AO20" s="388"/>
      <c r="AP20" s="388"/>
      <c r="AQ20" s="388"/>
      <c r="AR20" s="388"/>
      <c r="AS20" s="389"/>
      <c r="AT20" s="387">
        <v>3438</v>
      </c>
      <c r="AU20" s="388"/>
      <c r="AV20" s="388"/>
      <c r="AW20" s="388"/>
      <c r="AX20" s="388"/>
      <c r="AY20" s="390"/>
      <c r="AZ20" s="391" t="s">
        <v>153</v>
      </c>
      <c r="BA20" s="392"/>
      <c r="BB20" s="392"/>
      <c r="BC20" s="392"/>
      <c r="BD20" s="392"/>
      <c r="BE20" s="392"/>
      <c r="BF20" s="392"/>
      <c r="BG20" s="392"/>
      <c r="BH20" s="392"/>
      <c r="BI20" s="392"/>
      <c r="BJ20" s="392"/>
      <c r="BK20" s="392"/>
      <c r="BL20" s="392"/>
      <c r="BM20" s="393"/>
      <c r="BN20" s="394">
        <v>112925226</v>
      </c>
      <c r="BO20" s="395"/>
      <c r="BP20" s="395"/>
      <c r="BQ20" s="395"/>
      <c r="BR20" s="395"/>
      <c r="BS20" s="395"/>
      <c r="BT20" s="395"/>
      <c r="BU20" s="396"/>
      <c r="BV20" s="394">
        <v>132280943</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100.4</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613479624</v>
      </c>
      <c r="BO21" s="545"/>
      <c r="BP21" s="545"/>
      <c r="BQ21" s="545"/>
      <c r="BR21" s="545"/>
      <c r="BS21" s="545"/>
      <c r="BT21" s="545"/>
      <c r="BU21" s="546"/>
      <c r="BV21" s="544">
        <v>608305087</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42817917</v>
      </c>
      <c r="BO22" s="395"/>
      <c r="BP22" s="395"/>
      <c r="BQ22" s="395"/>
      <c r="BR22" s="395"/>
      <c r="BS22" s="395"/>
      <c r="BT22" s="395"/>
      <c r="BU22" s="396"/>
      <c r="BV22" s="394">
        <v>39705595</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2145076</v>
      </c>
      <c r="BO23" s="395"/>
      <c r="BP23" s="395"/>
      <c r="BQ23" s="395"/>
      <c r="BR23" s="395"/>
      <c r="BS23" s="395"/>
      <c r="BT23" s="395"/>
      <c r="BU23" s="396"/>
      <c r="BV23" s="394">
        <v>2224396</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9848269</v>
      </c>
      <c r="BO24" s="395"/>
      <c r="BP24" s="395"/>
      <c r="BQ24" s="395"/>
      <c r="BR24" s="395"/>
      <c r="BS24" s="395"/>
      <c r="BT24" s="395"/>
      <c r="BU24" s="396"/>
      <c r="BV24" s="394">
        <v>9836849</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6603836</v>
      </c>
      <c r="BO25" s="545"/>
      <c r="BP25" s="545"/>
      <c r="BQ25" s="545"/>
      <c r="BR25" s="545"/>
      <c r="BS25" s="545"/>
      <c r="BT25" s="545"/>
      <c r="BU25" s="546"/>
      <c r="BV25" s="544">
        <v>6601040</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26239583</v>
      </c>
      <c r="BO26" s="385"/>
      <c r="BP26" s="385"/>
      <c r="BQ26" s="385"/>
      <c r="BR26" s="385"/>
      <c r="BS26" s="385"/>
      <c r="BT26" s="385"/>
      <c r="BU26" s="386"/>
      <c r="BV26" s="384">
        <v>26229398</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18689361</v>
      </c>
      <c r="BO27" s="395"/>
      <c r="BP27" s="395"/>
      <c r="BQ27" s="395"/>
      <c r="BR27" s="395"/>
      <c r="BS27" s="395"/>
      <c r="BT27" s="395"/>
      <c r="BU27" s="396"/>
      <c r="BV27" s="394">
        <v>16848785</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51379602</v>
      </c>
      <c r="BO28" s="545"/>
      <c r="BP28" s="545"/>
      <c r="BQ28" s="545"/>
      <c r="BR28" s="545"/>
      <c r="BS28" s="545"/>
      <c r="BT28" s="545"/>
      <c r="BU28" s="546"/>
      <c r="BV28" s="544">
        <v>49637206</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電気事業会計</v>
      </c>
      <c r="AP32" s="565"/>
      <c r="AQ32" s="565"/>
      <c r="AR32" s="565"/>
      <c r="AS32" s="565"/>
      <c r="AT32" s="565"/>
      <c r="AU32" s="565"/>
      <c r="AV32" s="565"/>
      <c r="AW32" s="565"/>
      <c r="AX32" s="565"/>
      <c r="AY32" s="565"/>
      <c r="AZ32" s="565"/>
      <c r="BA32" s="565"/>
      <c r="BB32" s="565"/>
      <c r="BC32" s="565"/>
      <c r="BD32" s="162"/>
      <c r="BE32" s="564" t="str">
        <f>IF(BG32="","",MAX(C32:D41,U32:V41,AM32:AN41)+1)</f>
        <v/>
      </c>
      <c r="BF32" s="564"/>
      <c r="BG32" s="565"/>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16</v>
      </c>
      <c r="CP32" s="564"/>
      <c r="CQ32" s="565" t="str">
        <f>IF('各会計、関係団体の財政状況及び健全化判断比率'!BS7="","",'各会計、関係団体の財政状況及び健全化判断比率'!BS7)</f>
        <v>山梨県土地開発公社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恩賜県有財産特別会計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温泉事業会計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17</v>
      </c>
      <c r="CP33" s="564"/>
      <c r="CQ33" s="565" t="str">
        <f>IF('各会計、関係団体の財政状況及び健全化判断比率'!BS8="","",'各会計、関係団体の財政状況及び健全化判断比率'!BS8)</f>
        <v>山梨総合研究所</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災害救助基金特別会計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地域振興事業会計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18</v>
      </c>
      <c r="CP34" s="564"/>
      <c r="CQ34" s="565" t="str">
        <f>IF('各会計、関係団体の財政状況及び健全化判断比率'!BS9="","",'各会計、関係団体の財政状況及び健全化判断比率'!BS9)</f>
        <v>長田ふるさと財団</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母子父子寡婦福祉資金特別会計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流域下水道事業会計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19</v>
      </c>
      <c r="CP35" s="564"/>
      <c r="CQ35" s="565" t="str">
        <f>IF('各会計、関係団体の財政状況及び健全化判断比率'!BS10="","",'各会計、関係団体の財政状況及び健全化判断比率'!BS10)</f>
        <v>やまなみ文化基金</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中小企業近代化資金特別会計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20</v>
      </c>
      <c r="CP36" s="564"/>
      <c r="CQ36" s="565" t="str">
        <f>IF('各会計、関係団体の財政状況及び健全化判断比率'!BS11="","",'各会計、関係団体の財政状況及び健全化判断比率'!BS11)</f>
        <v>やまなし文化学習協会</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市町村振興資金特別会計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21</v>
      </c>
      <c r="CP37" s="564"/>
      <c r="CQ37" s="565" t="str">
        <f>IF('各会計、関係団体の財政状況及び健全化判断比率'!BS12="","",'各会計、関係団体の財政状況及び健全化判断比率'!BS12)</f>
        <v>山梨県青少年協会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県税証紙特別会計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22</v>
      </c>
      <c r="CP38" s="564"/>
      <c r="CQ38" s="565" t="str">
        <f>IF('各会計、関係団体の財政状況及び健全化判断比率'!BS13="","",'各会計、関係団体の財政状況及び健全化判断比率'!BS13)</f>
        <v>小佐野記念財団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集中管理特別会計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23</v>
      </c>
      <c r="CP39" s="564"/>
      <c r="CQ39" s="565" t="str">
        <f>IF('各会計、関係団体の財政状況及び健全化判断比率'!BS14="","",'各会計、関係団体の財政状況及び健全化判断比率'!BS14)</f>
        <v>山梨県国際交流協会</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林業・木材産業改善資金特別会計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24</v>
      </c>
      <c r="CP40" s="564"/>
      <c r="CQ40" s="565" t="str">
        <f>IF('各会計、関係団体の財政状況及び健全化判断比率'!BS15="","",'各会計、関係団体の財政状況及び健全化判断比率'!BS15)</f>
        <v>山梨県私学教育振興会</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公債管理特別会計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25</v>
      </c>
      <c r="CP41" s="564"/>
      <c r="CQ41" s="565" t="str">
        <f>IF('各会計、関係団体の財政状況及び健全化判断比率'!BS16="","",'各会計、関係団体の財政状況及び健全化判断比率'!BS16)</f>
        <v>山梨県臓器移植推進財団</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6UBD7mRx8hierw19E9pIWx3yWzLzkjSqCISpCC3IgjxsYAXtFeLYTHIJTojviHSqzbVGxTFPeTtDEBNeFyMqg==" saltValue="1XqCO13zewW6O72e1zAsy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133339660</v>
      </c>
      <c r="S5" s="580"/>
      <c r="T5" s="580"/>
      <c r="U5" s="580"/>
      <c r="V5" s="580"/>
      <c r="W5" s="580"/>
      <c r="X5" s="580"/>
      <c r="Y5" s="581"/>
      <c r="Z5" s="582">
        <v>23.2</v>
      </c>
      <c r="AA5" s="582"/>
      <c r="AB5" s="582"/>
      <c r="AC5" s="582"/>
      <c r="AD5" s="583">
        <v>106898830</v>
      </c>
      <c r="AE5" s="583"/>
      <c r="AF5" s="583"/>
      <c r="AG5" s="583"/>
      <c r="AH5" s="583"/>
      <c r="AI5" s="583"/>
      <c r="AJ5" s="583"/>
      <c r="AK5" s="583"/>
      <c r="AL5" s="584">
        <v>39.200000000000003</v>
      </c>
      <c r="AM5" s="585"/>
      <c r="AN5" s="585"/>
      <c r="AO5" s="586"/>
      <c r="AP5" s="576" t="s">
        <v>195</v>
      </c>
      <c r="AQ5" s="577"/>
      <c r="AR5" s="577"/>
      <c r="AS5" s="577"/>
      <c r="AT5" s="577"/>
      <c r="AU5" s="577"/>
      <c r="AV5" s="577"/>
      <c r="AW5" s="577"/>
      <c r="AX5" s="577"/>
      <c r="AY5" s="577"/>
      <c r="AZ5" s="577"/>
      <c r="BA5" s="577"/>
      <c r="BB5" s="577"/>
      <c r="BC5" s="578"/>
      <c r="BD5" s="590">
        <v>133296158</v>
      </c>
      <c r="BE5" s="591"/>
      <c r="BF5" s="591"/>
      <c r="BG5" s="591"/>
      <c r="BH5" s="591"/>
      <c r="BI5" s="591"/>
      <c r="BJ5" s="591"/>
      <c r="BK5" s="592"/>
      <c r="BL5" s="593">
        <v>100</v>
      </c>
      <c r="BM5" s="593"/>
      <c r="BN5" s="593"/>
      <c r="BO5" s="593"/>
      <c r="BP5" s="594">
        <v>814625</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16781348</v>
      </c>
      <c r="S6" s="591"/>
      <c r="T6" s="591"/>
      <c r="U6" s="591"/>
      <c r="V6" s="591"/>
      <c r="W6" s="591"/>
      <c r="X6" s="591"/>
      <c r="Y6" s="592"/>
      <c r="Z6" s="593">
        <v>2.9</v>
      </c>
      <c r="AA6" s="593"/>
      <c r="AB6" s="593"/>
      <c r="AC6" s="593"/>
      <c r="AD6" s="594">
        <v>16781348</v>
      </c>
      <c r="AE6" s="594"/>
      <c r="AF6" s="594"/>
      <c r="AG6" s="594"/>
      <c r="AH6" s="594"/>
      <c r="AI6" s="594"/>
      <c r="AJ6" s="594"/>
      <c r="AK6" s="594"/>
      <c r="AL6" s="595">
        <v>6.2</v>
      </c>
      <c r="AM6" s="596"/>
      <c r="AN6" s="596"/>
      <c r="AO6" s="597"/>
      <c r="AP6" s="587" t="s">
        <v>200</v>
      </c>
      <c r="AQ6" s="588"/>
      <c r="AR6" s="588"/>
      <c r="AS6" s="588"/>
      <c r="AT6" s="588"/>
      <c r="AU6" s="588"/>
      <c r="AV6" s="588"/>
      <c r="AW6" s="588"/>
      <c r="AX6" s="588"/>
      <c r="AY6" s="588"/>
      <c r="AZ6" s="588"/>
      <c r="BA6" s="588"/>
      <c r="BB6" s="588"/>
      <c r="BC6" s="589"/>
      <c r="BD6" s="590">
        <v>133296158</v>
      </c>
      <c r="BE6" s="591"/>
      <c r="BF6" s="591"/>
      <c r="BG6" s="591"/>
      <c r="BH6" s="591"/>
      <c r="BI6" s="591"/>
      <c r="BJ6" s="591"/>
      <c r="BK6" s="592"/>
      <c r="BL6" s="593">
        <v>100</v>
      </c>
      <c r="BM6" s="593"/>
      <c r="BN6" s="593"/>
      <c r="BO6" s="593"/>
      <c r="BP6" s="594">
        <v>814625</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971333</v>
      </c>
      <c r="CN6" s="591"/>
      <c r="CO6" s="591"/>
      <c r="CP6" s="591"/>
      <c r="CQ6" s="591"/>
      <c r="CR6" s="591"/>
      <c r="CS6" s="591"/>
      <c r="CT6" s="592"/>
      <c r="CU6" s="593">
        <v>0.2</v>
      </c>
      <c r="CV6" s="593"/>
      <c r="CW6" s="593"/>
      <c r="CX6" s="593"/>
      <c r="CY6" s="599">
        <v>8712</v>
      </c>
      <c r="CZ6" s="591"/>
      <c r="DA6" s="591"/>
      <c r="DB6" s="591"/>
      <c r="DC6" s="591"/>
      <c r="DD6" s="591"/>
      <c r="DE6" s="591"/>
      <c r="DF6" s="591"/>
      <c r="DG6" s="591"/>
      <c r="DH6" s="591"/>
      <c r="DI6" s="591"/>
      <c r="DJ6" s="591"/>
      <c r="DK6" s="592"/>
      <c r="DL6" s="599">
        <v>971333</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1243456</v>
      </c>
      <c r="S7" s="591"/>
      <c r="T7" s="591"/>
      <c r="U7" s="591"/>
      <c r="V7" s="591"/>
      <c r="W7" s="591"/>
      <c r="X7" s="591"/>
      <c r="Y7" s="592"/>
      <c r="Z7" s="593">
        <v>0.2</v>
      </c>
      <c r="AA7" s="593"/>
      <c r="AB7" s="593"/>
      <c r="AC7" s="593"/>
      <c r="AD7" s="594">
        <v>1243456</v>
      </c>
      <c r="AE7" s="594"/>
      <c r="AF7" s="594"/>
      <c r="AG7" s="594"/>
      <c r="AH7" s="594"/>
      <c r="AI7" s="594"/>
      <c r="AJ7" s="594"/>
      <c r="AK7" s="594"/>
      <c r="AL7" s="595">
        <v>0.5</v>
      </c>
      <c r="AM7" s="596"/>
      <c r="AN7" s="596"/>
      <c r="AO7" s="597"/>
      <c r="AP7" s="587" t="s">
        <v>203</v>
      </c>
      <c r="AQ7" s="588"/>
      <c r="AR7" s="588"/>
      <c r="AS7" s="588"/>
      <c r="AT7" s="588"/>
      <c r="AU7" s="588"/>
      <c r="AV7" s="588"/>
      <c r="AW7" s="588"/>
      <c r="AX7" s="588"/>
      <c r="AY7" s="588"/>
      <c r="AZ7" s="588"/>
      <c r="BA7" s="588"/>
      <c r="BB7" s="588"/>
      <c r="BC7" s="589"/>
      <c r="BD7" s="590">
        <v>35838990</v>
      </c>
      <c r="BE7" s="591"/>
      <c r="BF7" s="591"/>
      <c r="BG7" s="591"/>
      <c r="BH7" s="591"/>
      <c r="BI7" s="591"/>
      <c r="BJ7" s="591"/>
      <c r="BK7" s="592"/>
      <c r="BL7" s="593">
        <v>26.9</v>
      </c>
      <c r="BM7" s="593"/>
      <c r="BN7" s="593"/>
      <c r="BO7" s="593"/>
      <c r="BP7" s="594">
        <v>814625</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29300969</v>
      </c>
      <c r="CN7" s="601"/>
      <c r="CO7" s="601"/>
      <c r="CP7" s="601"/>
      <c r="CQ7" s="601"/>
      <c r="CR7" s="601"/>
      <c r="CS7" s="601"/>
      <c r="CT7" s="592"/>
      <c r="CU7" s="593">
        <v>5.4</v>
      </c>
      <c r="CV7" s="593"/>
      <c r="CW7" s="593"/>
      <c r="CX7" s="593"/>
      <c r="CY7" s="599">
        <v>4496315</v>
      </c>
      <c r="CZ7" s="591"/>
      <c r="DA7" s="591"/>
      <c r="DB7" s="591"/>
      <c r="DC7" s="591"/>
      <c r="DD7" s="591"/>
      <c r="DE7" s="591"/>
      <c r="DF7" s="591"/>
      <c r="DG7" s="591"/>
      <c r="DH7" s="591"/>
      <c r="DI7" s="591"/>
      <c r="DJ7" s="591"/>
      <c r="DK7" s="592"/>
      <c r="DL7" s="599">
        <v>24458551</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902558</v>
      </c>
      <c r="BE8" s="591"/>
      <c r="BF8" s="591"/>
      <c r="BG8" s="591"/>
      <c r="BH8" s="591"/>
      <c r="BI8" s="591"/>
      <c r="BJ8" s="591"/>
      <c r="BK8" s="592"/>
      <c r="BL8" s="593">
        <v>0.7</v>
      </c>
      <c r="BM8" s="593"/>
      <c r="BN8" s="593"/>
      <c r="BO8" s="593"/>
      <c r="BP8" s="594">
        <v>225605</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67127829</v>
      </c>
      <c r="CN8" s="601"/>
      <c r="CO8" s="601"/>
      <c r="CP8" s="601"/>
      <c r="CQ8" s="601"/>
      <c r="CR8" s="601"/>
      <c r="CS8" s="601"/>
      <c r="CT8" s="592"/>
      <c r="CU8" s="595">
        <v>12.3</v>
      </c>
      <c r="CV8" s="596"/>
      <c r="CW8" s="596"/>
      <c r="CX8" s="604"/>
      <c r="CY8" s="599">
        <v>2045080</v>
      </c>
      <c r="CZ8" s="591"/>
      <c r="DA8" s="591"/>
      <c r="DB8" s="591"/>
      <c r="DC8" s="591"/>
      <c r="DD8" s="591"/>
      <c r="DE8" s="591"/>
      <c r="DF8" s="591"/>
      <c r="DG8" s="591"/>
      <c r="DH8" s="591"/>
      <c r="DI8" s="591"/>
      <c r="DJ8" s="591"/>
      <c r="DK8" s="592"/>
      <c r="DL8" s="599">
        <v>59366627</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64738</v>
      </c>
      <c r="S9" s="601"/>
      <c r="T9" s="601"/>
      <c r="U9" s="601"/>
      <c r="V9" s="601"/>
      <c r="W9" s="601"/>
      <c r="X9" s="601"/>
      <c r="Y9" s="592"/>
      <c r="Z9" s="595">
        <v>0</v>
      </c>
      <c r="AA9" s="603"/>
      <c r="AB9" s="603"/>
      <c r="AC9" s="604"/>
      <c r="AD9" s="599">
        <v>64738</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29678776</v>
      </c>
      <c r="BE9" s="591"/>
      <c r="BF9" s="591"/>
      <c r="BG9" s="591"/>
      <c r="BH9" s="591"/>
      <c r="BI9" s="591"/>
      <c r="BJ9" s="591"/>
      <c r="BK9" s="592"/>
      <c r="BL9" s="593">
        <v>22.3</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23085600</v>
      </c>
      <c r="CN9" s="601"/>
      <c r="CO9" s="601"/>
      <c r="CP9" s="601"/>
      <c r="CQ9" s="601"/>
      <c r="CR9" s="601"/>
      <c r="CS9" s="601"/>
      <c r="CT9" s="592"/>
      <c r="CU9" s="595">
        <v>4.2</v>
      </c>
      <c r="CV9" s="596"/>
      <c r="CW9" s="596"/>
      <c r="CX9" s="604"/>
      <c r="CY9" s="599">
        <v>1589151</v>
      </c>
      <c r="CZ9" s="591"/>
      <c r="DA9" s="591"/>
      <c r="DB9" s="591"/>
      <c r="DC9" s="591"/>
      <c r="DD9" s="591"/>
      <c r="DE9" s="591"/>
      <c r="DF9" s="591"/>
      <c r="DG9" s="591"/>
      <c r="DH9" s="591"/>
      <c r="DI9" s="591"/>
      <c r="DJ9" s="591"/>
      <c r="DK9" s="592"/>
      <c r="DL9" s="599">
        <v>14164294</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139289</v>
      </c>
      <c r="S10" s="601"/>
      <c r="T10" s="601"/>
      <c r="U10" s="601"/>
      <c r="V10" s="601"/>
      <c r="W10" s="601"/>
      <c r="X10" s="601"/>
      <c r="Y10" s="592"/>
      <c r="Z10" s="595">
        <v>0</v>
      </c>
      <c r="AA10" s="603"/>
      <c r="AB10" s="603"/>
      <c r="AC10" s="604"/>
      <c r="AD10" s="599">
        <v>139289</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1270917</v>
      </c>
      <c r="BE10" s="591"/>
      <c r="BF10" s="591"/>
      <c r="BG10" s="591"/>
      <c r="BH10" s="591"/>
      <c r="BI10" s="591"/>
      <c r="BJ10" s="591"/>
      <c r="BK10" s="592"/>
      <c r="BL10" s="593">
        <v>1</v>
      </c>
      <c r="BM10" s="593"/>
      <c r="BN10" s="593"/>
      <c r="BO10" s="593"/>
      <c r="BP10" s="594">
        <v>60526</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1840572</v>
      </c>
      <c r="CN10" s="601"/>
      <c r="CO10" s="601"/>
      <c r="CP10" s="601"/>
      <c r="CQ10" s="601"/>
      <c r="CR10" s="601"/>
      <c r="CS10" s="601"/>
      <c r="CT10" s="592"/>
      <c r="CU10" s="595">
        <v>0.3</v>
      </c>
      <c r="CV10" s="596"/>
      <c r="CW10" s="596"/>
      <c r="CX10" s="604"/>
      <c r="CY10" s="599">
        <v>170137</v>
      </c>
      <c r="CZ10" s="591"/>
      <c r="DA10" s="591"/>
      <c r="DB10" s="591"/>
      <c r="DC10" s="591"/>
      <c r="DD10" s="591"/>
      <c r="DE10" s="591"/>
      <c r="DF10" s="591"/>
      <c r="DG10" s="591"/>
      <c r="DH10" s="591"/>
      <c r="DI10" s="591"/>
      <c r="DJ10" s="591"/>
      <c r="DK10" s="592"/>
      <c r="DL10" s="599">
        <v>1184111</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t="s">
        <v>118</v>
      </c>
      <c r="S11" s="601"/>
      <c r="T11" s="601"/>
      <c r="U11" s="601"/>
      <c r="V11" s="601"/>
      <c r="W11" s="601"/>
      <c r="X11" s="601"/>
      <c r="Y11" s="592"/>
      <c r="Z11" s="595" t="s">
        <v>118</v>
      </c>
      <c r="AA11" s="603"/>
      <c r="AB11" s="603"/>
      <c r="AC11" s="604"/>
      <c r="AD11" s="599" t="s">
        <v>118</v>
      </c>
      <c r="AE11" s="601"/>
      <c r="AF11" s="601"/>
      <c r="AG11" s="601"/>
      <c r="AH11" s="601"/>
      <c r="AI11" s="601"/>
      <c r="AJ11" s="601"/>
      <c r="AK11" s="592"/>
      <c r="AL11" s="595" t="s">
        <v>118</v>
      </c>
      <c r="AM11" s="603"/>
      <c r="AN11" s="603"/>
      <c r="AO11" s="597"/>
      <c r="AP11" s="587" t="s">
        <v>215</v>
      </c>
      <c r="AQ11" s="588"/>
      <c r="AR11" s="588"/>
      <c r="AS11" s="588"/>
      <c r="AT11" s="588"/>
      <c r="AU11" s="588"/>
      <c r="AV11" s="588"/>
      <c r="AW11" s="588"/>
      <c r="AX11" s="588"/>
      <c r="AY11" s="588"/>
      <c r="AZ11" s="588"/>
      <c r="BA11" s="588"/>
      <c r="BB11" s="588"/>
      <c r="BC11" s="589"/>
      <c r="BD11" s="590">
        <v>1583032</v>
      </c>
      <c r="BE11" s="591"/>
      <c r="BF11" s="591"/>
      <c r="BG11" s="591"/>
      <c r="BH11" s="591"/>
      <c r="BI11" s="591"/>
      <c r="BJ11" s="591"/>
      <c r="BK11" s="592"/>
      <c r="BL11" s="593">
        <v>1.2</v>
      </c>
      <c r="BM11" s="593"/>
      <c r="BN11" s="593"/>
      <c r="BO11" s="593"/>
      <c r="BP11" s="594">
        <v>528494</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36267413</v>
      </c>
      <c r="CN11" s="601"/>
      <c r="CO11" s="601"/>
      <c r="CP11" s="601"/>
      <c r="CQ11" s="601"/>
      <c r="CR11" s="601"/>
      <c r="CS11" s="601"/>
      <c r="CT11" s="592"/>
      <c r="CU11" s="595">
        <v>6.7</v>
      </c>
      <c r="CV11" s="596"/>
      <c r="CW11" s="596"/>
      <c r="CX11" s="604"/>
      <c r="CY11" s="599">
        <v>24175421</v>
      </c>
      <c r="CZ11" s="591"/>
      <c r="DA11" s="591"/>
      <c r="DB11" s="591"/>
      <c r="DC11" s="591"/>
      <c r="DD11" s="591"/>
      <c r="DE11" s="591"/>
      <c r="DF11" s="591"/>
      <c r="DG11" s="591"/>
      <c r="DH11" s="591"/>
      <c r="DI11" s="591"/>
      <c r="DJ11" s="591"/>
      <c r="DK11" s="592"/>
      <c r="DL11" s="599">
        <v>10736482</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60124</v>
      </c>
      <c r="S12" s="601"/>
      <c r="T12" s="601"/>
      <c r="U12" s="601"/>
      <c r="V12" s="601"/>
      <c r="W12" s="601"/>
      <c r="X12" s="601"/>
      <c r="Y12" s="592"/>
      <c r="Z12" s="595">
        <v>0</v>
      </c>
      <c r="AA12" s="603"/>
      <c r="AB12" s="603"/>
      <c r="AC12" s="604"/>
      <c r="AD12" s="599">
        <v>60124</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61831</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75805494</v>
      </c>
      <c r="CN12" s="601"/>
      <c r="CO12" s="601"/>
      <c r="CP12" s="601"/>
      <c r="CQ12" s="601"/>
      <c r="CR12" s="601"/>
      <c r="CS12" s="601"/>
      <c r="CT12" s="592"/>
      <c r="CU12" s="595">
        <v>13.9</v>
      </c>
      <c r="CV12" s="596"/>
      <c r="CW12" s="596"/>
      <c r="CX12" s="604"/>
      <c r="CY12" s="599">
        <v>1818899</v>
      </c>
      <c r="CZ12" s="591"/>
      <c r="DA12" s="591"/>
      <c r="DB12" s="591"/>
      <c r="DC12" s="591"/>
      <c r="DD12" s="591"/>
      <c r="DE12" s="591"/>
      <c r="DF12" s="591"/>
      <c r="DG12" s="591"/>
      <c r="DH12" s="591"/>
      <c r="DI12" s="591"/>
      <c r="DJ12" s="591"/>
      <c r="DK12" s="592"/>
      <c r="DL12" s="599">
        <v>10894738</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15273741</v>
      </c>
      <c r="S13" s="601"/>
      <c r="T13" s="601"/>
      <c r="U13" s="601"/>
      <c r="V13" s="601"/>
      <c r="W13" s="601"/>
      <c r="X13" s="601"/>
      <c r="Y13" s="592"/>
      <c r="Z13" s="595">
        <v>2.7</v>
      </c>
      <c r="AA13" s="603"/>
      <c r="AB13" s="603"/>
      <c r="AC13" s="604"/>
      <c r="AD13" s="599">
        <v>15273741</v>
      </c>
      <c r="AE13" s="601"/>
      <c r="AF13" s="601"/>
      <c r="AG13" s="601"/>
      <c r="AH13" s="601"/>
      <c r="AI13" s="601"/>
      <c r="AJ13" s="601"/>
      <c r="AK13" s="592"/>
      <c r="AL13" s="595">
        <v>5.6</v>
      </c>
      <c r="AM13" s="603"/>
      <c r="AN13" s="603"/>
      <c r="AO13" s="597"/>
      <c r="AP13" s="587" t="s">
        <v>221</v>
      </c>
      <c r="AQ13" s="588"/>
      <c r="AR13" s="588"/>
      <c r="AS13" s="588"/>
      <c r="AT13" s="588"/>
      <c r="AU13" s="588"/>
      <c r="AV13" s="588"/>
      <c r="AW13" s="588"/>
      <c r="AX13" s="588"/>
      <c r="AY13" s="588"/>
      <c r="AZ13" s="588"/>
      <c r="BA13" s="588"/>
      <c r="BB13" s="588"/>
      <c r="BC13" s="589"/>
      <c r="BD13" s="590">
        <v>1087523</v>
      </c>
      <c r="BE13" s="591"/>
      <c r="BF13" s="591"/>
      <c r="BG13" s="591"/>
      <c r="BH13" s="591"/>
      <c r="BI13" s="591"/>
      <c r="BJ13" s="591"/>
      <c r="BK13" s="592"/>
      <c r="BL13" s="593">
        <v>0.8</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101430792</v>
      </c>
      <c r="CN13" s="601"/>
      <c r="CO13" s="601"/>
      <c r="CP13" s="601"/>
      <c r="CQ13" s="601"/>
      <c r="CR13" s="601"/>
      <c r="CS13" s="601"/>
      <c r="CT13" s="592"/>
      <c r="CU13" s="595">
        <v>18.600000000000001</v>
      </c>
      <c r="CV13" s="596"/>
      <c r="CW13" s="596"/>
      <c r="CX13" s="604"/>
      <c r="CY13" s="599">
        <v>76470360</v>
      </c>
      <c r="CZ13" s="591"/>
      <c r="DA13" s="591"/>
      <c r="DB13" s="591"/>
      <c r="DC13" s="591"/>
      <c r="DD13" s="591"/>
      <c r="DE13" s="591"/>
      <c r="DF13" s="591"/>
      <c r="DG13" s="591"/>
      <c r="DH13" s="591"/>
      <c r="DI13" s="591"/>
      <c r="DJ13" s="591"/>
      <c r="DK13" s="592"/>
      <c r="DL13" s="599">
        <v>15858508</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1254353</v>
      </c>
      <c r="BE14" s="591"/>
      <c r="BF14" s="591"/>
      <c r="BG14" s="591"/>
      <c r="BH14" s="591"/>
      <c r="BI14" s="591"/>
      <c r="BJ14" s="591"/>
      <c r="BK14" s="592"/>
      <c r="BL14" s="593">
        <v>0.9</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22049644</v>
      </c>
      <c r="CN14" s="601"/>
      <c r="CO14" s="601"/>
      <c r="CP14" s="601"/>
      <c r="CQ14" s="601"/>
      <c r="CR14" s="601"/>
      <c r="CS14" s="601"/>
      <c r="CT14" s="592"/>
      <c r="CU14" s="595">
        <v>4.0999999999999996</v>
      </c>
      <c r="CV14" s="596"/>
      <c r="CW14" s="596"/>
      <c r="CX14" s="604"/>
      <c r="CY14" s="599">
        <v>1008968</v>
      </c>
      <c r="CZ14" s="591"/>
      <c r="DA14" s="591"/>
      <c r="DB14" s="591"/>
      <c r="DC14" s="591"/>
      <c r="DD14" s="591"/>
      <c r="DE14" s="591"/>
      <c r="DF14" s="591"/>
      <c r="DG14" s="591"/>
      <c r="DH14" s="591"/>
      <c r="DI14" s="591"/>
      <c r="DJ14" s="591"/>
      <c r="DK14" s="592"/>
      <c r="DL14" s="599">
        <v>20512296</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494255</v>
      </c>
      <c r="S15" s="601"/>
      <c r="T15" s="601"/>
      <c r="U15" s="601"/>
      <c r="V15" s="601"/>
      <c r="W15" s="601"/>
      <c r="X15" s="601"/>
      <c r="Y15" s="592"/>
      <c r="Z15" s="595">
        <v>0.1</v>
      </c>
      <c r="AA15" s="603"/>
      <c r="AB15" s="603"/>
      <c r="AC15" s="604"/>
      <c r="AD15" s="599">
        <v>494255</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30522866</v>
      </c>
      <c r="BE15" s="591"/>
      <c r="BF15" s="591"/>
      <c r="BG15" s="591"/>
      <c r="BH15" s="591"/>
      <c r="BI15" s="591"/>
      <c r="BJ15" s="591"/>
      <c r="BK15" s="592"/>
      <c r="BL15" s="593">
        <v>22.9</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494255</v>
      </c>
      <c r="S16" s="601"/>
      <c r="T16" s="601"/>
      <c r="U16" s="601"/>
      <c r="V16" s="601"/>
      <c r="W16" s="601"/>
      <c r="X16" s="601"/>
      <c r="Y16" s="592"/>
      <c r="Z16" s="595">
        <v>0.1</v>
      </c>
      <c r="AA16" s="603"/>
      <c r="AB16" s="603"/>
      <c r="AC16" s="604"/>
      <c r="AD16" s="599">
        <v>494255</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1279379</v>
      </c>
      <c r="BE16" s="591"/>
      <c r="BF16" s="591"/>
      <c r="BG16" s="591"/>
      <c r="BH16" s="591"/>
      <c r="BI16" s="591"/>
      <c r="BJ16" s="591"/>
      <c r="BK16" s="592"/>
      <c r="BL16" s="593">
        <v>1</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86358284</v>
      </c>
      <c r="CN16" s="601"/>
      <c r="CO16" s="601"/>
      <c r="CP16" s="601"/>
      <c r="CQ16" s="601"/>
      <c r="CR16" s="601"/>
      <c r="CS16" s="601"/>
      <c r="CT16" s="592"/>
      <c r="CU16" s="595">
        <v>15.9</v>
      </c>
      <c r="CV16" s="596"/>
      <c r="CW16" s="596"/>
      <c r="CX16" s="604"/>
      <c r="CY16" s="599">
        <v>1539819</v>
      </c>
      <c r="CZ16" s="591"/>
      <c r="DA16" s="591"/>
      <c r="DB16" s="591"/>
      <c r="DC16" s="591"/>
      <c r="DD16" s="591"/>
      <c r="DE16" s="591"/>
      <c r="DF16" s="591"/>
      <c r="DG16" s="591"/>
      <c r="DH16" s="591"/>
      <c r="DI16" s="591"/>
      <c r="DJ16" s="591"/>
      <c r="DK16" s="592"/>
      <c r="DL16" s="599">
        <v>66103542</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29243487</v>
      </c>
      <c r="BE17" s="591"/>
      <c r="BF17" s="591"/>
      <c r="BG17" s="591"/>
      <c r="BH17" s="591"/>
      <c r="BI17" s="591"/>
      <c r="BJ17" s="591"/>
      <c r="BK17" s="592"/>
      <c r="BL17" s="593">
        <v>21.9</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1291820</v>
      </c>
      <c r="CN17" s="601"/>
      <c r="CO17" s="601"/>
      <c r="CP17" s="601"/>
      <c r="CQ17" s="601"/>
      <c r="CR17" s="601"/>
      <c r="CS17" s="601"/>
      <c r="CT17" s="592"/>
      <c r="CU17" s="595">
        <v>0.2</v>
      </c>
      <c r="CV17" s="596"/>
      <c r="CW17" s="596"/>
      <c r="CX17" s="604"/>
      <c r="CY17" s="599" t="s">
        <v>118</v>
      </c>
      <c r="CZ17" s="591"/>
      <c r="DA17" s="591"/>
      <c r="DB17" s="591"/>
      <c r="DC17" s="591"/>
      <c r="DD17" s="591"/>
      <c r="DE17" s="591"/>
      <c r="DF17" s="591"/>
      <c r="DG17" s="591"/>
      <c r="DH17" s="591"/>
      <c r="DI17" s="591"/>
      <c r="DJ17" s="591"/>
      <c r="DK17" s="592"/>
      <c r="DL17" s="599">
        <v>15377</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146611471</v>
      </c>
      <c r="S18" s="601"/>
      <c r="T18" s="601"/>
      <c r="U18" s="601"/>
      <c r="V18" s="601"/>
      <c r="W18" s="601"/>
      <c r="X18" s="601"/>
      <c r="Y18" s="592"/>
      <c r="Z18" s="595">
        <v>25.6</v>
      </c>
      <c r="AA18" s="603"/>
      <c r="AB18" s="603"/>
      <c r="AC18" s="604"/>
      <c r="AD18" s="599">
        <v>144698107</v>
      </c>
      <c r="AE18" s="601"/>
      <c r="AF18" s="601"/>
      <c r="AG18" s="601"/>
      <c r="AH18" s="601"/>
      <c r="AI18" s="601"/>
      <c r="AJ18" s="601"/>
      <c r="AK18" s="592"/>
      <c r="AL18" s="595">
        <v>53.1</v>
      </c>
      <c r="AM18" s="603"/>
      <c r="AN18" s="603"/>
      <c r="AO18" s="597"/>
      <c r="AP18" s="587" t="s">
        <v>236</v>
      </c>
      <c r="AQ18" s="588"/>
      <c r="AR18" s="588"/>
      <c r="AS18" s="588"/>
      <c r="AT18" s="588"/>
      <c r="AU18" s="588"/>
      <c r="AV18" s="588"/>
      <c r="AW18" s="588"/>
      <c r="AX18" s="588"/>
      <c r="AY18" s="588"/>
      <c r="AZ18" s="588"/>
      <c r="BA18" s="588"/>
      <c r="BB18" s="588"/>
      <c r="BC18" s="589"/>
      <c r="BD18" s="590">
        <v>42636524</v>
      </c>
      <c r="BE18" s="591"/>
      <c r="BF18" s="591"/>
      <c r="BG18" s="591"/>
      <c r="BH18" s="591"/>
      <c r="BI18" s="591"/>
      <c r="BJ18" s="591"/>
      <c r="BK18" s="592"/>
      <c r="BL18" s="593">
        <v>32</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72883893</v>
      </c>
      <c r="CN18" s="601"/>
      <c r="CO18" s="601"/>
      <c r="CP18" s="601"/>
      <c r="CQ18" s="601"/>
      <c r="CR18" s="601"/>
      <c r="CS18" s="601"/>
      <c r="CT18" s="592"/>
      <c r="CU18" s="595">
        <v>13.4</v>
      </c>
      <c r="CV18" s="596"/>
      <c r="CW18" s="596"/>
      <c r="CX18" s="604"/>
      <c r="CY18" s="599" t="s">
        <v>118</v>
      </c>
      <c r="CZ18" s="591"/>
      <c r="DA18" s="591"/>
      <c r="DB18" s="591"/>
      <c r="DC18" s="591"/>
      <c r="DD18" s="591"/>
      <c r="DE18" s="591"/>
      <c r="DF18" s="591"/>
      <c r="DG18" s="591"/>
      <c r="DH18" s="591"/>
      <c r="DI18" s="591"/>
      <c r="DJ18" s="591"/>
      <c r="DK18" s="592"/>
      <c r="DL18" s="599">
        <v>70056478</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144698107</v>
      </c>
      <c r="S19" s="601"/>
      <c r="T19" s="601"/>
      <c r="U19" s="601"/>
      <c r="V19" s="601"/>
      <c r="W19" s="601"/>
      <c r="X19" s="601"/>
      <c r="Y19" s="592"/>
      <c r="Z19" s="595">
        <v>25.2</v>
      </c>
      <c r="AA19" s="603"/>
      <c r="AB19" s="603"/>
      <c r="AC19" s="604"/>
      <c r="AD19" s="599">
        <v>144698107</v>
      </c>
      <c r="AE19" s="601"/>
      <c r="AF19" s="601"/>
      <c r="AG19" s="601"/>
      <c r="AH19" s="601"/>
      <c r="AI19" s="601"/>
      <c r="AJ19" s="601"/>
      <c r="AK19" s="592"/>
      <c r="AL19" s="595">
        <v>53.1</v>
      </c>
      <c r="AM19" s="603"/>
      <c r="AN19" s="603"/>
      <c r="AO19" s="597"/>
      <c r="AP19" s="587" t="s">
        <v>239</v>
      </c>
      <c r="AQ19" s="588"/>
      <c r="AR19" s="588"/>
      <c r="AS19" s="588"/>
      <c r="AT19" s="588"/>
      <c r="AU19" s="588"/>
      <c r="AV19" s="588"/>
      <c r="AW19" s="588"/>
      <c r="AX19" s="588"/>
      <c r="AY19" s="588"/>
      <c r="AZ19" s="588"/>
      <c r="BA19" s="588"/>
      <c r="BB19" s="588"/>
      <c r="BC19" s="589"/>
      <c r="BD19" s="590">
        <v>1836837</v>
      </c>
      <c r="BE19" s="591"/>
      <c r="BF19" s="591"/>
      <c r="BG19" s="591"/>
      <c r="BH19" s="591"/>
      <c r="BI19" s="591"/>
      <c r="BJ19" s="591"/>
      <c r="BK19" s="592"/>
      <c r="BL19" s="595">
        <v>1.4</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1909835</v>
      </c>
      <c r="S20" s="601"/>
      <c r="T20" s="601"/>
      <c r="U20" s="601"/>
      <c r="V20" s="601"/>
      <c r="W20" s="601"/>
      <c r="X20" s="601"/>
      <c r="Y20" s="592"/>
      <c r="Z20" s="595">
        <v>0.3</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1045907</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3529</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796627</v>
      </c>
      <c r="BE21" s="591"/>
      <c r="BF21" s="591"/>
      <c r="BG21" s="591"/>
      <c r="BH21" s="591"/>
      <c r="BI21" s="591"/>
      <c r="BJ21" s="591"/>
      <c r="BK21" s="592"/>
      <c r="BL21" s="595">
        <v>0.6</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36695</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36695</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297226734</v>
      </c>
      <c r="S22" s="601"/>
      <c r="T22" s="601"/>
      <c r="U22" s="601"/>
      <c r="V22" s="601"/>
      <c r="W22" s="601"/>
      <c r="X22" s="601"/>
      <c r="Y22" s="592"/>
      <c r="Z22" s="595">
        <v>51.8</v>
      </c>
      <c r="AA22" s="603"/>
      <c r="AB22" s="603"/>
      <c r="AC22" s="604"/>
      <c r="AD22" s="599">
        <v>268872540</v>
      </c>
      <c r="AE22" s="601"/>
      <c r="AF22" s="601"/>
      <c r="AG22" s="601"/>
      <c r="AH22" s="601"/>
      <c r="AI22" s="601"/>
      <c r="AJ22" s="601"/>
      <c r="AK22" s="592"/>
      <c r="AL22" s="595">
        <v>98.7</v>
      </c>
      <c r="AM22" s="603"/>
      <c r="AN22" s="603"/>
      <c r="AO22" s="597"/>
      <c r="AP22" s="587" t="s">
        <v>248</v>
      </c>
      <c r="AQ22" s="588"/>
      <c r="AR22" s="588"/>
      <c r="AS22" s="588"/>
      <c r="AT22" s="588"/>
      <c r="AU22" s="588"/>
      <c r="AV22" s="588"/>
      <c r="AW22" s="588"/>
      <c r="AX22" s="588"/>
      <c r="AY22" s="588"/>
      <c r="AZ22" s="588"/>
      <c r="BA22" s="588"/>
      <c r="BB22" s="588"/>
      <c r="BC22" s="589"/>
      <c r="BD22" s="590">
        <v>6899963</v>
      </c>
      <c r="BE22" s="591"/>
      <c r="BF22" s="591"/>
      <c r="BG22" s="591"/>
      <c r="BH22" s="591"/>
      <c r="BI22" s="591"/>
      <c r="BJ22" s="591"/>
      <c r="BK22" s="592"/>
      <c r="BL22" s="595">
        <v>5.2</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645137</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645137</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178918</v>
      </c>
      <c r="S23" s="601"/>
      <c r="T23" s="601"/>
      <c r="U23" s="601"/>
      <c r="V23" s="601"/>
      <c r="W23" s="601"/>
      <c r="X23" s="601"/>
      <c r="Y23" s="592"/>
      <c r="Z23" s="595">
        <v>0</v>
      </c>
      <c r="AA23" s="603"/>
      <c r="AB23" s="603"/>
      <c r="AC23" s="604"/>
      <c r="AD23" s="599">
        <v>178918</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13718222</v>
      </c>
      <c r="BE23" s="591"/>
      <c r="BF23" s="591"/>
      <c r="BG23" s="591"/>
      <c r="BH23" s="591"/>
      <c r="BI23" s="591"/>
      <c r="BJ23" s="591"/>
      <c r="BK23" s="592"/>
      <c r="BL23" s="595">
        <v>10.3</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743174</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743174</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2857883</v>
      </c>
      <c r="S24" s="601"/>
      <c r="T24" s="601"/>
      <c r="U24" s="601"/>
      <c r="V24" s="601"/>
      <c r="W24" s="601"/>
      <c r="X24" s="601"/>
      <c r="Y24" s="592"/>
      <c r="Z24" s="595">
        <v>0.5</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222</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7412062</v>
      </c>
      <c r="S25" s="601"/>
      <c r="T25" s="601"/>
      <c r="U25" s="601"/>
      <c r="V25" s="601"/>
      <c r="W25" s="601"/>
      <c r="X25" s="601"/>
      <c r="Y25" s="592"/>
      <c r="Z25" s="595">
        <v>1.3</v>
      </c>
      <c r="AA25" s="603"/>
      <c r="AB25" s="603"/>
      <c r="AC25" s="604"/>
      <c r="AD25" s="599">
        <v>3249223</v>
      </c>
      <c r="AE25" s="601"/>
      <c r="AF25" s="601"/>
      <c r="AG25" s="601"/>
      <c r="AH25" s="601"/>
      <c r="AI25" s="601"/>
      <c r="AJ25" s="601"/>
      <c r="AK25" s="592"/>
      <c r="AL25" s="595">
        <v>1.2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21069257</v>
      </c>
      <c r="CN25" s="601"/>
      <c r="CO25" s="601"/>
      <c r="CP25" s="601"/>
      <c r="CQ25" s="601"/>
      <c r="CR25" s="601"/>
      <c r="CS25" s="601"/>
      <c r="CT25" s="592"/>
      <c r="CU25" s="595">
        <v>3.9</v>
      </c>
      <c r="CV25" s="596"/>
      <c r="CW25" s="596"/>
      <c r="CX25" s="604"/>
      <c r="CY25" s="599" t="s">
        <v>118</v>
      </c>
      <c r="CZ25" s="591"/>
      <c r="DA25" s="591"/>
      <c r="DB25" s="591"/>
      <c r="DC25" s="591"/>
      <c r="DD25" s="591"/>
      <c r="DE25" s="591"/>
      <c r="DF25" s="591"/>
      <c r="DG25" s="591"/>
      <c r="DH25" s="591"/>
      <c r="DI25" s="591"/>
      <c r="DJ25" s="591"/>
      <c r="DK25" s="592"/>
      <c r="DL25" s="599">
        <v>21069257</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1249008</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562219</v>
      </c>
      <c r="CN26" s="601"/>
      <c r="CO26" s="601"/>
      <c r="CP26" s="601"/>
      <c r="CQ26" s="601"/>
      <c r="CR26" s="601"/>
      <c r="CS26" s="601"/>
      <c r="CT26" s="592"/>
      <c r="CU26" s="595">
        <v>0.1</v>
      </c>
      <c r="CV26" s="596"/>
      <c r="CW26" s="596"/>
      <c r="CX26" s="604"/>
      <c r="CY26" s="599" t="s">
        <v>118</v>
      </c>
      <c r="CZ26" s="591"/>
      <c r="DA26" s="591"/>
      <c r="DB26" s="591"/>
      <c r="DC26" s="591"/>
      <c r="DD26" s="591"/>
      <c r="DE26" s="591"/>
      <c r="DF26" s="591"/>
      <c r="DG26" s="591"/>
      <c r="DH26" s="591"/>
      <c r="DI26" s="591"/>
      <c r="DJ26" s="591"/>
      <c r="DK26" s="592"/>
      <c r="DL26" s="599">
        <v>562219</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90610196</v>
      </c>
      <c r="S27" s="601"/>
      <c r="T27" s="601"/>
      <c r="U27" s="601"/>
      <c r="V27" s="601"/>
      <c r="W27" s="601"/>
      <c r="X27" s="601"/>
      <c r="Y27" s="592"/>
      <c r="Z27" s="595">
        <v>15.8</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10752</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10752</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21779</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21779</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3597785</v>
      </c>
      <c r="S29" s="601"/>
      <c r="T29" s="601"/>
      <c r="U29" s="601"/>
      <c r="V29" s="601"/>
      <c r="W29" s="601"/>
      <c r="X29" s="601"/>
      <c r="Y29" s="592"/>
      <c r="Z29" s="595">
        <v>0.6</v>
      </c>
      <c r="AA29" s="603"/>
      <c r="AB29" s="603"/>
      <c r="AC29" s="604"/>
      <c r="AD29" s="599">
        <v>83746</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10752</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953829</v>
      </c>
      <c r="S30" s="601"/>
      <c r="T30" s="601"/>
      <c r="U30" s="601"/>
      <c r="V30" s="601"/>
      <c r="W30" s="601"/>
      <c r="X30" s="601"/>
      <c r="Y30" s="592"/>
      <c r="Z30" s="595">
        <v>0.2</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359329</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359329</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4701621</v>
      </c>
      <c r="S31" s="601"/>
      <c r="T31" s="601"/>
      <c r="U31" s="601"/>
      <c r="V31" s="601"/>
      <c r="W31" s="601"/>
      <c r="X31" s="601"/>
      <c r="Y31" s="592"/>
      <c r="Z31" s="595">
        <v>0.8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32750</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2188615</v>
      </c>
      <c r="CN31" s="601"/>
      <c r="CO31" s="601"/>
      <c r="CP31" s="601"/>
      <c r="CQ31" s="601"/>
      <c r="CR31" s="601"/>
      <c r="CS31" s="601"/>
      <c r="CT31" s="592"/>
      <c r="CU31" s="595">
        <v>0.4</v>
      </c>
      <c r="CV31" s="596"/>
      <c r="CW31" s="596"/>
      <c r="CX31" s="604"/>
      <c r="CY31" s="599" t="s">
        <v>118</v>
      </c>
      <c r="CZ31" s="591"/>
      <c r="DA31" s="591"/>
      <c r="DB31" s="591"/>
      <c r="DC31" s="591"/>
      <c r="DD31" s="591"/>
      <c r="DE31" s="591"/>
      <c r="DF31" s="591"/>
      <c r="DG31" s="591"/>
      <c r="DH31" s="591"/>
      <c r="DI31" s="591"/>
      <c r="DJ31" s="591"/>
      <c r="DK31" s="592"/>
      <c r="DL31" s="599">
        <v>2188615</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30339252</v>
      </c>
      <c r="S32" s="601"/>
      <c r="T32" s="601"/>
      <c r="U32" s="601"/>
      <c r="V32" s="601"/>
      <c r="W32" s="601"/>
      <c r="X32" s="601"/>
      <c r="Y32" s="592"/>
      <c r="Z32" s="595">
        <v>5.3</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133339660</v>
      </c>
      <c r="BE32" s="591"/>
      <c r="BF32" s="591"/>
      <c r="BG32" s="591"/>
      <c r="BH32" s="591"/>
      <c r="BI32" s="591"/>
      <c r="BJ32" s="591"/>
      <c r="BK32" s="592"/>
      <c r="BL32" s="595">
        <v>100</v>
      </c>
      <c r="BM32" s="596"/>
      <c r="BN32" s="596"/>
      <c r="BO32" s="604"/>
      <c r="BP32" s="599">
        <v>814625</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84430634</v>
      </c>
      <c r="S33" s="601"/>
      <c r="T33" s="601"/>
      <c r="U33" s="601"/>
      <c r="V33" s="601"/>
      <c r="W33" s="601"/>
      <c r="X33" s="601"/>
      <c r="Y33" s="592"/>
      <c r="Z33" s="595">
        <v>14.7</v>
      </c>
      <c r="AA33" s="603"/>
      <c r="AB33" s="603"/>
      <c r="AC33" s="604"/>
      <c r="AD33" s="599">
        <v>55788</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544039848</v>
      </c>
      <c r="CN33" s="614"/>
      <c r="CO33" s="614"/>
      <c r="CP33" s="614"/>
      <c r="CQ33" s="614"/>
      <c r="CR33" s="614"/>
      <c r="CS33" s="614"/>
      <c r="CT33" s="615"/>
      <c r="CU33" s="616">
        <v>100</v>
      </c>
      <c r="CV33" s="617"/>
      <c r="CW33" s="617"/>
      <c r="CX33" s="618"/>
      <c r="CY33" s="599">
        <v>113322862</v>
      </c>
      <c r="CZ33" s="591"/>
      <c r="DA33" s="591"/>
      <c r="DB33" s="591"/>
      <c r="DC33" s="591"/>
      <c r="DD33" s="591"/>
      <c r="DE33" s="591"/>
      <c r="DF33" s="591"/>
      <c r="DG33" s="591"/>
      <c r="DH33" s="591"/>
      <c r="DI33" s="591"/>
      <c r="DJ33" s="591"/>
      <c r="DK33" s="592"/>
      <c r="DL33" s="599">
        <v>319948542</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50029000</v>
      </c>
      <c r="S34" s="601"/>
      <c r="T34" s="601"/>
      <c r="U34" s="601"/>
      <c r="V34" s="601"/>
      <c r="W34" s="601"/>
      <c r="X34" s="601"/>
      <c r="Y34" s="592"/>
      <c r="Z34" s="595">
        <v>8.6999999999999993</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t="s">
        <v>118</v>
      </c>
      <c r="S36" s="601"/>
      <c r="T36" s="601"/>
      <c r="U36" s="601"/>
      <c r="V36" s="601"/>
      <c r="W36" s="601"/>
      <c r="X36" s="601"/>
      <c r="Y36" s="592"/>
      <c r="Z36" s="595" t="s">
        <v>118</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190153386</v>
      </c>
      <c r="CN36" s="580"/>
      <c r="CO36" s="580"/>
      <c r="CP36" s="580"/>
      <c r="CQ36" s="580"/>
      <c r="CR36" s="580"/>
      <c r="CS36" s="580"/>
      <c r="CT36" s="581"/>
      <c r="CU36" s="584">
        <v>35</v>
      </c>
      <c r="CV36" s="585"/>
      <c r="CW36" s="585"/>
      <c r="CX36" s="629"/>
      <c r="CY36" s="628">
        <v>167041219</v>
      </c>
      <c r="CZ36" s="580"/>
      <c r="DA36" s="580"/>
      <c r="DB36" s="580"/>
      <c r="DC36" s="580"/>
      <c r="DD36" s="580"/>
      <c r="DE36" s="580"/>
      <c r="DF36" s="581"/>
      <c r="DG36" s="628">
        <v>162464002</v>
      </c>
      <c r="DH36" s="580"/>
      <c r="DI36" s="580"/>
      <c r="DJ36" s="580"/>
      <c r="DK36" s="580"/>
      <c r="DL36" s="580"/>
      <c r="DM36" s="580"/>
      <c r="DN36" s="580"/>
      <c r="DO36" s="580"/>
      <c r="DP36" s="580"/>
      <c r="DQ36" s="581"/>
      <c r="DR36" s="584">
        <v>59.6</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573586922</v>
      </c>
      <c r="S37" s="614"/>
      <c r="T37" s="614"/>
      <c r="U37" s="614"/>
      <c r="V37" s="614"/>
      <c r="W37" s="614"/>
      <c r="X37" s="614"/>
      <c r="Y37" s="615"/>
      <c r="Z37" s="616">
        <v>100</v>
      </c>
      <c r="AA37" s="617"/>
      <c r="AB37" s="617"/>
      <c r="AC37" s="618"/>
      <c r="AD37" s="622">
        <v>272440215</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108877198</v>
      </c>
      <c r="CN37" s="624"/>
      <c r="CO37" s="624"/>
      <c r="CP37" s="624"/>
      <c r="CQ37" s="624"/>
      <c r="CR37" s="624"/>
      <c r="CS37" s="624"/>
      <c r="CT37" s="625"/>
      <c r="CU37" s="595">
        <v>20</v>
      </c>
      <c r="CV37" s="626"/>
      <c r="CW37" s="626"/>
      <c r="CX37" s="627"/>
      <c r="CY37" s="599">
        <v>92591990</v>
      </c>
      <c r="CZ37" s="624"/>
      <c r="DA37" s="624"/>
      <c r="DB37" s="624"/>
      <c r="DC37" s="624"/>
      <c r="DD37" s="624"/>
      <c r="DE37" s="624"/>
      <c r="DF37" s="625"/>
      <c r="DG37" s="599">
        <v>91181186</v>
      </c>
      <c r="DH37" s="624"/>
      <c r="DI37" s="624"/>
      <c r="DJ37" s="624"/>
      <c r="DK37" s="624"/>
      <c r="DL37" s="624"/>
      <c r="DM37" s="624"/>
      <c r="DN37" s="624"/>
      <c r="DO37" s="624"/>
      <c r="DP37" s="624"/>
      <c r="DQ37" s="625"/>
      <c r="DR37" s="595">
        <v>33.5</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80772405</v>
      </c>
      <c r="CN38" s="591"/>
      <c r="CO38" s="591"/>
      <c r="CP38" s="591"/>
      <c r="CQ38" s="591"/>
      <c r="CR38" s="591"/>
      <c r="CS38" s="591"/>
      <c r="CT38" s="592"/>
      <c r="CU38" s="595">
        <v>14.8</v>
      </c>
      <c r="CV38" s="626"/>
      <c r="CW38" s="626"/>
      <c r="CX38" s="627"/>
      <c r="CY38" s="599">
        <v>65303334</v>
      </c>
      <c r="CZ38" s="624"/>
      <c r="DA38" s="624"/>
      <c r="DB38" s="624"/>
      <c r="DC38" s="624"/>
      <c r="DD38" s="624"/>
      <c r="DE38" s="624"/>
      <c r="DF38" s="625"/>
      <c r="DG38" s="599">
        <v>65298395</v>
      </c>
      <c r="DH38" s="624"/>
      <c r="DI38" s="624"/>
      <c r="DJ38" s="624"/>
      <c r="DK38" s="624"/>
      <c r="DL38" s="624"/>
      <c r="DM38" s="624"/>
      <c r="DN38" s="624"/>
      <c r="DO38" s="624"/>
      <c r="DP38" s="624"/>
      <c r="DQ38" s="625"/>
      <c r="DR38" s="595">
        <v>24</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8472672</v>
      </c>
      <c r="CN39" s="624"/>
      <c r="CO39" s="624"/>
      <c r="CP39" s="624"/>
      <c r="CQ39" s="624"/>
      <c r="CR39" s="624"/>
      <c r="CS39" s="624"/>
      <c r="CT39" s="625"/>
      <c r="CU39" s="595">
        <v>1.6</v>
      </c>
      <c r="CV39" s="626"/>
      <c r="CW39" s="626"/>
      <c r="CX39" s="627"/>
      <c r="CY39" s="599">
        <v>4473128</v>
      </c>
      <c r="CZ39" s="624"/>
      <c r="DA39" s="624"/>
      <c r="DB39" s="624"/>
      <c r="DC39" s="624"/>
      <c r="DD39" s="624"/>
      <c r="DE39" s="624"/>
      <c r="DF39" s="625"/>
      <c r="DG39" s="599">
        <v>4313537</v>
      </c>
      <c r="DH39" s="624"/>
      <c r="DI39" s="624"/>
      <c r="DJ39" s="624"/>
      <c r="DK39" s="624"/>
      <c r="DL39" s="624"/>
      <c r="DM39" s="624"/>
      <c r="DN39" s="624"/>
      <c r="DO39" s="624"/>
      <c r="DP39" s="624"/>
      <c r="DQ39" s="625"/>
      <c r="DR39" s="595">
        <v>1.6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72803516</v>
      </c>
      <c r="CN40" s="591"/>
      <c r="CO40" s="591"/>
      <c r="CP40" s="591"/>
      <c r="CQ40" s="591"/>
      <c r="CR40" s="591"/>
      <c r="CS40" s="591"/>
      <c r="CT40" s="592"/>
      <c r="CU40" s="595">
        <v>13.4</v>
      </c>
      <c r="CV40" s="626"/>
      <c r="CW40" s="626"/>
      <c r="CX40" s="627"/>
      <c r="CY40" s="599">
        <v>69976101</v>
      </c>
      <c r="CZ40" s="624"/>
      <c r="DA40" s="624"/>
      <c r="DB40" s="624"/>
      <c r="DC40" s="624"/>
      <c r="DD40" s="624"/>
      <c r="DE40" s="624"/>
      <c r="DF40" s="625"/>
      <c r="DG40" s="599">
        <v>66969279</v>
      </c>
      <c r="DH40" s="624"/>
      <c r="DI40" s="624"/>
      <c r="DJ40" s="624"/>
      <c r="DK40" s="624"/>
      <c r="DL40" s="624"/>
      <c r="DM40" s="624"/>
      <c r="DN40" s="624"/>
      <c r="DO40" s="624"/>
      <c r="DP40" s="624"/>
      <c r="DQ40" s="625"/>
      <c r="DR40" s="595">
        <v>24.6</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99.7</v>
      </c>
      <c r="BE41" s="641"/>
      <c r="BF41" s="641"/>
      <c r="BG41" s="641"/>
      <c r="BH41" s="641"/>
      <c r="BI41" s="641">
        <v>99.2</v>
      </c>
      <c r="BJ41" s="641"/>
      <c r="BK41" s="641"/>
      <c r="BL41" s="641"/>
      <c r="BM41" s="642"/>
      <c r="BN41" s="640">
        <v>99.7</v>
      </c>
      <c r="BO41" s="641"/>
      <c r="BP41" s="641"/>
      <c r="BQ41" s="641"/>
      <c r="BR41" s="641"/>
      <c r="BS41" s="641">
        <v>99.3</v>
      </c>
      <c r="BT41" s="641"/>
      <c r="BU41" s="641"/>
      <c r="BV41" s="641"/>
      <c r="BW41" s="642"/>
      <c r="BY41" s="650" t="s">
        <v>301</v>
      </c>
      <c r="BZ41" s="651"/>
      <c r="CA41" s="587" t="s">
        <v>67</v>
      </c>
      <c r="CB41" s="588"/>
      <c r="CC41" s="588"/>
      <c r="CD41" s="588"/>
      <c r="CE41" s="588"/>
      <c r="CF41" s="588"/>
      <c r="CG41" s="588"/>
      <c r="CH41" s="588"/>
      <c r="CI41" s="588"/>
      <c r="CJ41" s="588"/>
      <c r="CK41" s="588"/>
      <c r="CL41" s="589"/>
      <c r="CM41" s="590">
        <v>72803353</v>
      </c>
      <c r="CN41" s="624"/>
      <c r="CO41" s="624"/>
      <c r="CP41" s="624"/>
      <c r="CQ41" s="624"/>
      <c r="CR41" s="624"/>
      <c r="CS41" s="624"/>
      <c r="CT41" s="625"/>
      <c r="CU41" s="595">
        <v>13.4</v>
      </c>
      <c r="CV41" s="626"/>
      <c r="CW41" s="626"/>
      <c r="CX41" s="627"/>
      <c r="CY41" s="599">
        <v>69975938</v>
      </c>
      <c r="CZ41" s="624"/>
      <c r="DA41" s="624"/>
      <c r="DB41" s="624"/>
      <c r="DC41" s="624"/>
      <c r="DD41" s="624"/>
      <c r="DE41" s="624"/>
      <c r="DF41" s="625"/>
      <c r="DG41" s="599">
        <v>66969116</v>
      </c>
      <c r="DH41" s="624"/>
      <c r="DI41" s="624"/>
      <c r="DJ41" s="624"/>
      <c r="DK41" s="624"/>
      <c r="DL41" s="624"/>
      <c r="DM41" s="624"/>
      <c r="DN41" s="624"/>
      <c r="DO41" s="624"/>
      <c r="DP41" s="624"/>
      <c r="DQ41" s="625"/>
      <c r="DR41" s="595">
        <v>24.6</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99.3</v>
      </c>
      <c r="BE42" s="644"/>
      <c r="BF42" s="644"/>
      <c r="BG42" s="644"/>
      <c r="BH42" s="644"/>
      <c r="BI42" s="645">
        <v>98.4</v>
      </c>
      <c r="BJ42" s="645"/>
      <c r="BK42" s="645"/>
      <c r="BL42" s="645"/>
      <c r="BM42" s="646"/>
      <c r="BN42" s="643">
        <v>99.4</v>
      </c>
      <c r="BO42" s="644"/>
      <c r="BP42" s="644"/>
      <c r="BQ42" s="644"/>
      <c r="BR42" s="644"/>
      <c r="BS42" s="645">
        <v>98.3</v>
      </c>
      <c r="BT42" s="645"/>
      <c r="BU42" s="645"/>
      <c r="BV42" s="645"/>
      <c r="BW42" s="646"/>
      <c r="BY42" s="652"/>
      <c r="BZ42" s="653"/>
      <c r="CA42" s="587" t="s">
        <v>304</v>
      </c>
      <c r="CB42" s="588"/>
      <c r="CC42" s="588"/>
      <c r="CD42" s="588"/>
      <c r="CE42" s="588"/>
      <c r="CF42" s="588"/>
      <c r="CG42" s="588"/>
      <c r="CH42" s="588"/>
      <c r="CI42" s="588"/>
      <c r="CJ42" s="588"/>
      <c r="CK42" s="588"/>
      <c r="CL42" s="589"/>
      <c r="CM42" s="590">
        <v>70109180</v>
      </c>
      <c r="CN42" s="591"/>
      <c r="CO42" s="591"/>
      <c r="CP42" s="591"/>
      <c r="CQ42" s="591"/>
      <c r="CR42" s="591"/>
      <c r="CS42" s="591"/>
      <c r="CT42" s="592"/>
      <c r="CU42" s="595">
        <v>12.9</v>
      </c>
      <c r="CV42" s="626"/>
      <c r="CW42" s="626"/>
      <c r="CX42" s="627"/>
      <c r="CY42" s="599">
        <v>67503667</v>
      </c>
      <c r="CZ42" s="624"/>
      <c r="DA42" s="624"/>
      <c r="DB42" s="624"/>
      <c r="DC42" s="624"/>
      <c r="DD42" s="624"/>
      <c r="DE42" s="624"/>
      <c r="DF42" s="625"/>
      <c r="DG42" s="599">
        <v>64496845</v>
      </c>
      <c r="DH42" s="624"/>
      <c r="DI42" s="624"/>
      <c r="DJ42" s="624"/>
      <c r="DK42" s="624"/>
      <c r="DL42" s="624"/>
      <c r="DM42" s="624"/>
      <c r="DN42" s="624"/>
      <c r="DO42" s="624"/>
      <c r="DP42" s="624"/>
      <c r="DQ42" s="625"/>
      <c r="DR42" s="595">
        <v>23.7</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99.9</v>
      </c>
      <c r="BE43" s="648"/>
      <c r="BF43" s="648"/>
      <c r="BG43" s="648"/>
      <c r="BH43" s="648"/>
      <c r="BI43" s="648">
        <v>99.6</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2694173</v>
      </c>
      <c r="CN43" s="624"/>
      <c r="CO43" s="624"/>
      <c r="CP43" s="624"/>
      <c r="CQ43" s="624"/>
      <c r="CR43" s="624"/>
      <c r="CS43" s="624"/>
      <c r="CT43" s="625"/>
      <c r="CU43" s="595">
        <v>0.5</v>
      </c>
      <c r="CV43" s="626"/>
      <c r="CW43" s="626"/>
      <c r="CX43" s="627"/>
      <c r="CY43" s="599">
        <v>2472271</v>
      </c>
      <c r="CZ43" s="624"/>
      <c r="DA43" s="624"/>
      <c r="DB43" s="624"/>
      <c r="DC43" s="624"/>
      <c r="DD43" s="624"/>
      <c r="DE43" s="624"/>
      <c r="DF43" s="625"/>
      <c r="DG43" s="599">
        <v>2472271</v>
      </c>
      <c r="DH43" s="624"/>
      <c r="DI43" s="624"/>
      <c r="DJ43" s="624"/>
      <c r="DK43" s="624"/>
      <c r="DL43" s="624"/>
      <c r="DM43" s="624"/>
      <c r="DN43" s="624"/>
      <c r="DO43" s="624"/>
      <c r="DP43" s="624"/>
      <c r="DQ43" s="625"/>
      <c r="DR43" s="595">
        <v>0.9</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80397</v>
      </c>
      <c r="BE44" s="670"/>
      <c r="BF44" s="670"/>
      <c r="BG44" s="670"/>
      <c r="BH44" s="670"/>
      <c r="BI44" s="670"/>
      <c r="BJ44" s="670"/>
      <c r="BK44" s="670"/>
      <c r="BL44" s="670"/>
      <c r="BM44" s="671"/>
      <c r="BN44" s="669">
        <v>1645822</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163</v>
      </c>
      <c r="CN44" s="591"/>
      <c r="CO44" s="591"/>
      <c r="CP44" s="591"/>
      <c r="CQ44" s="591"/>
      <c r="CR44" s="591"/>
      <c r="CS44" s="591"/>
      <c r="CT44" s="592"/>
      <c r="CU44" s="595">
        <v>0</v>
      </c>
      <c r="CV44" s="626"/>
      <c r="CW44" s="626"/>
      <c r="CX44" s="627"/>
      <c r="CY44" s="599">
        <v>163</v>
      </c>
      <c r="CZ44" s="624"/>
      <c r="DA44" s="624"/>
      <c r="DB44" s="624"/>
      <c r="DC44" s="624"/>
      <c r="DD44" s="624"/>
      <c r="DE44" s="624"/>
      <c r="DF44" s="625"/>
      <c r="DG44" s="599">
        <v>163</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80397</v>
      </c>
      <c r="BE45" s="661"/>
      <c r="BF45" s="661"/>
      <c r="BG45" s="661"/>
      <c r="BH45" s="661"/>
      <c r="BI45" s="661"/>
      <c r="BJ45" s="661"/>
      <c r="BK45" s="661"/>
      <c r="BL45" s="661"/>
      <c r="BM45" s="662"/>
      <c r="BN45" s="660">
        <v>1645822</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239271780</v>
      </c>
      <c r="CN45" s="624"/>
      <c r="CO45" s="624"/>
      <c r="CP45" s="624"/>
      <c r="CQ45" s="624"/>
      <c r="CR45" s="624"/>
      <c r="CS45" s="624"/>
      <c r="CT45" s="625"/>
      <c r="CU45" s="595">
        <v>44</v>
      </c>
      <c r="CV45" s="626"/>
      <c r="CW45" s="626"/>
      <c r="CX45" s="627"/>
      <c r="CY45" s="599">
        <v>135489230</v>
      </c>
      <c r="CZ45" s="624"/>
      <c r="DA45" s="624"/>
      <c r="DB45" s="624"/>
      <c r="DC45" s="624"/>
      <c r="DD45" s="624"/>
      <c r="DE45" s="624"/>
      <c r="DF45" s="625"/>
      <c r="DG45" s="599">
        <v>79064441</v>
      </c>
      <c r="DH45" s="624"/>
      <c r="DI45" s="624"/>
      <c r="DJ45" s="624"/>
      <c r="DK45" s="624"/>
      <c r="DL45" s="624"/>
      <c r="DM45" s="624"/>
      <c r="DN45" s="624"/>
      <c r="DO45" s="624"/>
      <c r="DP45" s="624"/>
      <c r="DQ45" s="625"/>
      <c r="DR45" s="595">
        <v>29</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29196934</v>
      </c>
      <c r="CN46" s="591"/>
      <c r="CO46" s="591"/>
      <c r="CP46" s="591"/>
      <c r="CQ46" s="591"/>
      <c r="CR46" s="591"/>
      <c r="CS46" s="591"/>
      <c r="CT46" s="592"/>
      <c r="CU46" s="595">
        <v>5.4</v>
      </c>
      <c r="CV46" s="626"/>
      <c r="CW46" s="626"/>
      <c r="CX46" s="627"/>
      <c r="CY46" s="599">
        <v>19392910</v>
      </c>
      <c r="CZ46" s="624"/>
      <c r="DA46" s="624"/>
      <c r="DB46" s="624"/>
      <c r="DC46" s="624"/>
      <c r="DD46" s="624"/>
      <c r="DE46" s="624"/>
      <c r="DF46" s="625"/>
      <c r="DG46" s="599">
        <v>14429736</v>
      </c>
      <c r="DH46" s="624"/>
      <c r="DI46" s="624"/>
      <c r="DJ46" s="624"/>
      <c r="DK46" s="624"/>
      <c r="DL46" s="624"/>
      <c r="DM46" s="624"/>
      <c r="DN46" s="624"/>
      <c r="DO46" s="624"/>
      <c r="DP46" s="624"/>
      <c r="DQ46" s="625"/>
      <c r="DR46" s="595">
        <v>5.3</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5553865</v>
      </c>
      <c r="CN47" s="624"/>
      <c r="CO47" s="624"/>
      <c r="CP47" s="624"/>
      <c r="CQ47" s="624"/>
      <c r="CR47" s="624"/>
      <c r="CS47" s="624"/>
      <c r="CT47" s="625"/>
      <c r="CU47" s="595">
        <v>1</v>
      </c>
      <c r="CV47" s="626"/>
      <c r="CW47" s="626"/>
      <c r="CX47" s="627"/>
      <c r="CY47" s="599">
        <v>2698868</v>
      </c>
      <c r="CZ47" s="624"/>
      <c r="DA47" s="624"/>
      <c r="DB47" s="624"/>
      <c r="DC47" s="624"/>
      <c r="DD47" s="624"/>
      <c r="DE47" s="624"/>
      <c r="DF47" s="625"/>
      <c r="DG47" s="599">
        <v>2676011</v>
      </c>
      <c r="DH47" s="624"/>
      <c r="DI47" s="624"/>
      <c r="DJ47" s="624"/>
      <c r="DK47" s="624"/>
      <c r="DL47" s="624"/>
      <c r="DM47" s="624"/>
      <c r="DN47" s="624"/>
      <c r="DO47" s="624"/>
      <c r="DP47" s="624"/>
      <c r="DQ47" s="625"/>
      <c r="DR47" s="595">
        <v>1</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115709196</v>
      </c>
      <c r="CN48" s="591"/>
      <c r="CO48" s="591"/>
      <c r="CP48" s="591"/>
      <c r="CQ48" s="591"/>
      <c r="CR48" s="591"/>
      <c r="CS48" s="591"/>
      <c r="CT48" s="592"/>
      <c r="CU48" s="595">
        <v>21.3</v>
      </c>
      <c r="CV48" s="626"/>
      <c r="CW48" s="626"/>
      <c r="CX48" s="627"/>
      <c r="CY48" s="599">
        <v>102508518</v>
      </c>
      <c r="CZ48" s="624"/>
      <c r="DA48" s="624"/>
      <c r="DB48" s="624"/>
      <c r="DC48" s="624"/>
      <c r="DD48" s="624"/>
      <c r="DE48" s="624"/>
      <c r="DF48" s="625"/>
      <c r="DG48" s="599">
        <v>56874652</v>
      </c>
      <c r="DH48" s="624"/>
      <c r="DI48" s="624"/>
      <c r="DJ48" s="624"/>
      <c r="DK48" s="624"/>
      <c r="DL48" s="624"/>
      <c r="DM48" s="624"/>
      <c r="DN48" s="624"/>
      <c r="DO48" s="624"/>
      <c r="DP48" s="624"/>
      <c r="DQ48" s="625"/>
      <c r="DR48" s="595">
        <v>20.9</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4930756</v>
      </c>
      <c r="CN49" s="624"/>
      <c r="CO49" s="624"/>
      <c r="CP49" s="624"/>
      <c r="CQ49" s="624"/>
      <c r="CR49" s="624"/>
      <c r="CS49" s="624"/>
      <c r="CT49" s="625"/>
      <c r="CU49" s="595">
        <v>0.9</v>
      </c>
      <c r="CV49" s="626"/>
      <c r="CW49" s="626"/>
      <c r="CX49" s="627"/>
      <c r="CY49" s="599">
        <v>4923949</v>
      </c>
      <c r="CZ49" s="624"/>
      <c r="DA49" s="624"/>
      <c r="DB49" s="624"/>
      <c r="DC49" s="624"/>
      <c r="DD49" s="624"/>
      <c r="DE49" s="624"/>
      <c r="DF49" s="625"/>
      <c r="DG49" s="599">
        <v>4919336</v>
      </c>
      <c r="DH49" s="624"/>
      <c r="DI49" s="624"/>
      <c r="DJ49" s="624"/>
      <c r="DK49" s="624"/>
      <c r="DL49" s="624"/>
      <c r="DM49" s="624"/>
      <c r="DN49" s="624"/>
      <c r="DO49" s="624"/>
      <c r="DP49" s="624"/>
      <c r="DQ49" s="625"/>
      <c r="DR49" s="595">
        <v>1.8</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7786937</v>
      </c>
      <c r="CN50" s="591"/>
      <c r="CO50" s="591"/>
      <c r="CP50" s="591"/>
      <c r="CQ50" s="591"/>
      <c r="CR50" s="591"/>
      <c r="CS50" s="591"/>
      <c r="CT50" s="592"/>
      <c r="CU50" s="595">
        <v>1.4</v>
      </c>
      <c r="CV50" s="626"/>
      <c r="CW50" s="626"/>
      <c r="CX50" s="627"/>
      <c r="CY50" s="599">
        <v>5732579</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60000</v>
      </c>
      <c r="CN51" s="624"/>
      <c r="CO51" s="624"/>
      <c r="CP51" s="624"/>
      <c r="CQ51" s="624"/>
      <c r="CR51" s="624"/>
      <c r="CS51" s="624"/>
      <c r="CT51" s="625"/>
      <c r="CU51" s="595">
        <v>0</v>
      </c>
      <c r="CV51" s="626"/>
      <c r="CW51" s="626"/>
      <c r="CX51" s="627"/>
      <c r="CY51" s="599">
        <v>60000</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76034092</v>
      </c>
      <c r="CN52" s="591"/>
      <c r="CO52" s="591"/>
      <c r="CP52" s="591"/>
      <c r="CQ52" s="591"/>
      <c r="CR52" s="591"/>
      <c r="CS52" s="591"/>
      <c r="CT52" s="592"/>
      <c r="CU52" s="595">
        <v>14</v>
      </c>
      <c r="CV52" s="626"/>
      <c r="CW52" s="626"/>
      <c r="CX52" s="627"/>
      <c r="CY52" s="599">
        <v>172406</v>
      </c>
      <c r="CZ52" s="624"/>
      <c r="DA52" s="624"/>
      <c r="DB52" s="624"/>
      <c r="DC52" s="624"/>
      <c r="DD52" s="624"/>
      <c r="DE52" s="624"/>
      <c r="DF52" s="625"/>
      <c r="DG52" s="599">
        <v>164706</v>
      </c>
      <c r="DH52" s="624"/>
      <c r="DI52" s="624"/>
      <c r="DJ52" s="624"/>
      <c r="DK52" s="624"/>
      <c r="DL52" s="624"/>
      <c r="DM52" s="624"/>
      <c r="DN52" s="624"/>
      <c r="DO52" s="624"/>
      <c r="DP52" s="624"/>
      <c r="DQ52" s="625"/>
      <c r="DR52" s="595">
        <v>0.1</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114614682</v>
      </c>
      <c r="CN54" s="591"/>
      <c r="CO54" s="591"/>
      <c r="CP54" s="591"/>
      <c r="CQ54" s="591"/>
      <c r="CR54" s="591"/>
      <c r="CS54" s="591"/>
      <c r="CT54" s="592"/>
      <c r="CU54" s="595">
        <v>21.1</v>
      </c>
      <c r="CV54" s="626"/>
      <c r="CW54" s="626"/>
      <c r="CX54" s="627"/>
      <c r="CY54" s="599">
        <v>17418093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2569226</v>
      </c>
      <c r="CN55" s="591"/>
      <c r="CO55" s="591"/>
      <c r="CP55" s="591"/>
      <c r="CQ55" s="591"/>
      <c r="CR55" s="591"/>
      <c r="CS55" s="591"/>
      <c r="CT55" s="592"/>
      <c r="CU55" s="595">
        <v>0.5</v>
      </c>
      <c r="CV55" s="626"/>
      <c r="CW55" s="626"/>
      <c r="CX55" s="627"/>
      <c r="CY55" s="599">
        <v>913911</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113322862</v>
      </c>
      <c r="CN56" s="591"/>
      <c r="CO56" s="591"/>
      <c r="CP56" s="591"/>
      <c r="CQ56" s="591"/>
      <c r="CR56" s="591"/>
      <c r="CS56" s="591"/>
      <c r="CT56" s="592"/>
      <c r="CU56" s="595">
        <v>20.8</v>
      </c>
      <c r="CV56" s="626"/>
      <c r="CW56" s="626"/>
      <c r="CX56" s="627"/>
      <c r="CY56" s="599">
        <v>17402716</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75444260</v>
      </c>
      <c r="CN57" s="591"/>
      <c r="CO57" s="591"/>
      <c r="CP57" s="591"/>
      <c r="CQ57" s="591"/>
      <c r="CR57" s="591"/>
      <c r="CS57" s="591"/>
      <c r="CT57" s="592"/>
      <c r="CU57" s="595">
        <v>13.9</v>
      </c>
      <c r="CV57" s="626"/>
      <c r="CW57" s="626"/>
      <c r="CX57" s="627"/>
      <c r="CY57" s="599">
        <v>2686466</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33734684</v>
      </c>
      <c r="CN58" s="591"/>
      <c r="CO58" s="591"/>
      <c r="CP58" s="591"/>
      <c r="CQ58" s="591"/>
      <c r="CR58" s="591"/>
      <c r="CS58" s="591"/>
      <c r="CT58" s="592"/>
      <c r="CU58" s="595">
        <v>6.2</v>
      </c>
      <c r="CV58" s="626"/>
      <c r="CW58" s="626"/>
      <c r="CX58" s="627"/>
      <c r="CY58" s="599">
        <v>14388752</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1291820</v>
      </c>
      <c r="CN59" s="591"/>
      <c r="CO59" s="591"/>
      <c r="CP59" s="591"/>
      <c r="CQ59" s="591"/>
      <c r="CR59" s="591"/>
      <c r="CS59" s="591"/>
      <c r="CT59" s="592"/>
      <c r="CU59" s="595">
        <v>0.2</v>
      </c>
      <c r="CV59" s="626"/>
      <c r="CW59" s="626"/>
      <c r="CX59" s="627"/>
      <c r="CY59" s="599">
        <v>15377</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544039848</v>
      </c>
      <c r="CN61" s="614"/>
      <c r="CO61" s="614"/>
      <c r="CP61" s="614"/>
      <c r="CQ61" s="614"/>
      <c r="CR61" s="614"/>
      <c r="CS61" s="614"/>
      <c r="CT61" s="615"/>
      <c r="CU61" s="616">
        <v>100</v>
      </c>
      <c r="CV61" s="679"/>
      <c r="CW61" s="679"/>
      <c r="CX61" s="680"/>
      <c r="CY61" s="622">
        <v>319948542</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X/N97iFMVyKlgYYDlkgI4krYOp170EjGEMIfp+5z0cn2k1exA9a6WEudZ6pLZ0LUylvE/aU8B5gZ7ICqr2t6g==" saltValue="kzKrgwyXdgqYuR0rH0goh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566634</v>
      </c>
      <c r="R7" s="721"/>
      <c r="S7" s="721"/>
      <c r="T7" s="721"/>
      <c r="U7" s="721"/>
      <c r="V7" s="721">
        <v>547283</v>
      </c>
      <c r="W7" s="721"/>
      <c r="X7" s="721"/>
      <c r="Y7" s="721"/>
      <c r="Z7" s="721"/>
      <c r="AA7" s="721">
        <v>19350</v>
      </c>
      <c r="AB7" s="721"/>
      <c r="AC7" s="721"/>
      <c r="AD7" s="721"/>
      <c r="AE7" s="722"/>
      <c r="AF7" s="723">
        <v>5578</v>
      </c>
      <c r="AG7" s="724"/>
      <c r="AH7" s="724"/>
      <c r="AI7" s="724"/>
      <c r="AJ7" s="725"/>
      <c r="AK7" s="726">
        <v>5023</v>
      </c>
      <c r="AL7" s="727"/>
      <c r="AM7" s="727"/>
      <c r="AN7" s="727"/>
      <c r="AO7" s="727"/>
      <c r="AP7" s="727">
        <v>927862</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538</v>
      </c>
      <c r="BS7" s="714" t="s">
        <v>539</v>
      </c>
      <c r="BT7" s="715"/>
      <c r="BU7" s="715"/>
      <c r="BV7" s="715"/>
      <c r="BW7" s="715"/>
      <c r="BX7" s="715"/>
      <c r="BY7" s="715"/>
      <c r="BZ7" s="715"/>
      <c r="CA7" s="715"/>
      <c r="CB7" s="715"/>
      <c r="CC7" s="715"/>
      <c r="CD7" s="715"/>
      <c r="CE7" s="715"/>
      <c r="CF7" s="715"/>
      <c r="CG7" s="730"/>
      <c r="CH7" s="711">
        <v>238</v>
      </c>
      <c r="CI7" s="712"/>
      <c r="CJ7" s="712"/>
      <c r="CK7" s="712"/>
      <c r="CL7" s="713"/>
      <c r="CM7" s="711">
        <v>-5132</v>
      </c>
      <c r="CN7" s="712"/>
      <c r="CO7" s="712"/>
      <c r="CP7" s="712"/>
      <c r="CQ7" s="713"/>
      <c r="CR7" s="711">
        <v>20</v>
      </c>
      <c r="CS7" s="712"/>
      <c r="CT7" s="712"/>
      <c r="CU7" s="712"/>
      <c r="CV7" s="713"/>
      <c r="CW7" s="711">
        <v>230</v>
      </c>
      <c r="CX7" s="712"/>
      <c r="CY7" s="712"/>
      <c r="CZ7" s="712"/>
      <c r="DA7" s="713"/>
      <c r="DB7" s="711" t="s">
        <v>572</v>
      </c>
      <c r="DC7" s="712"/>
      <c r="DD7" s="712"/>
      <c r="DE7" s="712"/>
      <c r="DF7" s="713"/>
      <c r="DG7" s="711">
        <v>5898</v>
      </c>
      <c r="DH7" s="712"/>
      <c r="DI7" s="712"/>
      <c r="DJ7" s="712"/>
      <c r="DK7" s="713"/>
      <c r="DL7" s="711" t="s">
        <v>572</v>
      </c>
      <c r="DM7" s="712"/>
      <c r="DN7" s="712"/>
      <c r="DO7" s="712"/>
      <c r="DP7" s="713"/>
      <c r="DQ7" s="711">
        <v>5297</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9326</v>
      </c>
      <c r="R8" s="752"/>
      <c r="S8" s="752"/>
      <c r="T8" s="752"/>
      <c r="U8" s="752"/>
      <c r="V8" s="752">
        <v>8309</v>
      </c>
      <c r="W8" s="752"/>
      <c r="X8" s="752"/>
      <c r="Y8" s="752"/>
      <c r="Z8" s="752"/>
      <c r="AA8" s="752">
        <v>1017</v>
      </c>
      <c r="AB8" s="752"/>
      <c r="AC8" s="752"/>
      <c r="AD8" s="752"/>
      <c r="AE8" s="753"/>
      <c r="AF8" s="754">
        <v>818</v>
      </c>
      <c r="AG8" s="755"/>
      <c r="AH8" s="755"/>
      <c r="AI8" s="755"/>
      <c r="AJ8" s="756"/>
      <c r="AK8" s="737" t="s">
        <v>472</v>
      </c>
      <c r="AL8" s="738"/>
      <c r="AM8" s="738"/>
      <c r="AN8" s="738"/>
      <c r="AO8" s="738"/>
      <c r="AP8" s="738">
        <v>12205</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540</v>
      </c>
      <c r="BT8" s="742"/>
      <c r="BU8" s="742"/>
      <c r="BV8" s="742"/>
      <c r="BW8" s="742"/>
      <c r="BX8" s="742"/>
      <c r="BY8" s="742"/>
      <c r="BZ8" s="742"/>
      <c r="CA8" s="742"/>
      <c r="CB8" s="742"/>
      <c r="CC8" s="742"/>
      <c r="CD8" s="742"/>
      <c r="CE8" s="742"/>
      <c r="CF8" s="742"/>
      <c r="CG8" s="743"/>
      <c r="CH8" s="744">
        <v>-2</v>
      </c>
      <c r="CI8" s="745"/>
      <c r="CJ8" s="745"/>
      <c r="CK8" s="745"/>
      <c r="CL8" s="746"/>
      <c r="CM8" s="744">
        <v>649</v>
      </c>
      <c r="CN8" s="745"/>
      <c r="CO8" s="745"/>
      <c r="CP8" s="745"/>
      <c r="CQ8" s="746"/>
      <c r="CR8" s="744">
        <v>200</v>
      </c>
      <c r="CS8" s="745"/>
      <c r="CT8" s="745"/>
      <c r="CU8" s="745"/>
      <c r="CV8" s="746"/>
      <c r="CW8" s="744">
        <v>6</v>
      </c>
      <c r="CX8" s="745"/>
      <c r="CY8" s="745"/>
      <c r="CZ8" s="745"/>
      <c r="DA8" s="746"/>
      <c r="DB8" s="744" t="s">
        <v>572</v>
      </c>
      <c r="DC8" s="745"/>
      <c r="DD8" s="745"/>
      <c r="DE8" s="745"/>
      <c r="DF8" s="746"/>
      <c r="DG8" s="744" t="s">
        <v>572</v>
      </c>
      <c r="DH8" s="745"/>
      <c r="DI8" s="745"/>
      <c r="DJ8" s="745"/>
      <c r="DK8" s="746"/>
      <c r="DL8" s="744" t="s">
        <v>572</v>
      </c>
      <c r="DM8" s="745"/>
      <c r="DN8" s="745"/>
      <c r="DO8" s="745"/>
      <c r="DP8" s="746"/>
      <c r="DQ8" s="744" t="s">
        <v>572</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0</v>
      </c>
      <c r="R9" s="752"/>
      <c r="S9" s="752"/>
      <c r="T9" s="752"/>
      <c r="U9" s="752"/>
      <c r="V9" s="752">
        <v>0</v>
      </c>
      <c r="W9" s="752"/>
      <c r="X9" s="752"/>
      <c r="Y9" s="752"/>
      <c r="Z9" s="752"/>
      <c r="AA9" s="752" t="s">
        <v>537</v>
      </c>
      <c r="AB9" s="752"/>
      <c r="AC9" s="752"/>
      <c r="AD9" s="752"/>
      <c r="AE9" s="753"/>
      <c r="AF9" s="754" t="s">
        <v>118</v>
      </c>
      <c r="AG9" s="755"/>
      <c r="AH9" s="755"/>
      <c r="AI9" s="755"/>
      <c r="AJ9" s="756"/>
      <c r="AK9" s="737" t="s">
        <v>472</v>
      </c>
      <c r="AL9" s="738"/>
      <c r="AM9" s="738"/>
      <c r="AN9" s="738"/>
      <c r="AO9" s="738"/>
      <c r="AP9" s="738" t="s">
        <v>472</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541</v>
      </c>
      <c r="BT9" s="742"/>
      <c r="BU9" s="742"/>
      <c r="BV9" s="742"/>
      <c r="BW9" s="742"/>
      <c r="BX9" s="742"/>
      <c r="BY9" s="742"/>
      <c r="BZ9" s="742"/>
      <c r="CA9" s="742"/>
      <c r="CB9" s="742"/>
      <c r="CC9" s="742"/>
      <c r="CD9" s="742"/>
      <c r="CE9" s="742"/>
      <c r="CF9" s="742"/>
      <c r="CG9" s="743"/>
      <c r="CH9" s="744">
        <v>0</v>
      </c>
      <c r="CI9" s="745"/>
      <c r="CJ9" s="745"/>
      <c r="CK9" s="745"/>
      <c r="CL9" s="746"/>
      <c r="CM9" s="744">
        <v>509</v>
      </c>
      <c r="CN9" s="745"/>
      <c r="CO9" s="745"/>
      <c r="CP9" s="745"/>
      <c r="CQ9" s="746"/>
      <c r="CR9" s="744">
        <v>300</v>
      </c>
      <c r="CS9" s="745"/>
      <c r="CT9" s="745"/>
      <c r="CU9" s="745"/>
      <c r="CV9" s="746"/>
      <c r="CW9" s="744" t="s">
        <v>572</v>
      </c>
      <c r="CX9" s="745"/>
      <c r="CY9" s="745"/>
      <c r="CZ9" s="745"/>
      <c r="DA9" s="746"/>
      <c r="DB9" s="744" t="s">
        <v>572</v>
      </c>
      <c r="DC9" s="745"/>
      <c r="DD9" s="745"/>
      <c r="DE9" s="745"/>
      <c r="DF9" s="746"/>
      <c r="DG9" s="744" t="s">
        <v>572</v>
      </c>
      <c r="DH9" s="745"/>
      <c r="DI9" s="745"/>
      <c r="DJ9" s="745"/>
      <c r="DK9" s="746"/>
      <c r="DL9" s="744" t="s">
        <v>572</v>
      </c>
      <c r="DM9" s="745"/>
      <c r="DN9" s="745"/>
      <c r="DO9" s="745"/>
      <c r="DP9" s="746"/>
      <c r="DQ9" s="744" t="s">
        <v>572</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174</v>
      </c>
      <c r="R10" s="752"/>
      <c r="S10" s="752"/>
      <c r="T10" s="752"/>
      <c r="U10" s="752"/>
      <c r="V10" s="752">
        <v>59</v>
      </c>
      <c r="W10" s="752"/>
      <c r="X10" s="752"/>
      <c r="Y10" s="752"/>
      <c r="Z10" s="752"/>
      <c r="AA10" s="752">
        <v>116</v>
      </c>
      <c r="AB10" s="752"/>
      <c r="AC10" s="752"/>
      <c r="AD10" s="752"/>
      <c r="AE10" s="753"/>
      <c r="AF10" s="754" t="s">
        <v>118</v>
      </c>
      <c r="AG10" s="755"/>
      <c r="AH10" s="755"/>
      <c r="AI10" s="755"/>
      <c r="AJ10" s="756"/>
      <c r="AK10" s="737">
        <v>3</v>
      </c>
      <c r="AL10" s="738"/>
      <c r="AM10" s="738"/>
      <c r="AN10" s="738"/>
      <c r="AO10" s="738"/>
      <c r="AP10" s="738">
        <v>155</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542</v>
      </c>
      <c r="BT10" s="742"/>
      <c r="BU10" s="742"/>
      <c r="BV10" s="742"/>
      <c r="BW10" s="742"/>
      <c r="BX10" s="742"/>
      <c r="BY10" s="742"/>
      <c r="BZ10" s="742"/>
      <c r="CA10" s="742"/>
      <c r="CB10" s="742"/>
      <c r="CC10" s="742"/>
      <c r="CD10" s="742"/>
      <c r="CE10" s="742"/>
      <c r="CF10" s="742"/>
      <c r="CG10" s="743"/>
      <c r="CH10" s="744">
        <v>0</v>
      </c>
      <c r="CI10" s="745"/>
      <c r="CJ10" s="745"/>
      <c r="CK10" s="745"/>
      <c r="CL10" s="746"/>
      <c r="CM10" s="744">
        <v>304</v>
      </c>
      <c r="CN10" s="745"/>
      <c r="CO10" s="745"/>
      <c r="CP10" s="745"/>
      <c r="CQ10" s="746"/>
      <c r="CR10" s="744">
        <v>300</v>
      </c>
      <c r="CS10" s="745"/>
      <c r="CT10" s="745"/>
      <c r="CU10" s="745"/>
      <c r="CV10" s="746"/>
      <c r="CW10" s="744" t="s">
        <v>572</v>
      </c>
      <c r="CX10" s="745"/>
      <c r="CY10" s="745"/>
      <c r="CZ10" s="745"/>
      <c r="DA10" s="746"/>
      <c r="DB10" s="744" t="s">
        <v>572</v>
      </c>
      <c r="DC10" s="745"/>
      <c r="DD10" s="745"/>
      <c r="DE10" s="745"/>
      <c r="DF10" s="746"/>
      <c r="DG10" s="744" t="s">
        <v>572</v>
      </c>
      <c r="DH10" s="745"/>
      <c r="DI10" s="745"/>
      <c r="DJ10" s="745"/>
      <c r="DK10" s="746"/>
      <c r="DL10" s="744" t="s">
        <v>572</v>
      </c>
      <c r="DM10" s="745"/>
      <c r="DN10" s="745"/>
      <c r="DO10" s="745"/>
      <c r="DP10" s="746"/>
      <c r="DQ10" s="744" t="s">
        <v>572</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4476</v>
      </c>
      <c r="R11" s="752"/>
      <c r="S11" s="752"/>
      <c r="T11" s="752"/>
      <c r="U11" s="752"/>
      <c r="V11" s="752">
        <v>1789</v>
      </c>
      <c r="W11" s="752"/>
      <c r="X11" s="752"/>
      <c r="Y11" s="752"/>
      <c r="Z11" s="752"/>
      <c r="AA11" s="752">
        <v>2687</v>
      </c>
      <c r="AB11" s="752"/>
      <c r="AC11" s="752"/>
      <c r="AD11" s="752"/>
      <c r="AE11" s="753"/>
      <c r="AF11" s="754">
        <v>2687</v>
      </c>
      <c r="AG11" s="755"/>
      <c r="AH11" s="755"/>
      <c r="AI11" s="755"/>
      <c r="AJ11" s="756"/>
      <c r="AK11" s="737" t="s">
        <v>472</v>
      </c>
      <c r="AL11" s="738"/>
      <c r="AM11" s="738"/>
      <c r="AN11" s="738"/>
      <c r="AO11" s="738"/>
      <c r="AP11" s="738">
        <v>3379</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543</v>
      </c>
      <c r="BT11" s="742"/>
      <c r="BU11" s="742"/>
      <c r="BV11" s="742"/>
      <c r="BW11" s="742"/>
      <c r="BX11" s="742"/>
      <c r="BY11" s="742"/>
      <c r="BZ11" s="742"/>
      <c r="CA11" s="742"/>
      <c r="CB11" s="742"/>
      <c r="CC11" s="742"/>
      <c r="CD11" s="742"/>
      <c r="CE11" s="742"/>
      <c r="CF11" s="742"/>
      <c r="CG11" s="743"/>
      <c r="CH11" s="744">
        <v>3</v>
      </c>
      <c r="CI11" s="745"/>
      <c r="CJ11" s="745"/>
      <c r="CK11" s="745"/>
      <c r="CL11" s="746"/>
      <c r="CM11" s="744">
        <v>119</v>
      </c>
      <c r="CN11" s="745"/>
      <c r="CO11" s="745"/>
      <c r="CP11" s="745"/>
      <c r="CQ11" s="746"/>
      <c r="CR11" s="744">
        <v>15</v>
      </c>
      <c r="CS11" s="745"/>
      <c r="CT11" s="745"/>
      <c r="CU11" s="745"/>
      <c r="CV11" s="746"/>
      <c r="CW11" s="744" t="s">
        <v>572</v>
      </c>
      <c r="CX11" s="745"/>
      <c r="CY11" s="745"/>
      <c r="CZ11" s="745"/>
      <c r="DA11" s="746"/>
      <c r="DB11" s="744" t="s">
        <v>572</v>
      </c>
      <c r="DC11" s="745"/>
      <c r="DD11" s="745"/>
      <c r="DE11" s="745"/>
      <c r="DF11" s="746"/>
      <c r="DG11" s="744" t="s">
        <v>572</v>
      </c>
      <c r="DH11" s="745"/>
      <c r="DI11" s="745"/>
      <c r="DJ11" s="745"/>
      <c r="DK11" s="746"/>
      <c r="DL11" s="744" t="s">
        <v>572</v>
      </c>
      <c r="DM11" s="745"/>
      <c r="DN11" s="745"/>
      <c r="DO11" s="745"/>
      <c r="DP11" s="746"/>
      <c r="DQ11" s="744" t="s">
        <v>572</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7364</v>
      </c>
      <c r="R12" s="752"/>
      <c r="S12" s="752"/>
      <c r="T12" s="752"/>
      <c r="U12" s="752"/>
      <c r="V12" s="752">
        <v>703</v>
      </c>
      <c r="W12" s="752"/>
      <c r="X12" s="752"/>
      <c r="Y12" s="752"/>
      <c r="Z12" s="752"/>
      <c r="AA12" s="752">
        <v>6662</v>
      </c>
      <c r="AB12" s="752"/>
      <c r="AC12" s="752"/>
      <c r="AD12" s="752"/>
      <c r="AE12" s="753"/>
      <c r="AF12" s="754">
        <v>6575</v>
      </c>
      <c r="AG12" s="755"/>
      <c r="AH12" s="755"/>
      <c r="AI12" s="755"/>
      <c r="AJ12" s="756"/>
      <c r="AK12" s="737" t="s">
        <v>472</v>
      </c>
      <c r="AL12" s="738"/>
      <c r="AM12" s="738"/>
      <c r="AN12" s="738"/>
      <c r="AO12" s="738"/>
      <c r="AP12" s="738" t="s">
        <v>472</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544</v>
      </c>
      <c r="BT12" s="742"/>
      <c r="BU12" s="742"/>
      <c r="BV12" s="742"/>
      <c r="BW12" s="742"/>
      <c r="BX12" s="742"/>
      <c r="BY12" s="742"/>
      <c r="BZ12" s="742"/>
      <c r="CA12" s="742"/>
      <c r="CB12" s="742"/>
      <c r="CC12" s="742"/>
      <c r="CD12" s="742"/>
      <c r="CE12" s="742"/>
      <c r="CF12" s="742"/>
      <c r="CG12" s="743"/>
      <c r="CH12" s="744">
        <v>-4</v>
      </c>
      <c r="CI12" s="745"/>
      <c r="CJ12" s="745"/>
      <c r="CK12" s="745"/>
      <c r="CL12" s="746"/>
      <c r="CM12" s="744">
        <v>183</v>
      </c>
      <c r="CN12" s="745"/>
      <c r="CO12" s="745"/>
      <c r="CP12" s="745"/>
      <c r="CQ12" s="746"/>
      <c r="CR12" s="744">
        <v>20</v>
      </c>
      <c r="CS12" s="745"/>
      <c r="CT12" s="745"/>
      <c r="CU12" s="745"/>
      <c r="CV12" s="746"/>
      <c r="CW12" s="744">
        <v>4</v>
      </c>
      <c r="CX12" s="745"/>
      <c r="CY12" s="745"/>
      <c r="CZ12" s="745"/>
      <c r="DA12" s="746"/>
      <c r="DB12" s="744" t="s">
        <v>572</v>
      </c>
      <c r="DC12" s="745"/>
      <c r="DD12" s="745"/>
      <c r="DE12" s="745"/>
      <c r="DF12" s="746"/>
      <c r="DG12" s="744" t="s">
        <v>572</v>
      </c>
      <c r="DH12" s="745"/>
      <c r="DI12" s="745"/>
      <c r="DJ12" s="745"/>
      <c r="DK12" s="746"/>
      <c r="DL12" s="744" t="s">
        <v>572</v>
      </c>
      <c r="DM12" s="745"/>
      <c r="DN12" s="745"/>
      <c r="DO12" s="745"/>
      <c r="DP12" s="746"/>
      <c r="DQ12" s="744" t="s">
        <v>572</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857</v>
      </c>
      <c r="R13" s="752"/>
      <c r="S13" s="752"/>
      <c r="T13" s="752"/>
      <c r="U13" s="752"/>
      <c r="V13" s="752">
        <v>823</v>
      </c>
      <c r="W13" s="752"/>
      <c r="X13" s="752"/>
      <c r="Y13" s="752"/>
      <c r="Z13" s="752"/>
      <c r="AA13" s="752">
        <v>34</v>
      </c>
      <c r="AB13" s="752"/>
      <c r="AC13" s="752"/>
      <c r="AD13" s="752"/>
      <c r="AE13" s="753"/>
      <c r="AF13" s="754">
        <v>34</v>
      </c>
      <c r="AG13" s="755"/>
      <c r="AH13" s="755"/>
      <c r="AI13" s="755"/>
      <c r="AJ13" s="756"/>
      <c r="AK13" s="737" t="s">
        <v>472</v>
      </c>
      <c r="AL13" s="738"/>
      <c r="AM13" s="738"/>
      <c r="AN13" s="738"/>
      <c r="AO13" s="738"/>
      <c r="AP13" s="738" t="s">
        <v>472</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545</v>
      </c>
      <c r="BT13" s="742"/>
      <c r="BU13" s="742"/>
      <c r="BV13" s="742"/>
      <c r="BW13" s="742"/>
      <c r="BX13" s="742"/>
      <c r="BY13" s="742"/>
      <c r="BZ13" s="742"/>
      <c r="CA13" s="742"/>
      <c r="CB13" s="742"/>
      <c r="CC13" s="742"/>
      <c r="CD13" s="742"/>
      <c r="CE13" s="742"/>
      <c r="CF13" s="742"/>
      <c r="CG13" s="743"/>
      <c r="CH13" s="744">
        <v>-2</v>
      </c>
      <c r="CI13" s="745"/>
      <c r="CJ13" s="745"/>
      <c r="CK13" s="745"/>
      <c r="CL13" s="746"/>
      <c r="CM13" s="744">
        <v>316</v>
      </c>
      <c r="CN13" s="745"/>
      <c r="CO13" s="745"/>
      <c r="CP13" s="745"/>
      <c r="CQ13" s="746"/>
      <c r="CR13" s="744">
        <v>300</v>
      </c>
      <c r="CS13" s="745"/>
      <c r="CT13" s="745"/>
      <c r="CU13" s="745"/>
      <c r="CV13" s="746"/>
      <c r="CW13" s="744" t="s">
        <v>572</v>
      </c>
      <c r="CX13" s="745"/>
      <c r="CY13" s="745"/>
      <c r="CZ13" s="745"/>
      <c r="DA13" s="746"/>
      <c r="DB13" s="744" t="s">
        <v>572</v>
      </c>
      <c r="DC13" s="745"/>
      <c r="DD13" s="745"/>
      <c r="DE13" s="745"/>
      <c r="DF13" s="746"/>
      <c r="DG13" s="744" t="s">
        <v>572</v>
      </c>
      <c r="DH13" s="745"/>
      <c r="DI13" s="745"/>
      <c r="DJ13" s="745"/>
      <c r="DK13" s="746"/>
      <c r="DL13" s="744" t="s">
        <v>572</v>
      </c>
      <c r="DM13" s="745"/>
      <c r="DN13" s="745"/>
      <c r="DO13" s="745"/>
      <c r="DP13" s="746"/>
      <c r="DQ13" s="744" t="s">
        <v>572</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99161</v>
      </c>
      <c r="R14" s="752"/>
      <c r="S14" s="752"/>
      <c r="T14" s="752"/>
      <c r="U14" s="752"/>
      <c r="V14" s="752">
        <v>99161</v>
      </c>
      <c r="W14" s="752"/>
      <c r="X14" s="752"/>
      <c r="Y14" s="752"/>
      <c r="Z14" s="752"/>
      <c r="AA14" s="752" t="s">
        <v>537</v>
      </c>
      <c r="AB14" s="752"/>
      <c r="AC14" s="752"/>
      <c r="AD14" s="752"/>
      <c r="AE14" s="753"/>
      <c r="AF14" s="754" t="s">
        <v>118</v>
      </c>
      <c r="AG14" s="755"/>
      <c r="AH14" s="755"/>
      <c r="AI14" s="755"/>
      <c r="AJ14" s="756"/>
      <c r="AK14" s="737">
        <v>28</v>
      </c>
      <c r="AL14" s="738"/>
      <c r="AM14" s="738"/>
      <c r="AN14" s="738"/>
      <c r="AO14" s="738"/>
      <c r="AP14" s="738" t="s">
        <v>472</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546</v>
      </c>
      <c r="BT14" s="742"/>
      <c r="BU14" s="742"/>
      <c r="BV14" s="742"/>
      <c r="BW14" s="742"/>
      <c r="BX14" s="742"/>
      <c r="BY14" s="742"/>
      <c r="BZ14" s="742"/>
      <c r="CA14" s="742"/>
      <c r="CB14" s="742"/>
      <c r="CC14" s="742"/>
      <c r="CD14" s="742"/>
      <c r="CE14" s="742"/>
      <c r="CF14" s="742"/>
      <c r="CG14" s="743"/>
      <c r="CH14" s="744">
        <v>0</v>
      </c>
      <c r="CI14" s="745"/>
      <c r="CJ14" s="745"/>
      <c r="CK14" s="745"/>
      <c r="CL14" s="746"/>
      <c r="CM14" s="744">
        <v>288</v>
      </c>
      <c r="CN14" s="745"/>
      <c r="CO14" s="745"/>
      <c r="CP14" s="745"/>
      <c r="CQ14" s="746"/>
      <c r="CR14" s="744">
        <v>200</v>
      </c>
      <c r="CS14" s="745"/>
      <c r="CT14" s="745"/>
      <c r="CU14" s="745"/>
      <c r="CV14" s="746"/>
      <c r="CW14" s="744" t="s">
        <v>572</v>
      </c>
      <c r="CX14" s="745"/>
      <c r="CY14" s="745"/>
      <c r="CZ14" s="745"/>
      <c r="DA14" s="746"/>
      <c r="DB14" s="744" t="s">
        <v>572</v>
      </c>
      <c r="DC14" s="745"/>
      <c r="DD14" s="745"/>
      <c r="DE14" s="745"/>
      <c r="DF14" s="746"/>
      <c r="DG14" s="744" t="s">
        <v>572</v>
      </c>
      <c r="DH14" s="745"/>
      <c r="DI14" s="745"/>
      <c r="DJ14" s="745"/>
      <c r="DK14" s="746"/>
      <c r="DL14" s="744" t="s">
        <v>572</v>
      </c>
      <c r="DM14" s="745"/>
      <c r="DN14" s="745"/>
      <c r="DO14" s="745"/>
      <c r="DP14" s="746"/>
      <c r="DQ14" s="744" t="s">
        <v>572</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138</v>
      </c>
      <c r="R15" s="752"/>
      <c r="S15" s="752"/>
      <c r="T15" s="752"/>
      <c r="U15" s="752"/>
      <c r="V15" s="752">
        <v>22</v>
      </c>
      <c r="W15" s="752"/>
      <c r="X15" s="752"/>
      <c r="Y15" s="752"/>
      <c r="Z15" s="752"/>
      <c r="AA15" s="752">
        <v>117</v>
      </c>
      <c r="AB15" s="752"/>
      <c r="AC15" s="752"/>
      <c r="AD15" s="752"/>
      <c r="AE15" s="753"/>
      <c r="AF15" s="754" t="s">
        <v>118</v>
      </c>
      <c r="AG15" s="755"/>
      <c r="AH15" s="755"/>
      <c r="AI15" s="755"/>
      <c r="AJ15" s="756"/>
      <c r="AK15" s="737">
        <v>0</v>
      </c>
      <c r="AL15" s="738"/>
      <c r="AM15" s="738"/>
      <c r="AN15" s="738"/>
      <c r="AO15" s="738"/>
      <c r="AP15" s="738">
        <v>6</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547</v>
      </c>
      <c r="BT15" s="742"/>
      <c r="BU15" s="742"/>
      <c r="BV15" s="742"/>
      <c r="BW15" s="742"/>
      <c r="BX15" s="742"/>
      <c r="BY15" s="742"/>
      <c r="BZ15" s="742"/>
      <c r="CA15" s="742"/>
      <c r="CB15" s="742"/>
      <c r="CC15" s="742"/>
      <c r="CD15" s="742"/>
      <c r="CE15" s="742"/>
      <c r="CF15" s="742"/>
      <c r="CG15" s="743"/>
      <c r="CH15" s="744">
        <v>0</v>
      </c>
      <c r="CI15" s="745"/>
      <c r="CJ15" s="745"/>
      <c r="CK15" s="745"/>
      <c r="CL15" s="746"/>
      <c r="CM15" s="744">
        <v>262</v>
      </c>
      <c r="CN15" s="745"/>
      <c r="CO15" s="745"/>
      <c r="CP15" s="745"/>
      <c r="CQ15" s="746"/>
      <c r="CR15" s="744">
        <v>100</v>
      </c>
      <c r="CS15" s="745"/>
      <c r="CT15" s="745"/>
      <c r="CU15" s="745"/>
      <c r="CV15" s="746"/>
      <c r="CW15" s="744">
        <v>108</v>
      </c>
      <c r="CX15" s="745"/>
      <c r="CY15" s="745"/>
      <c r="CZ15" s="745"/>
      <c r="DA15" s="746"/>
      <c r="DB15" s="744" t="s">
        <v>572</v>
      </c>
      <c r="DC15" s="745"/>
      <c r="DD15" s="745"/>
      <c r="DE15" s="745"/>
      <c r="DF15" s="746"/>
      <c r="DG15" s="744" t="s">
        <v>572</v>
      </c>
      <c r="DH15" s="745"/>
      <c r="DI15" s="745"/>
      <c r="DJ15" s="745"/>
      <c r="DK15" s="746"/>
      <c r="DL15" s="744" t="s">
        <v>572</v>
      </c>
      <c r="DM15" s="745"/>
      <c r="DN15" s="745"/>
      <c r="DO15" s="745"/>
      <c r="DP15" s="746"/>
      <c r="DQ15" s="744" t="s">
        <v>572</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125939</v>
      </c>
      <c r="R16" s="752"/>
      <c r="S16" s="752"/>
      <c r="T16" s="752"/>
      <c r="U16" s="752"/>
      <c r="V16" s="752">
        <v>125939</v>
      </c>
      <c r="W16" s="752"/>
      <c r="X16" s="752"/>
      <c r="Y16" s="752"/>
      <c r="Z16" s="752"/>
      <c r="AA16" s="752" t="s">
        <v>537</v>
      </c>
      <c r="AB16" s="752"/>
      <c r="AC16" s="752"/>
      <c r="AD16" s="752"/>
      <c r="AE16" s="753"/>
      <c r="AF16" s="754" t="s">
        <v>118</v>
      </c>
      <c r="AG16" s="755"/>
      <c r="AH16" s="755"/>
      <c r="AI16" s="755"/>
      <c r="AJ16" s="756"/>
      <c r="AK16" s="737">
        <v>80731</v>
      </c>
      <c r="AL16" s="738"/>
      <c r="AM16" s="738"/>
      <c r="AN16" s="738"/>
      <c r="AO16" s="738"/>
      <c r="AP16" s="738" t="s">
        <v>472</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548</v>
      </c>
      <c r="BT16" s="742"/>
      <c r="BU16" s="742"/>
      <c r="BV16" s="742"/>
      <c r="BW16" s="742"/>
      <c r="BX16" s="742"/>
      <c r="BY16" s="742"/>
      <c r="BZ16" s="742"/>
      <c r="CA16" s="742"/>
      <c r="CB16" s="742"/>
      <c r="CC16" s="742"/>
      <c r="CD16" s="742"/>
      <c r="CE16" s="742"/>
      <c r="CF16" s="742"/>
      <c r="CG16" s="743"/>
      <c r="CH16" s="744">
        <v>0</v>
      </c>
      <c r="CI16" s="745"/>
      <c r="CJ16" s="745"/>
      <c r="CK16" s="745"/>
      <c r="CL16" s="746"/>
      <c r="CM16" s="744">
        <v>40</v>
      </c>
      <c r="CN16" s="745"/>
      <c r="CO16" s="745"/>
      <c r="CP16" s="745"/>
      <c r="CQ16" s="746"/>
      <c r="CR16" s="744">
        <v>10</v>
      </c>
      <c r="CS16" s="745"/>
      <c r="CT16" s="745"/>
      <c r="CU16" s="745"/>
      <c r="CV16" s="746"/>
      <c r="CW16" s="744">
        <v>1</v>
      </c>
      <c r="CX16" s="745"/>
      <c r="CY16" s="745"/>
      <c r="CZ16" s="745"/>
      <c r="DA16" s="746"/>
      <c r="DB16" s="744" t="s">
        <v>572</v>
      </c>
      <c r="DC16" s="745"/>
      <c r="DD16" s="745"/>
      <c r="DE16" s="745"/>
      <c r="DF16" s="746"/>
      <c r="DG16" s="744" t="s">
        <v>572</v>
      </c>
      <c r="DH16" s="745"/>
      <c r="DI16" s="745"/>
      <c r="DJ16" s="745"/>
      <c r="DK16" s="746"/>
      <c r="DL16" s="744" t="s">
        <v>572</v>
      </c>
      <c r="DM16" s="745"/>
      <c r="DN16" s="745"/>
      <c r="DO16" s="745"/>
      <c r="DP16" s="746"/>
      <c r="DQ16" s="744" t="s">
        <v>572</v>
      </c>
      <c r="DR16" s="745"/>
      <c r="DS16" s="745"/>
      <c r="DT16" s="745"/>
      <c r="DU16" s="746"/>
      <c r="DV16" s="741"/>
      <c r="DW16" s="742"/>
      <c r="DX16" s="742"/>
      <c r="DY16" s="742"/>
      <c r="DZ16" s="747"/>
      <c r="EA16" s="233"/>
    </row>
    <row r="17" spans="1:131" s="234" customFormat="1" ht="26.25" customHeight="1" x14ac:dyDescent="0.2">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549</v>
      </c>
      <c r="BT17" s="742"/>
      <c r="BU17" s="742"/>
      <c r="BV17" s="742"/>
      <c r="BW17" s="742"/>
      <c r="BX17" s="742"/>
      <c r="BY17" s="742"/>
      <c r="BZ17" s="742"/>
      <c r="CA17" s="742"/>
      <c r="CB17" s="742"/>
      <c r="CC17" s="742"/>
      <c r="CD17" s="742"/>
      <c r="CE17" s="742"/>
      <c r="CF17" s="742"/>
      <c r="CG17" s="743"/>
      <c r="CH17" s="744">
        <v>0</v>
      </c>
      <c r="CI17" s="745"/>
      <c r="CJ17" s="745"/>
      <c r="CK17" s="745"/>
      <c r="CL17" s="746"/>
      <c r="CM17" s="744">
        <v>10</v>
      </c>
      <c r="CN17" s="745"/>
      <c r="CO17" s="745"/>
      <c r="CP17" s="745"/>
      <c r="CQ17" s="746"/>
      <c r="CR17" s="744">
        <v>2</v>
      </c>
      <c r="CS17" s="745"/>
      <c r="CT17" s="745"/>
      <c r="CU17" s="745"/>
      <c r="CV17" s="746"/>
      <c r="CW17" s="744">
        <v>17</v>
      </c>
      <c r="CX17" s="745"/>
      <c r="CY17" s="745"/>
      <c r="CZ17" s="745"/>
      <c r="DA17" s="746"/>
      <c r="DB17" s="744" t="s">
        <v>572</v>
      </c>
      <c r="DC17" s="745"/>
      <c r="DD17" s="745"/>
      <c r="DE17" s="745"/>
      <c r="DF17" s="746"/>
      <c r="DG17" s="744" t="s">
        <v>572</v>
      </c>
      <c r="DH17" s="745"/>
      <c r="DI17" s="745"/>
      <c r="DJ17" s="745"/>
      <c r="DK17" s="746"/>
      <c r="DL17" s="744" t="s">
        <v>572</v>
      </c>
      <c r="DM17" s="745"/>
      <c r="DN17" s="745"/>
      <c r="DO17" s="745"/>
      <c r="DP17" s="746"/>
      <c r="DQ17" s="744" t="s">
        <v>572</v>
      </c>
      <c r="DR17" s="745"/>
      <c r="DS17" s="745"/>
      <c r="DT17" s="745"/>
      <c r="DU17" s="746"/>
      <c r="DV17" s="741"/>
      <c r="DW17" s="742"/>
      <c r="DX17" s="742"/>
      <c r="DY17" s="742"/>
      <c r="DZ17" s="747"/>
      <c r="EA17" s="233"/>
    </row>
    <row r="18" spans="1:131" s="234" customFormat="1" ht="26.25" customHeight="1" x14ac:dyDescent="0.2">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550</v>
      </c>
      <c r="BT18" s="742"/>
      <c r="BU18" s="742"/>
      <c r="BV18" s="742"/>
      <c r="BW18" s="742"/>
      <c r="BX18" s="742"/>
      <c r="BY18" s="742"/>
      <c r="BZ18" s="742"/>
      <c r="CA18" s="742"/>
      <c r="CB18" s="742"/>
      <c r="CC18" s="742"/>
      <c r="CD18" s="742"/>
      <c r="CE18" s="742"/>
      <c r="CF18" s="742"/>
      <c r="CG18" s="743"/>
      <c r="CH18" s="744">
        <v>0</v>
      </c>
      <c r="CI18" s="745"/>
      <c r="CJ18" s="745"/>
      <c r="CK18" s="745"/>
      <c r="CL18" s="746"/>
      <c r="CM18" s="744">
        <v>488</v>
      </c>
      <c r="CN18" s="745"/>
      <c r="CO18" s="745"/>
      <c r="CP18" s="745"/>
      <c r="CQ18" s="746"/>
      <c r="CR18" s="744">
        <v>479</v>
      </c>
      <c r="CS18" s="745"/>
      <c r="CT18" s="745"/>
      <c r="CU18" s="745"/>
      <c r="CV18" s="746"/>
      <c r="CW18" s="744" t="s">
        <v>572</v>
      </c>
      <c r="CX18" s="745"/>
      <c r="CY18" s="745"/>
      <c r="CZ18" s="745"/>
      <c r="DA18" s="746"/>
      <c r="DB18" s="744" t="s">
        <v>572</v>
      </c>
      <c r="DC18" s="745"/>
      <c r="DD18" s="745"/>
      <c r="DE18" s="745"/>
      <c r="DF18" s="746"/>
      <c r="DG18" s="744" t="s">
        <v>572</v>
      </c>
      <c r="DH18" s="745"/>
      <c r="DI18" s="745"/>
      <c r="DJ18" s="745"/>
      <c r="DK18" s="746"/>
      <c r="DL18" s="744" t="s">
        <v>572</v>
      </c>
      <c r="DM18" s="745"/>
      <c r="DN18" s="745"/>
      <c r="DO18" s="745"/>
      <c r="DP18" s="746"/>
      <c r="DQ18" s="744" t="s">
        <v>572</v>
      </c>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t="s">
        <v>538</v>
      </c>
      <c r="BS19" s="741" t="s">
        <v>551</v>
      </c>
      <c r="BT19" s="742"/>
      <c r="BU19" s="742"/>
      <c r="BV19" s="742"/>
      <c r="BW19" s="742"/>
      <c r="BX19" s="742"/>
      <c r="BY19" s="742"/>
      <c r="BZ19" s="742"/>
      <c r="CA19" s="742"/>
      <c r="CB19" s="742"/>
      <c r="CC19" s="742"/>
      <c r="CD19" s="742"/>
      <c r="CE19" s="742"/>
      <c r="CF19" s="742"/>
      <c r="CG19" s="743"/>
      <c r="CH19" s="744">
        <v>0</v>
      </c>
      <c r="CI19" s="745"/>
      <c r="CJ19" s="745"/>
      <c r="CK19" s="745"/>
      <c r="CL19" s="746"/>
      <c r="CM19" s="744">
        <v>103</v>
      </c>
      <c r="CN19" s="745"/>
      <c r="CO19" s="745"/>
      <c r="CP19" s="745"/>
      <c r="CQ19" s="746"/>
      <c r="CR19" s="744">
        <v>10</v>
      </c>
      <c r="CS19" s="745"/>
      <c r="CT19" s="745"/>
      <c r="CU19" s="745"/>
      <c r="CV19" s="746"/>
      <c r="CW19" s="744">
        <v>90</v>
      </c>
      <c r="CX19" s="745"/>
      <c r="CY19" s="745"/>
      <c r="CZ19" s="745"/>
      <c r="DA19" s="746"/>
      <c r="DB19" s="744" t="s">
        <v>572</v>
      </c>
      <c r="DC19" s="745"/>
      <c r="DD19" s="745"/>
      <c r="DE19" s="745"/>
      <c r="DF19" s="746"/>
      <c r="DG19" s="744" t="s">
        <v>572</v>
      </c>
      <c r="DH19" s="745"/>
      <c r="DI19" s="745"/>
      <c r="DJ19" s="745"/>
      <c r="DK19" s="746"/>
      <c r="DL19" s="744">
        <v>219</v>
      </c>
      <c r="DM19" s="745"/>
      <c r="DN19" s="745"/>
      <c r="DO19" s="745"/>
      <c r="DP19" s="746"/>
      <c r="DQ19" s="744">
        <v>197</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552</v>
      </c>
      <c r="BT20" s="742"/>
      <c r="BU20" s="742"/>
      <c r="BV20" s="742"/>
      <c r="BW20" s="742"/>
      <c r="BX20" s="742"/>
      <c r="BY20" s="742"/>
      <c r="BZ20" s="742"/>
      <c r="CA20" s="742"/>
      <c r="CB20" s="742"/>
      <c r="CC20" s="742"/>
      <c r="CD20" s="742"/>
      <c r="CE20" s="742"/>
      <c r="CF20" s="742"/>
      <c r="CG20" s="743"/>
      <c r="CH20" s="744">
        <v>-1</v>
      </c>
      <c r="CI20" s="745"/>
      <c r="CJ20" s="745"/>
      <c r="CK20" s="745"/>
      <c r="CL20" s="746"/>
      <c r="CM20" s="744">
        <v>1151</v>
      </c>
      <c r="CN20" s="745"/>
      <c r="CO20" s="745"/>
      <c r="CP20" s="745"/>
      <c r="CQ20" s="746"/>
      <c r="CR20" s="744">
        <v>300</v>
      </c>
      <c r="CS20" s="745"/>
      <c r="CT20" s="745"/>
      <c r="CU20" s="745"/>
      <c r="CV20" s="746"/>
      <c r="CW20" s="744" t="s">
        <v>572</v>
      </c>
      <c r="CX20" s="745"/>
      <c r="CY20" s="745"/>
      <c r="CZ20" s="745"/>
      <c r="DA20" s="746"/>
      <c r="DB20" s="744" t="s">
        <v>572</v>
      </c>
      <c r="DC20" s="745"/>
      <c r="DD20" s="745"/>
      <c r="DE20" s="745"/>
      <c r="DF20" s="746"/>
      <c r="DG20" s="744" t="s">
        <v>572</v>
      </c>
      <c r="DH20" s="745"/>
      <c r="DI20" s="745"/>
      <c r="DJ20" s="745"/>
      <c r="DK20" s="746"/>
      <c r="DL20" s="744" t="s">
        <v>572</v>
      </c>
      <c r="DM20" s="745"/>
      <c r="DN20" s="745"/>
      <c r="DO20" s="745"/>
      <c r="DP20" s="746"/>
      <c r="DQ20" s="744" t="s">
        <v>572</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553</v>
      </c>
      <c r="BT21" s="742"/>
      <c r="BU21" s="742"/>
      <c r="BV21" s="742"/>
      <c r="BW21" s="742"/>
      <c r="BX21" s="742"/>
      <c r="BY21" s="742"/>
      <c r="BZ21" s="742"/>
      <c r="CA21" s="742"/>
      <c r="CB21" s="742"/>
      <c r="CC21" s="742"/>
      <c r="CD21" s="742"/>
      <c r="CE21" s="742"/>
      <c r="CF21" s="742"/>
      <c r="CG21" s="743"/>
      <c r="CH21" s="744">
        <v>0</v>
      </c>
      <c r="CI21" s="745"/>
      <c r="CJ21" s="745"/>
      <c r="CK21" s="745"/>
      <c r="CL21" s="746"/>
      <c r="CM21" s="744">
        <v>15</v>
      </c>
      <c r="CN21" s="745"/>
      <c r="CO21" s="745"/>
      <c r="CP21" s="745"/>
      <c r="CQ21" s="746"/>
      <c r="CR21" s="744">
        <v>5</v>
      </c>
      <c r="CS21" s="745"/>
      <c r="CT21" s="745"/>
      <c r="CU21" s="745"/>
      <c r="CV21" s="746"/>
      <c r="CW21" s="744" t="s">
        <v>572</v>
      </c>
      <c r="CX21" s="745"/>
      <c r="CY21" s="745"/>
      <c r="CZ21" s="745"/>
      <c r="DA21" s="746"/>
      <c r="DB21" s="744" t="s">
        <v>572</v>
      </c>
      <c r="DC21" s="745"/>
      <c r="DD21" s="745"/>
      <c r="DE21" s="745"/>
      <c r="DF21" s="746"/>
      <c r="DG21" s="744" t="s">
        <v>572</v>
      </c>
      <c r="DH21" s="745"/>
      <c r="DI21" s="745"/>
      <c r="DJ21" s="745"/>
      <c r="DK21" s="746"/>
      <c r="DL21" s="744" t="s">
        <v>572</v>
      </c>
      <c r="DM21" s="745"/>
      <c r="DN21" s="745"/>
      <c r="DO21" s="745"/>
      <c r="DP21" s="746"/>
      <c r="DQ21" s="744" t="s">
        <v>572</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364</v>
      </c>
      <c r="BA22" s="780"/>
      <c r="BB22" s="780"/>
      <c r="BC22" s="780"/>
      <c r="BD22" s="781"/>
      <c r="BE22" s="232"/>
      <c r="BF22" s="232"/>
      <c r="BG22" s="232"/>
      <c r="BH22" s="232"/>
      <c r="BI22" s="232"/>
      <c r="BJ22" s="232"/>
      <c r="BK22" s="232"/>
      <c r="BL22" s="232"/>
      <c r="BM22" s="232"/>
      <c r="BN22" s="232"/>
      <c r="BO22" s="232"/>
      <c r="BP22" s="232"/>
      <c r="BQ22" s="237">
        <v>16</v>
      </c>
      <c r="BR22" s="238" t="s">
        <v>538</v>
      </c>
      <c r="BS22" s="741" t="s">
        <v>554</v>
      </c>
      <c r="BT22" s="742"/>
      <c r="BU22" s="742"/>
      <c r="BV22" s="742"/>
      <c r="BW22" s="742"/>
      <c r="BX22" s="742"/>
      <c r="BY22" s="742"/>
      <c r="BZ22" s="742"/>
      <c r="CA22" s="742"/>
      <c r="CB22" s="742"/>
      <c r="CC22" s="742"/>
      <c r="CD22" s="742"/>
      <c r="CE22" s="742"/>
      <c r="CF22" s="742"/>
      <c r="CG22" s="743"/>
      <c r="CH22" s="744">
        <v>28</v>
      </c>
      <c r="CI22" s="745"/>
      <c r="CJ22" s="745"/>
      <c r="CK22" s="745"/>
      <c r="CL22" s="746"/>
      <c r="CM22" s="744">
        <v>2324</v>
      </c>
      <c r="CN22" s="745"/>
      <c r="CO22" s="745"/>
      <c r="CP22" s="745"/>
      <c r="CQ22" s="746"/>
      <c r="CR22" s="744">
        <v>174</v>
      </c>
      <c r="CS22" s="745"/>
      <c r="CT22" s="745"/>
      <c r="CU22" s="745"/>
      <c r="CV22" s="746"/>
      <c r="CW22" s="744">
        <v>149</v>
      </c>
      <c r="CX22" s="745"/>
      <c r="CY22" s="745"/>
      <c r="CZ22" s="745"/>
      <c r="DA22" s="746"/>
      <c r="DB22" s="744">
        <v>5320</v>
      </c>
      <c r="DC22" s="745"/>
      <c r="DD22" s="745"/>
      <c r="DE22" s="745"/>
      <c r="DF22" s="746"/>
      <c r="DG22" s="744" t="s">
        <v>572</v>
      </c>
      <c r="DH22" s="745"/>
      <c r="DI22" s="745"/>
      <c r="DJ22" s="745"/>
      <c r="DK22" s="746"/>
      <c r="DL22" s="744">
        <v>358</v>
      </c>
      <c r="DM22" s="745"/>
      <c r="DN22" s="745"/>
      <c r="DO22" s="745"/>
      <c r="DP22" s="746"/>
      <c r="DQ22" s="744" t="s">
        <v>572</v>
      </c>
      <c r="DR22" s="745"/>
      <c r="DS22" s="745"/>
      <c r="DT22" s="745"/>
      <c r="DU22" s="746"/>
      <c r="DV22" s="741"/>
      <c r="DW22" s="742"/>
      <c r="DX22" s="742"/>
      <c r="DY22" s="742"/>
      <c r="DZ22" s="747"/>
      <c r="EA22" s="233"/>
    </row>
    <row r="23" spans="1:131" s="234" customFormat="1" ht="26.25" customHeight="1" thickBot="1" x14ac:dyDescent="0.25">
      <c r="A23" s="239" t="s">
        <v>365</v>
      </c>
      <c r="B23" s="757" t="s">
        <v>366</v>
      </c>
      <c r="C23" s="758"/>
      <c r="D23" s="758"/>
      <c r="E23" s="758"/>
      <c r="F23" s="758"/>
      <c r="G23" s="758"/>
      <c r="H23" s="758"/>
      <c r="I23" s="758"/>
      <c r="J23" s="758"/>
      <c r="K23" s="758"/>
      <c r="L23" s="758"/>
      <c r="M23" s="758"/>
      <c r="N23" s="758"/>
      <c r="O23" s="758"/>
      <c r="P23" s="759"/>
      <c r="Q23" s="760">
        <v>630892</v>
      </c>
      <c r="R23" s="761"/>
      <c r="S23" s="761"/>
      <c r="T23" s="761"/>
      <c r="U23" s="761"/>
      <c r="V23" s="761">
        <v>600909</v>
      </c>
      <c r="W23" s="761"/>
      <c r="X23" s="761"/>
      <c r="Y23" s="761"/>
      <c r="Z23" s="761"/>
      <c r="AA23" s="761">
        <v>29983</v>
      </c>
      <c r="AB23" s="761"/>
      <c r="AC23" s="761"/>
      <c r="AD23" s="761"/>
      <c r="AE23" s="762"/>
      <c r="AF23" s="763">
        <v>15693</v>
      </c>
      <c r="AG23" s="761"/>
      <c r="AH23" s="761"/>
      <c r="AI23" s="761"/>
      <c r="AJ23" s="764"/>
      <c r="AK23" s="765"/>
      <c r="AL23" s="766"/>
      <c r="AM23" s="766"/>
      <c r="AN23" s="766"/>
      <c r="AO23" s="766"/>
      <c r="AP23" s="761">
        <v>943607</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t="s">
        <v>538</v>
      </c>
      <c r="BS23" s="741" t="s">
        <v>555</v>
      </c>
      <c r="BT23" s="742"/>
      <c r="BU23" s="742"/>
      <c r="BV23" s="742"/>
      <c r="BW23" s="742"/>
      <c r="BX23" s="742"/>
      <c r="BY23" s="742"/>
      <c r="BZ23" s="742"/>
      <c r="CA23" s="742"/>
      <c r="CB23" s="742"/>
      <c r="CC23" s="742"/>
      <c r="CD23" s="742"/>
      <c r="CE23" s="742"/>
      <c r="CF23" s="742"/>
      <c r="CG23" s="743"/>
      <c r="CH23" s="744">
        <v>12</v>
      </c>
      <c r="CI23" s="745"/>
      <c r="CJ23" s="745"/>
      <c r="CK23" s="745"/>
      <c r="CL23" s="746"/>
      <c r="CM23" s="744">
        <v>90</v>
      </c>
      <c r="CN23" s="745"/>
      <c r="CO23" s="745"/>
      <c r="CP23" s="745"/>
      <c r="CQ23" s="746"/>
      <c r="CR23" s="744">
        <v>452</v>
      </c>
      <c r="CS23" s="745"/>
      <c r="CT23" s="745"/>
      <c r="CU23" s="745"/>
      <c r="CV23" s="746"/>
      <c r="CW23" s="744">
        <v>106</v>
      </c>
      <c r="CX23" s="745"/>
      <c r="CY23" s="745"/>
      <c r="CZ23" s="745"/>
      <c r="DA23" s="746"/>
      <c r="DB23" s="744" t="s">
        <v>572</v>
      </c>
      <c r="DC23" s="745"/>
      <c r="DD23" s="745"/>
      <c r="DE23" s="745"/>
      <c r="DF23" s="746"/>
      <c r="DG23" s="744" t="s">
        <v>572</v>
      </c>
      <c r="DH23" s="745"/>
      <c r="DI23" s="745"/>
      <c r="DJ23" s="745"/>
      <c r="DK23" s="746"/>
      <c r="DL23" s="744">
        <v>122</v>
      </c>
      <c r="DM23" s="745"/>
      <c r="DN23" s="745"/>
      <c r="DO23" s="745"/>
      <c r="DP23" s="746"/>
      <c r="DQ23" s="744">
        <v>110</v>
      </c>
      <c r="DR23" s="745"/>
      <c r="DS23" s="745"/>
      <c r="DT23" s="745"/>
      <c r="DU23" s="746"/>
      <c r="DV23" s="741"/>
      <c r="DW23" s="742"/>
      <c r="DX23" s="742"/>
      <c r="DY23" s="742"/>
      <c r="DZ23" s="747"/>
      <c r="EA23" s="233"/>
    </row>
    <row r="24" spans="1:131" s="234" customFormat="1" ht="26.25" customHeight="1" x14ac:dyDescent="0.2">
      <c r="A24" s="782" t="s">
        <v>367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556</v>
      </c>
      <c r="BT24" s="742"/>
      <c r="BU24" s="742"/>
      <c r="BV24" s="742"/>
      <c r="BW24" s="742"/>
      <c r="BX24" s="742"/>
      <c r="BY24" s="742"/>
      <c r="BZ24" s="742"/>
      <c r="CA24" s="742"/>
      <c r="CB24" s="742"/>
      <c r="CC24" s="742"/>
      <c r="CD24" s="742"/>
      <c r="CE24" s="742"/>
      <c r="CF24" s="742"/>
      <c r="CG24" s="743"/>
      <c r="CH24" s="744">
        <v>0</v>
      </c>
      <c r="CI24" s="745"/>
      <c r="CJ24" s="745"/>
      <c r="CK24" s="745"/>
      <c r="CL24" s="746"/>
      <c r="CM24" s="744">
        <v>48</v>
      </c>
      <c r="CN24" s="745"/>
      <c r="CO24" s="745"/>
      <c r="CP24" s="745"/>
      <c r="CQ24" s="746"/>
      <c r="CR24" s="744">
        <v>15</v>
      </c>
      <c r="CS24" s="745"/>
      <c r="CT24" s="745"/>
      <c r="CU24" s="745"/>
      <c r="CV24" s="746"/>
      <c r="CW24" s="744" t="s">
        <v>572</v>
      </c>
      <c r="CX24" s="745"/>
      <c r="CY24" s="745"/>
      <c r="CZ24" s="745"/>
      <c r="DA24" s="746"/>
      <c r="DB24" s="744" t="s">
        <v>572</v>
      </c>
      <c r="DC24" s="745"/>
      <c r="DD24" s="745"/>
      <c r="DE24" s="745"/>
      <c r="DF24" s="746"/>
      <c r="DG24" s="744" t="s">
        <v>572</v>
      </c>
      <c r="DH24" s="745"/>
      <c r="DI24" s="745"/>
      <c r="DJ24" s="745"/>
      <c r="DK24" s="746"/>
      <c r="DL24" s="744" t="s">
        <v>572</v>
      </c>
      <c r="DM24" s="745"/>
      <c r="DN24" s="745"/>
      <c r="DO24" s="745"/>
      <c r="DP24" s="746"/>
      <c r="DQ24" s="744" t="s">
        <v>572</v>
      </c>
      <c r="DR24" s="745"/>
      <c r="DS24" s="745"/>
      <c r="DT24" s="745"/>
      <c r="DU24" s="746"/>
      <c r="DV24" s="741"/>
      <c r="DW24" s="742"/>
      <c r="DX24" s="742"/>
      <c r="DY24" s="742"/>
      <c r="DZ24" s="747"/>
      <c r="EA24" s="233"/>
    </row>
    <row r="25" spans="1:131" ht="26.25" customHeight="1" thickBot="1" x14ac:dyDescent="0.25">
      <c r="A25" s="693" t="s">
        <v>368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557</v>
      </c>
      <c r="BT25" s="742"/>
      <c r="BU25" s="742"/>
      <c r="BV25" s="742"/>
      <c r="BW25" s="742"/>
      <c r="BX25" s="742"/>
      <c r="BY25" s="742"/>
      <c r="BZ25" s="742"/>
      <c r="CA25" s="742"/>
      <c r="CB25" s="742"/>
      <c r="CC25" s="742"/>
      <c r="CD25" s="742"/>
      <c r="CE25" s="742"/>
      <c r="CF25" s="742"/>
      <c r="CG25" s="743"/>
      <c r="CH25" s="744">
        <v>-2</v>
      </c>
      <c r="CI25" s="745"/>
      <c r="CJ25" s="745"/>
      <c r="CK25" s="745"/>
      <c r="CL25" s="746"/>
      <c r="CM25" s="744">
        <v>114</v>
      </c>
      <c r="CN25" s="745"/>
      <c r="CO25" s="745"/>
      <c r="CP25" s="745"/>
      <c r="CQ25" s="746"/>
      <c r="CR25" s="744">
        <v>10</v>
      </c>
      <c r="CS25" s="745"/>
      <c r="CT25" s="745"/>
      <c r="CU25" s="745"/>
      <c r="CV25" s="746"/>
      <c r="CW25" s="744" t="s">
        <v>572</v>
      </c>
      <c r="CX25" s="745"/>
      <c r="CY25" s="745"/>
      <c r="CZ25" s="745"/>
      <c r="DA25" s="746"/>
      <c r="DB25" s="744" t="s">
        <v>572</v>
      </c>
      <c r="DC25" s="745"/>
      <c r="DD25" s="745"/>
      <c r="DE25" s="745"/>
      <c r="DF25" s="746"/>
      <c r="DG25" s="744" t="s">
        <v>572</v>
      </c>
      <c r="DH25" s="745"/>
      <c r="DI25" s="745"/>
      <c r="DJ25" s="745"/>
      <c r="DK25" s="746"/>
      <c r="DL25" s="744" t="s">
        <v>572</v>
      </c>
      <c r="DM25" s="745"/>
      <c r="DN25" s="745"/>
      <c r="DO25" s="745"/>
      <c r="DP25" s="746"/>
      <c r="DQ25" s="744" t="s">
        <v>572</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369</v>
      </c>
      <c r="R26" s="702"/>
      <c r="S26" s="702"/>
      <c r="T26" s="702"/>
      <c r="U26" s="703"/>
      <c r="V26" s="701" t="s">
        <v>370</v>
      </c>
      <c r="W26" s="702"/>
      <c r="X26" s="702"/>
      <c r="Y26" s="702"/>
      <c r="Z26" s="703"/>
      <c r="AA26" s="701" t="s">
        <v>371</v>
      </c>
      <c r="AB26" s="702"/>
      <c r="AC26" s="702"/>
      <c r="AD26" s="702"/>
      <c r="AE26" s="702"/>
      <c r="AF26" s="788" t="s">
        <v>372</v>
      </c>
      <c r="AG26" s="789"/>
      <c r="AH26" s="789"/>
      <c r="AI26" s="789"/>
      <c r="AJ26" s="790"/>
      <c r="AK26" s="702" t="s">
        <v>373</v>
      </c>
      <c r="AL26" s="702"/>
      <c r="AM26" s="702"/>
      <c r="AN26" s="702"/>
      <c r="AO26" s="703"/>
      <c r="AP26" s="701" t="s">
        <v>374</v>
      </c>
      <c r="AQ26" s="702"/>
      <c r="AR26" s="702"/>
      <c r="AS26" s="702"/>
      <c r="AT26" s="703"/>
      <c r="AU26" s="701" t="s">
        <v>375</v>
      </c>
      <c r="AV26" s="702"/>
      <c r="AW26" s="702"/>
      <c r="AX26" s="702"/>
      <c r="AY26" s="703"/>
      <c r="AZ26" s="701" t="s">
        <v>376</v>
      </c>
      <c r="BA26" s="702"/>
      <c r="BB26" s="702"/>
      <c r="BC26" s="702"/>
      <c r="BD26" s="703"/>
      <c r="BE26" s="701" t="s">
        <v>344</v>
      </c>
      <c r="BF26" s="702"/>
      <c r="BG26" s="702"/>
      <c r="BH26" s="702"/>
      <c r="BI26" s="708"/>
      <c r="BJ26" s="231"/>
      <c r="BK26" s="231"/>
      <c r="BL26" s="231"/>
      <c r="BM26" s="231"/>
      <c r="BN26" s="231"/>
      <c r="BO26" s="240"/>
      <c r="BP26" s="240"/>
      <c r="BQ26" s="237">
        <v>20</v>
      </c>
      <c r="BR26" s="238"/>
      <c r="BS26" s="741" t="s">
        <v>558</v>
      </c>
      <c r="BT26" s="742"/>
      <c r="BU26" s="742"/>
      <c r="BV26" s="742"/>
      <c r="BW26" s="742"/>
      <c r="BX26" s="742"/>
      <c r="BY26" s="742"/>
      <c r="BZ26" s="742"/>
      <c r="CA26" s="742"/>
      <c r="CB26" s="742"/>
      <c r="CC26" s="742"/>
      <c r="CD26" s="742"/>
      <c r="CE26" s="742"/>
      <c r="CF26" s="742"/>
      <c r="CG26" s="743"/>
      <c r="CH26" s="744">
        <v>-2</v>
      </c>
      <c r="CI26" s="745"/>
      <c r="CJ26" s="745"/>
      <c r="CK26" s="745"/>
      <c r="CL26" s="746"/>
      <c r="CM26" s="744">
        <v>213</v>
      </c>
      <c r="CN26" s="745"/>
      <c r="CO26" s="745"/>
      <c r="CP26" s="745"/>
      <c r="CQ26" s="746"/>
      <c r="CR26" s="744">
        <v>88</v>
      </c>
      <c r="CS26" s="745"/>
      <c r="CT26" s="745"/>
      <c r="CU26" s="745"/>
      <c r="CV26" s="746"/>
      <c r="CW26" s="744">
        <v>1</v>
      </c>
      <c r="CX26" s="745"/>
      <c r="CY26" s="745"/>
      <c r="CZ26" s="745"/>
      <c r="DA26" s="746"/>
      <c r="DB26" s="744" t="s">
        <v>572</v>
      </c>
      <c r="DC26" s="745"/>
      <c r="DD26" s="745"/>
      <c r="DE26" s="745"/>
      <c r="DF26" s="746"/>
      <c r="DG26" s="744" t="s">
        <v>572</v>
      </c>
      <c r="DH26" s="745"/>
      <c r="DI26" s="745"/>
      <c r="DJ26" s="745"/>
      <c r="DK26" s="746"/>
      <c r="DL26" s="744" t="s">
        <v>572</v>
      </c>
      <c r="DM26" s="745"/>
      <c r="DN26" s="745"/>
      <c r="DO26" s="745"/>
      <c r="DP26" s="746"/>
      <c r="DQ26" s="744" t="s">
        <v>572</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559</v>
      </c>
      <c r="BT27" s="742"/>
      <c r="BU27" s="742"/>
      <c r="BV27" s="742"/>
      <c r="BW27" s="742"/>
      <c r="BX27" s="742"/>
      <c r="BY27" s="742"/>
      <c r="BZ27" s="742"/>
      <c r="CA27" s="742"/>
      <c r="CB27" s="742"/>
      <c r="CC27" s="742"/>
      <c r="CD27" s="742"/>
      <c r="CE27" s="742"/>
      <c r="CF27" s="742"/>
      <c r="CG27" s="743"/>
      <c r="CH27" s="744">
        <v>-3</v>
      </c>
      <c r="CI27" s="745"/>
      <c r="CJ27" s="745"/>
      <c r="CK27" s="745"/>
      <c r="CL27" s="746"/>
      <c r="CM27" s="744">
        <v>494</v>
      </c>
      <c r="CN27" s="745"/>
      <c r="CO27" s="745"/>
      <c r="CP27" s="745"/>
      <c r="CQ27" s="746"/>
      <c r="CR27" s="744">
        <v>0</v>
      </c>
      <c r="CS27" s="745"/>
      <c r="CT27" s="745"/>
      <c r="CU27" s="745"/>
      <c r="CV27" s="746"/>
      <c r="CW27" s="744" t="s">
        <v>572</v>
      </c>
      <c r="CX27" s="745"/>
      <c r="CY27" s="745"/>
      <c r="CZ27" s="745"/>
      <c r="DA27" s="746"/>
      <c r="DB27" s="744" t="s">
        <v>572</v>
      </c>
      <c r="DC27" s="745"/>
      <c r="DD27" s="745"/>
      <c r="DE27" s="745"/>
      <c r="DF27" s="746"/>
      <c r="DG27" s="744" t="s">
        <v>572</v>
      </c>
      <c r="DH27" s="745"/>
      <c r="DI27" s="745"/>
      <c r="DJ27" s="745"/>
      <c r="DK27" s="746"/>
      <c r="DL27" s="744" t="s">
        <v>572</v>
      </c>
      <c r="DM27" s="745"/>
      <c r="DN27" s="745"/>
      <c r="DO27" s="745"/>
      <c r="DP27" s="746"/>
      <c r="DQ27" s="744" t="s">
        <v>572</v>
      </c>
      <c r="DR27" s="745"/>
      <c r="DS27" s="745"/>
      <c r="DT27" s="745"/>
      <c r="DU27" s="746"/>
      <c r="DV27" s="741"/>
      <c r="DW27" s="742"/>
      <c r="DX27" s="742"/>
      <c r="DY27" s="742"/>
      <c r="DZ27" s="747"/>
      <c r="EA27" s="229"/>
    </row>
    <row r="28" spans="1:131" ht="26.25" customHeight="1" thickTop="1" x14ac:dyDescent="0.2">
      <c r="A28" s="241">
        <v>1</v>
      </c>
      <c r="B28" s="717" t="s">
        <v>377</v>
      </c>
      <c r="C28" s="718"/>
      <c r="D28" s="718"/>
      <c r="E28" s="718"/>
      <c r="F28" s="718"/>
      <c r="G28" s="718"/>
      <c r="H28" s="718"/>
      <c r="I28" s="718"/>
      <c r="J28" s="718"/>
      <c r="K28" s="718"/>
      <c r="L28" s="718"/>
      <c r="M28" s="718"/>
      <c r="N28" s="718"/>
      <c r="O28" s="718"/>
      <c r="P28" s="719"/>
      <c r="Q28" s="798">
        <v>78132</v>
      </c>
      <c r="R28" s="799"/>
      <c r="S28" s="799"/>
      <c r="T28" s="799"/>
      <c r="U28" s="799"/>
      <c r="V28" s="799">
        <v>78051</v>
      </c>
      <c r="W28" s="799"/>
      <c r="X28" s="799"/>
      <c r="Y28" s="799"/>
      <c r="Z28" s="799"/>
      <c r="AA28" s="799">
        <v>80</v>
      </c>
      <c r="AB28" s="799"/>
      <c r="AC28" s="799"/>
      <c r="AD28" s="799"/>
      <c r="AE28" s="800"/>
      <c r="AF28" s="801">
        <v>80</v>
      </c>
      <c r="AG28" s="799"/>
      <c r="AH28" s="799"/>
      <c r="AI28" s="799"/>
      <c r="AJ28" s="802"/>
      <c r="AK28" s="803">
        <v>4919</v>
      </c>
      <c r="AL28" s="804"/>
      <c r="AM28" s="804"/>
      <c r="AN28" s="804"/>
      <c r="AO28" s="804"/>
      <c r="AP28" s="804" t="s">
        <v>472</v>
      </c>
      <c r="AQ28" s="804"/>
      <c r="AR28" s="804"/>
      <c r="AS28" s="804"/>
      <c r="AT28" s="804"/>
      <c r="AU28" s="804" t="s">
        <v>472</v>
      </c>
      <c r="AV28" s="804"/>
      <c r="AW28" s="804"/>
      <c r="AX28" s="804"/>
      <c r="AY28" s="804"/>
      <c r="AZ28" s="805" t="s">
        <v>472</v>
      </c>
      <c r="BA28" s="805"/>
      <c r="BB28" s="805"/>
      <c r="BC28" s="805"/>
      <c r="BD28" s="805"/>
      <c r="BE28" s="796"/>
      <c r="BF28" s="796"/>
      <c r="BG28" s="796"/>
      <c r="BH28" s="796"/>
      <c r="BI28" s="797"/>
      <c r="BJ28" s="231"/>
      <c r="BK28" s="231"/>
      <c r="BL28" s="231"/>
      <c r="BM28" s="231"/>
      <c r="BN28" s="231"/>
      <c r="BO28" s="240"/>
      <c r="BP28" s="240"/>
      <c r="BQ28" s="237">
        <v>22</v>
      </c>
      <c r="BR28" s="238"/>
      <c r="BS28" s="741" t="s">
        <v>560</v>
      </c>
      <c r="BT28" s="742"/>
      <c r="BU28" s="742"/>
      <c r="BV28" s="742"/>
      <c r="BW28" s="742"/>
      <c r="BX28" s="742"/>
      <c r="BY28" s="742"/>
      <c r="BZ28" s="742"/>
      <c r="CA28" s="742"/>
      <c r="CB28" s="742"/>
      <c r="CC28" s="742"/>
      <c r="CD28" s="742"/>
      <c r="CE28" s="742"/>
      <c r="CF28" s="742"/>
      <c r="CG28" s="743"/>
      <c r="CH28" s="744">
        <v>-39</v>
      </c>
      <c r="CI28" s="745"/>
      <c r="CJ28" s="745"/>
      <c r="CK28" s="745"/>
      <c r="CL28" s="746"/>
      <c r="CM28" s="744">
        <v>89</v>
      </c>
      <c r="CN28" s="745"/>
      <c r="CO28" s="745"/>
      <c r="CP28" s="745"/>
      <c r="CQ28" s="746"/>
      <c r="CR28" s="744">
        <v>150</v>
      </c>
      <c r="CS28" s="745"/>
      <c r="CT28" s="745"/>
      <c r="CU28" s="745"/>
      <c r="CV28" s="746"/>
      <c r="CW28" s="744" t="s">
        <v>572</v>
      </c>
      <c r="CX28" s="745"/>
      <c r="CY28" s="745"/>
      <c r="CZ28" s="745"/>
      <c r="DA28" s="746"/>
      <c r="DB28" s="744" t="s">
        <v>572</v>
      </c>
      <c r="DC28" s="745"/>
      <c r="DD28" s="745"/>
      <c r="DE28" s="745"/>
      <c r="DF28" s="746"/>
      <c r="DG28" s="744" t="s">
        <v>572</v>
      </c>
      <c r="DH28" s="745"/>
      <c r="DI28" s="745"/>
      <c r="DJ28" s="745"/>
      <c r="DK28" s="746"/>
      <c r="DL28" s="744" t="s">
        <v>572</v>
      </c>
      <c r="DM28" s="745"/>
      <c r="DN28" s="745"/>
      <c r="DO28" s="745"/>
      <c r="DP28" s="746"/>
      <c r="DQ28" s="744" t="s">
        <v>572</v>
      </c>
      <c r="DR28" s="745"/>
      <c r="DS28" s="745"/>
      <c r="DT28" s="745"/>
      <c r="DU28" s="746"/>
      <c r="DV28" s="741"/>
      <c r="DW28" s="742"/>
      <c r="DX28" s="742"/>
      <c r="DY28" s="742"/>
      <c r="DZ28" s="747"/>
      <c r="EA28" s="229"/>
    </row>
    <row r="29" spans="1:131" ht="26.25" customHeight="1" x14ac:dyDescent="0.2">
      <c r="A29" s="241">
        <v>2</v>
      </c>
      <c r="B29" s="748" t="s">
        <v>378</v>
      </c>
      <c r="C29" s="749"/>
      <c r="D29" s="749"/>
      <c r="E29" s="749"/>
      <c r="F29" s="749"/>
      <c r="G29" s="749"/>
      <c r="H29" s="749"/>
      <c r="I29" s="749"/>
      <c r="J29" s="749"/>
      <c r="K29" s="749"/>
      <c r="L29" s="749"/>
      <c r="M29" s="749"/>
      <c r="N29" s="749"/>
      <c r="O29" s="749"/>
      <c r="P29" s="750"/>
      <c r="Q29" s="751">
        <v>5905</v>
      </c>
      <c r="R29" s="752"/>
      <c r="S29" s="752"/>
      <c r="T29" s="752"/>
      <c r="U29" s="752"/>
      <c r="V29" s="752">
        <v>4353</v>
      </c>
      <c r="W29" s="752"/>
      <c r="X29" s="752"/>
      <c r="Y29" s="752"/>
      <c r="Z29" s="752"/>
      <c r="AA29" s="752">
        <v>1552</v>
      </c>
      <c r="AB29" s="752"/>
      <c r="AC29" s="752"/>
      <c r="AD29" s="752"/>
      <c r="AE29" s="753"/>
      <c r="AF29" s="794">
        <v>11684</v>
      </c>
      <c r="AG29" s="752"/>
      <c r="AH29" s="752"/>
      <c r="AI29" s="752"/>
      <c r="AJ29" s="795"/>
      <c r="AK29" s="810" t="s">
        <v>472</v>
      </c>
      <c r="AL29" s="806"/>
      <c r="AM29" s="806"/>
      <c r="AN29" s="806"/>
      <c r="AO29" s="806"/>
      <c r="AP29" s="806">
        <v>66</v>
      </c>
      <c r="AQ29" s="806"/>
      <c r="AR29" s="806"/>
      <c r="AS29" s="806"/>
      <c r="AT29" s="806"/>
      <c r="AU29" s="806" t="s">
        <v>472</v>
      </c>
      <c r="AV29" s="806"/>
      <c r="AW29" s="806"/>
      <c r="AX29" s="806"/>
      <c r="AY29" s="806"/>
      <c r="AZ29" s="807" t="s">
        <v>472</v>
      </c>
      <c r="BA29" s="807"/>
      <c r="BB29" s="807"/>
      <c r="BC29" s="807"/>
      <c r="BD29" s="807"/>
      <c r="BE29" s="808" t="s">
        <v>379</v>
      </c>
      <c r="BF29" s="808"/>
      <c r="BG29" s="808"/>
      <c r="BH29" s="808"/>
      <c r="BI29" s="809"/>
      <c r="BJ29" s="231"/>
      <c r="BK29" s="231"/>
      <c r="BL29" s="231"/>
      <c r="BM29" s="231"/>
      <c r="BN29" s="231"/>
      <c r="BO29" s="240"/>
      <c r="BP29" s="240"/>
      <c r="BQ29" s="237">
        <v>23</v>
      </c>
      <c r="BR29" s="238" t="s">
        <v>538</v>
      </c>
      <c r="BS29" s="741" t="s">
        <v>561</v>
      </c>
      <c r="BT29" s="742"/>
      <c r="BU29" s="742"/>
      <c r="BV29" s="742"/>
      <c r="BW29" s="742"/>
      <c r="BX29" s="742"/>
      <c r="BY29" s="742"/>
      <c r="BZ29" s="742"/>
      <c r="CA29" s="742"/>
      <c r="CB29" s="742"/>
      <c r="CC29" s="742"/>
      <c r="CD29" s="742"/>
      <c r="CE29" s="742"/>
      <c r="CF29" s="742"/>
      <c r="CG29" s="743"/>
      <c r="CH29" s="744">
        <v>2</v>
      </c>
      <c r="CI29" s="745"/>
      <c r="CJ29" s="745"/>
      <c r="CK29" s="745"/>
      <c r="CL29" s="746"/>
      <c r="CM29" s="744">
        <v>1665</v>
      </c>
      <c r="CN29" s="745"/>
      <c r="CO29" s="745"/>
      <c r="CP29" s="745"/>
      <c r="CQ29" s="746"/>
      <c r="CR29" s="744">
        <v>613</v>
      </c>
      <c r="CS29" s="745"/>
      <c r="CT29" s="745"/>
      <c r="CU29" s="745"/>
      <c r="CV29" s="746"/>
      <c r="CW29" s="744" t="s">
        <v>572</v>
      </c>
      <c r="CX29" s="745"/>
      <c r="CY29" s="745"/>
      <c r="CZ29" s="745"/>
      <c r="DA29" s="746"/>
      <c r="DB29" s="744">
        <v>318</v>
      </c>
      <c r="DC29" s="745"/>
      <c r="DD29" s="745"/>
      <c r="DE29" s="745"/>
      <c r="DF29" s="746"/>
      <c r="DG29" s="744" t="s">
        <v>572</v>
      </c>
      <c r="DH29" s="745"/>
      <c r="DI29" s="745"/>
      <c r="DJ29" s="745"/>
      <c r="DK29" s="746"/>
      <c r="DL29" s="744" t="s">
        <v>572</v>
      </c>
      <c r="DM29" s="745"/>
      <c r="DN29" s="745"/>
      <c r="DO29" s="745"/>
      <c r="DP29" s="746"/>
      <c r="DQ29" s="744" t="s">
        <v>572</v>
      </c>
      <c r="DR29" s="745"/>
      <c r="DS29" s="745"/>
      <c r="DT29" s="745"/>
      <c r="DU29" s="746"/>
      <c r="DV29" s="741"/>
      <c r="DW29" s="742"/>
      <c r="DX29" s="742"/>
      <c r="DY29" s="742"/>
      <c r="DZ29" s="747"/>
      <c r="EA29" s="229"/>
    </row>
    <row r="30" spans="1:131" ht="26.25" customHeight="1" x14ac:dyDescent="0.2">
      <c r="A30" s="241">
        <v>3</v>
      </c>
      <c r="B30" s="748" t="s">
        <v>573</v>
      </c>
      <c r="C30" s="749"/>
      <c r="D30" s="749"/>
      <c r="E30" s="749"/>
      <c r="F30" s="749"/>
      <c r="G30" s="749"/>
      <c r="H30" s="749"/>
      <c r="I30" s="749"/>
      <c r="J30" s="749"/>
      <c r="K30" s="749"/>
      <c r="L30" s="749"/>
      <c r="M30" s="749"/>
      <c r="N30" s="749"/>
      <c r="O30" s="749"/>
      <c r="P30" s="750"/>
      <c r="Q30" s="751">
        <v>124</v>
      </c>
      <c r="R30" s="752"/>
      <c r="S30" s="752"/>
      <c r="T30" s="752"/>
      <c r="U30" s="752"/>
      <c r="V30" s="752">
        <v>113</v>
      </c>
      <c r="W30" s="752"/>
      <c r="X30" s="752"/>
      <c r="Y30" s="752"/>
      <c r="Z30" s="752"/>
      <c r="AA30" s="752">
        <v>11</v>
      </c>
      <c r="AB30" s="752"/>
      <c r="AC30" s="752"/>
      <c r="AD30" s="752"/>
      <c r="AE30" s="753"/>
      <c r="AF30" s="794">
        <v>471</v>
      </c>
      <c r="AG30" s="752"/>
      <c r="AH30" s="752"/>
      <c r="AI30" s="752"/>
      <c r="AJ30" s="795"/>
      <c r="AK30" s="810" t="s">
        <v>472</v>
      </c>
      <c r="AL30" s="806"/>
      <c r="AM30" s="806"/>
      <c r="AN30" s="806"/>
      <c r="AO30" s="806"/>
      <c r="AP30" s="806" t="s">
        <v>472</v>
      </c>
      <c r="AQ30" s="806"/>
      <c r="AR30" s="806"/>
      <c r="AS30" s="806"/>
      <c r="AT30" s="806"/>
      <c r="AU30" s="806" t="s">
        <v>472</v>
      </c>
      <c r="AV30" s="806"/>
      <c r="AW30" s="806"/>
      <c r="AX30" s="806"/>
      <c r="AY30" s="806"/>
      <c r="AZ30" s="807" t="s">
        <v>472</v>
      </c>
      <c r="BA30" s="807"/>
      <c r="BB30" s="807"/>
      <c r="BC30" s="807"/>
      <c r="BD30" s="807"/>
      <c r="BE30" s="808" t="s">
        <v>379</v>
      </c>
      <c r="BF30" s="808"/>
      <c r="BG30" s="808"/>
      <c r="BH30" s="808"/>
      <c r="BI30" s="809"/>
      <c r="BJ30" s="231"/>
      <c r="BK30" s="231"/>
      <c r="BL30" s="231"/>
      <c r="BM30" s="231"/>
      <c r="BN30" s="231"/>
      <c r="BO30" s="240"/>
      <c r="BP30" s="240"/>
      <c r="BQ30" s="237">
        <v>24</v>
      </c>
      <c r="BR30" s="238"/>
      <c r="BS30" s="741" t="s">
        <v>562</v>
      </c>
      <c r="BT30" s="742"/>
      <c r="BU30" s="742"/>
      <c r="BV30" s="742"/>
      <c r="BW30" s="742"/>
      <c r="BX30" s="742"/>
      <c r="BY30" s="742"/>
      <c r="BZ30" s="742"/>
      <c r="CA30" s="742"/>
      <c r="CB30" s="742"/>
      <c r="CC30" s="742"/>
      <c r="CD30" s="742"/>
      <c r="CE30" s="742"/>
      <c r="CF30" s="742"/>
      <c r="CG30" s="743"/>
      <c r="CH30" s="744">
        <v>-1</v>
      </c>
      <c r="CI30" s="745"/>
      <c r="CJ30" s="745"/>
      <c r="CK30" s="745"/>
      <c r="CL30" s="746"/>
      <c r="CM30" s="744">
        <v>118</v>
      </c>
      <c r="CN30" s="745"/>
      <c r="CO30" s="745"/>
      <c r="CP30" s="745"/>
      <c r="CQ30" s="746"/>
      <c r="CR30" s="744">
        <v>37</v>
      </c>
      <c r="CS30" s="745"/>
      <c r="CT30" s="745"/>
      <c r="CU30" s="745"/>
      <c r="CV30" s="746"/>
      <c r="CW30" s="744" t="s">
        <v>572</v>
      </c>
      <c r="CX30" s="745"/>
      <c r="CY30" s="745"/>
      <c r="CZ30" s="745"/>
      <c r="DA30" s="746"/>
      <c r="DB30" s="744" t="s">
        <v>572</v>
      </c>
      <c r="DC30" s="745"/>
      <c r="DD30" s="745"/>
      <c r="DE30" s="745"/>
      <c r="DF30" s="746"/>
      <c r="DG30" s="744" t="s">
        <v>572</v>
      </c>
      <c r="DH30" s="745"/>
      <c r="DI30" s="745"/>
      <c r="DJ30" s="745"/>
      <c r="DK30" s="746"/>
      <c r="DL30" s="744" t="s">
        <v>572</v>
      </c>
      <c r="DM30" s="745"/>
      <c r="DN30" s="745"/>
      <c r="DO30" s="745"/>
      <c r="DP30" s="746"/>
      <c r="DQ30" s="744" t="s">
        <v>572</v>
      </c>
      <c r="DR30" s="745"/>
      <c r="DS30" s="745"/>
      <c r="DT30" s="745"/>
      <c r="DU30" s="746"/>
      <c r="DV30" s="741"/>
      <c r="DW30" s="742"/>
      <c r="DX30" s="742"/>
      <c r="DY30" s="742"/>
      <c r="DZ30" s="747"/>
      <c r="EA30" s="229"/>
    </row>
    <row r="31" spans="1:131" ht="26.25" customHeight="1" x14ac:dyDescent="0.2">
      <c r="A31" s="241">
        <v>4</v>
      </c>
      <c r="B31" s="748" t="s">
        <v>381</v>
      </c>
      <c r="C31" s="749"/>
      <c r="D31" s="749"/>
      <c r="E31" s="749"/>
      <c r="F31" s="749"/>
      <c r="G31" s="749"/>
      <c r="H31" s="749"/>
      <c r="I31" s="749"/>
      <c r="J31" s="749"/>
      <c r="K31" s="749"/>
      <c r="L31" s="749"/>
      <c r="M31" s="749"/>
      <c r="N31" s="749"/>
      <c r="O31" s="749"/>
      <c r="P31" s="750"/>
      <c r="Q31" s="751">
        <v>145</v>
      </c>
      <c r="R31" s="752"/>
      <c r="S31" s="752"/>
      <c r="T31" s="752"/>
      <c r="U31" s="752"/>
      <c r="V31" s="752">
        <v>156</v>
      </c>
      <c r="W31" s="752"/>
      <c r="X31" s="752"/>
      <c r="Y31" s="752"/>
      <c r="Z31" s="752"/>
      <c r="AA31" s="752">
        <v>-11</v>
      </c>
      <c r="AB31" s="752"/>
      <c r="AC31" s="752"/>
      <c r="AD31" s="752"/>
      <c r="AE31" s="753"/>
      <c r="AF31" s="794">
        <v>7</v>
      </c>
      <c r="AG31" s="752"/>
      <c r="AH31" s="752"/>
      <c r="AI31" s="752"/>
      <c r="AJ31" s="795"/>
      <c r="AK31" s="810" t="s">
        <v>472</v>
      </c>
      <c r="AL31" s="806"/>
      <c r="AM31" s="806"/>
      <c r="AN31" s="806"/>
      <c r="AO31" s="806"/>
      <c r="AP31" s="806" t="s">
        <v>472</v>
      </c>
      <c r="AQ31" s="806"/>
      <c r="AR31" s="806"/>
      <c r="AS31" s="806"/>
      <c r="AT31" s="806"/>
      <c r="AU31" s="806" t="s">
        <v>472</v>
      </c>
      <c r="AV31" s="806"/>
      <c r="AW31" s="806"/>
      <c r="AX31" s="806"/>
      <c r="AY31" s="806"/>
      <c r="AZ31" s="807" t="s">
        <v>472</v>
      </c>
      <c r="BA31" s="807"/>
      <c r="BB31" s="807"/>
      <c r="BC31" s="807"/>
      <c r="BD31" s="807"/>
      <c r="BE31" s="808" t="s">
        <v>379</v>
      </c>
      <c r="BF31" s="808"/>
      <c r="BG31" s="808"/>
      <c r="BH31" s="808"/>
      <c r="BI31" s="809"/>
      <c r="BJ31" s="231"/>
      <c r="BK31" s="231"/>
      <c r="BL31" s="231"/>
      <c r="BM31" s="231"/>
      <c r="BN31" s="231"/>
      <c r="BO31" s="240"/>
      <c r="BP31" s="240"/>
      <c r="BQ31" s="237">
        <v>25</v>
      </c>
      <c r="BR31" s="238" t="s">
        <v>538</v>
      </c>
      <c r="BS31" s="741" t="s">
        <v>563</v>
      </c>
      <c r="BT31" s="742"/>
      <c r="BU31" s="742"/>
      <c r="BV31" s="742"/>
      <c r="BW31" s="742"/>
      <c r="BX31" s="742"/>
      <c r="BY31" s="742"/>
      <c r="BZ31" s="742"/>
      <c r="CA31" s="742"/>
      <c r="CB31" s="742"/>
      <c r="CC31" s="742"/>
      <c r="CD31" s="742"/>
      <c r="CE31" s="742"/>
      <c r="CF31" s="742"/>
      <c r="CG31" s="743"/>
      <c r="CH31" s="744">
        <v>377</v>
      </c>
      <c r="CI31" s="745"/>
      <c r="CJ31" s="745"/>
      <c r="CK31" s="745"/>
      <c r="CL31" s="746"/>
      <c r="CM31" s="744">
        <v>400</v>
      </c>
      <c r="CN31" s="745"/>
      <c r="CO31" s="745"/>
      <c r="CP31" s="745"/>
      <c r="CQ31" s="746"/>
      <c r="CR31" s="744">
        <v>10</v>
      </c>
      <c r="CS31" s="745"/>
      <c r="CT31" s="745"/>
      <c r="CU31" s="745"/>
      <c r="CV31" s="746"/>
      <c r="CW31" s="744">
        <v>240</v>
      </c>
      <c r="CX31" s="745"/>
      <c r="CY31" s="745"/>
      <c r="CZ31" s="745"/>
      <c r="DA31" s="746"/>
      <c r="DB31" s="744" t="s">
        <v>572</v>
      </c>
      <c r="DC31" s="745"/>
      <c r="DD31" s="745"/>
      <c r="DE31" s="745"/>
      <c r="DF31" s="746"/>
      <c r="DG31" s="744" t="s">
        <v>572</v>
      </c>
      <c r="DH31" s="745"/>
      <c r="DI31" s="745"/>
      <c r="DJ31" s="745"/>
      <c r="DK31" s="746"/>
      <c r="DL31" s="744">
        <v>6823</v>
      </c>
      <c r="DM31" s="745"/>
      <c r="DN31" s="745"/>
      <c r="DO31" s="745"/>
      <c r="DP31" s="746"/>
      <c r="DQ31" s="744">
        <v>6141</v>
      </c>
      <c r="DR31" s="745"/>
      <c r="DS31" s="745"/>
      <c r="DT31" s="745"/>
      <c r="DU31" s="746"/>
      <c r="DV31" s="741"/>
      <c r="DW31" s="742"/>
      <c r="DX31" s="742"/>
      <c r="DY31" s="742"/>
      <c r="DZ31" s="747"/>
      <c r="EA31" s="229"/>
    </row>
    <row r="32" spans="1:131" ht="26.25" customHeight="1" x14ac:dyDescent="0.2">
      <c r="A32" s="241">
        <v>5</v>
      </c>
      <c r="B32" s="748" t="s">
        <v>382</v>
      </c>
      <c r="C32" s="749"/>
      <c r="D32" s="749"/>
      <c r="E32" s="749"/>
      <c r="F32" s="749"/>
      <c r="G32" s="749"/>
      <c r="H32" s="749"/>
      <c r="I32" s="749"/>
      <c r="J32" s="749"/>
      <c r="K32" s="749"/>
      <c r="L32" s="749"/>
      <c r="M32" s="749"/>
      <c r="N32" s="749"/>
      <c r="O32" s="749"/>
      <c r="P32" s="750"/>
      <c r="Q32" s="751">
        <v>7626</v>
      </c>
      <c r="R32" s="752"/>
      <c r="S32" s="752"/>
      <c r="T32" s="752"/>
      <c r="U32" s="752"/>
      <c r="V32" s="752">
        <v>7628</v>
      </c>
      <c r="W32" s="752"/>
      <c r="X32" s="752"/>
      <c r="Y32" s="752"/>
      <c r="Z32" s="752"/>
      <c r="AA32" s="752">
        <v>-2</v>
      </c>
      <c r="AB32" s="752"/>
      <c r="AC32" s="752"/>
      <c r="AD32" s="752"/>
      <c r="AE32" s="753"/>
      <c r="AF32" s="794">
        <v>439</v>
      </c>
      <c r="AG32" s="752"/>
      <c r="AH32" s="752"/>
      <c r="AI32" s="752"/>
      <c r="AJ32" s="795"/>
      <c r="AK32" s="810">
        <v>1367</v>
      </c>
      <c r="AL32" s="806"/>
      <c r="AM32" s="806"/>
      <c r="AN32" s="806"/>
      <c r="AO32" s="806"/>
      <c r="AP32" s="806">
        <v>10685</v>
      </c>
      <c r="AQ32" s="806"/>
      <c r="AR32" s="806"/>
      <c r="AS32" s="806"/>
      <c r="AT32" s="806"/>
      <c r="AU32" s="806">
        <v>10685</v>
      </c>
      <c r="AV32" s="806"/>
      <c r="AW32" s="806"/>
      <c r="AX32" s="806"/>
      <c r="AY32" s="806"/>
      <c r="AZ32" s="807" t="s">
        <v>472</v>
      </c>
      <c r="BA32" s="807"/>
      <c r="BB32" s="807"/>
      <c r="BC32" s="807"/>
      <c r="BD32" s="807"/>
      <c r="BE32" s="808" t="s">
        <v>379</v>
      </c>
      <c r="BF32" s="808"/>
      <c r="BG32" s="808"/>
      <c r="BH32" s="808"/>
      <c r="BI32" s="809"/>
      <c r="BJ32" s="231"/>
      <c r="BK32" s="231"/>
      <c r="BL32" s="231"/>
      <c r="BM32" s="231"/>
      <c r="BN32" s="231"/>
      <c r="BO32" s="240"/>
      <c r="BP32" s="240"/>
      <c r="BQ32" s="237">
        <v>26</v>
      </c>
      <c r="BR32" s="238"/>
      <c r="BS32" s="741" t="s">
        <v>564</v>
      </c>
      <c r="BT32" s="742"/>
      <c r="BU32" s="742"/>
      <c r="BV32" s="742"/>
      <c r="BW32" s="742"/>
      <c r="BX32" s="742"/>
      <c r="BY32" s="742"/>
      <c r="BZ32" s="742"/>
      <c r="CA32" s="742"/>
      <c r="CB32" s="742"/>
      <c r="CC32" s="742"/>
      <c r="CD32" s="742"/>
      <c r="CE32" s="742"/>
      <c r="CF32" s="742"/>
      <c r="CG32" s="743"/>
      <c r="CH32" s="744">
        <v>0</v>
      </c>
      <c r="CI32" s="745"/>
      <c r="CJ32" s="745"/>
      <c r="CK32" s="745"/>
      <c r="CL32" s="746"/>
      <c r="CM32" s="744">
        <v>606</v>
      </c>
      <c r="CN32" s="745"/>
      <c r="CO32" s="745"/>
      <c r="CP32" s="745"/>
      <c r="CQ32" s="746"/>
      <c r="CR32" s="744">
        <v>300</v>
      </c>
      <c r="CS32" s="745"/>
      <c r="CT32" s="745"/>
      <c r="CU32" s="745"/>
      <c r="CV32" s="746"/>
      <c r="CW32" s="744" t="s">
        <v>572</v>
      </c>
      <c r="CX32" s="745"/>
      <c r="CY32" s="745"/>
      <c r="CZ32" s="745"/>
      <c r="DA32" s="746"/>
      <c r="DB32" s="744" t="s">
        <v>572</v>
      </c>
      <c r="DC32" s="745"/>
      <c r="DD32" s="745"/>
      <c r="DE32" s="745"/>
      <c r="DF32" s="746"/>
      <c r="DG32" s="744" t="s">
        <v>572</v>
      </c>
      <c r="DH32" s="745"/>
      <c r="DI32" s="745"/>
      <c r="DJ32" s="745"/>
      <c r="DK32" s="746"/>
      <c r="DL32" s="744" t="s">
        <v>572</v>
      </c>
      <c r="DM32" s="745"/>
      <c r="DN32" s="745"/>
      <c r="DO32" s="745"/>
      <c r="DP32" s="746"/>
      <c r="DQ32" s="744" t="s">
        <v>572</v>
      </c>
      <c r="DR32" s="745"/>
      <c r="DS32" s="745"/>
      <c r="DT32" s="745"/>
      <c r="DU32" s="746"/>
      <c r="DV32" s="741"/>
      <c r="DW32" s="742"/>
      <c r="DX32" s="742"/>
      <c r="DY32" s="742"/>
      <c r="DZ32" s="747"/>
      <c r="EA32" s="229"/>
    </row>
    <row r="33" spans="1:131" ht="26.25" customHeight="1" x14ac:dyDescent="0.2">
      <c r="A33" s="241">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1"/>
      <c r="BK33" s="231"/>
      <c r="BL33" s="231"/>
      <c r="BM33" s="231"/>
      <c r="BN33" s="231"/>
      <c r="BO33" s="240"/>
      <c r="BP33" s="240"/>
      <c r="BQ33" s="237">
        <v>27</v>
      </c>
      <c r="BR33" s="238"/>
      <c r="BS33" s="741" t="s">
        <v>565</v>
      </c>
      <c r="BT33" s="742"/>
      <c r="BU33" s="742"/>
      <c r="BV33" s="742"/>
      <c r="BW33" s="742"/>
      <c r="BX33" s="742"/>
      <c r="BY33" s="742"/>
      <c r="BZ33" s="742"/>
      <c r="CA33" s="742"/>
      <c r="CB33" s="742"/>
      <c r="CC33" s="742"/>
      <c r="CD33" s="742"/>
      <c r="CE33" s="742"/>
      <c r="CF33" s="742"/>
      <c r="CG33" s="743"/>
      <c r="CH33" s="744">
        <v>-3</v>
      </c>
      <c r="CI33" s="745"/>
      <c r="CJ33" s="745"/>
      <c r="CK33" s="745"/>
      <c r="CL33" s="746"/>
      <c r="CM33" s="744">
        <v>958</v>
      </c>
      <c r="CN33" s="745"/>
      <c r="CO33" s="745"/>
      <c r="CP33" s="745"/>
      <c r="CQ33" s="746"/>
      <c r="CR33" s="744">
        <v>200</v>
      </c>
      <c r="CS33" s="745"/>
      <c r="CT33" s="745"/>
      <c r="CU33" s="745"/>
      <c r="CV33" s="746"/>
      <c r="CW33" s="744">
        <v>146</v>
      </c>
      <c r="CX33" s="745"/>
      <c r="CY33" s="745"/>
      <c r="CZ33" s="745"/>
      <c r="DA33" s="746"/>
      <c r="DB33" s="744" t="s">
        <v>572</v>
      </c>
      <c r="DC33" s="745"/>
      <c r="DD33" s="745"/>
      <c r="DE33" s="745"/>
      <c r="DF33" s="746"/>
      <c r="DG33" s="744" t="s">
        <v>572</v>
      </c>
      <c r="DH33" s="745"/>
      <c r="DI33" s="745"/>
      <c r="DJ33" s="745"/>
      <c r="DK33" s="746"/>
      <c r="DL33" s="744" t="s">
        <v>572</v>
      </c>
      <c r="DM33" s="745"/>
      <c r="DN33" s="745"/>
      <c r="DO33" s="745"/>
      <c r="DP33" s="746"/>
      <c r="DQ33" s="744" t="s">
        <v>572</v>
      </c>
      <c r="DR33" s="745"/>
      <c r="DS33" s="745"/>
      <c r="DT33" s="745"/>
      <c r="DU33" s="746"/>
      <c r="DV33" s="741"/>
      <c r="DW33" s="742"/>
      <c r="DX33" s="742"/>
      <c r="DY33" s="742"/>
      <c r="DZ33" s="747"/>
      <c r="EA33" s="229"/>
    </row>
    <row r="34" spans="1:131" ht="26.25" customHeight="1" x14ac:dyDescent="0.2">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t="s">
        <v>566</v>
      </c>
      <c r="BT34" s="742"/>
      <c r="BU34" s="742"/>
      <c r="BV34" s="742"/>
      <c r="BW34" s="742"/>
      <c r="BX34" s="742"/>
      <c r="BY34" s="742"/>
      <c r="BZ34" s="742"/>
      <c r="CA34" s="742"/>
      <c r="CB34" s="742"/>
      <c r="CC34" s="742"/>
      <c r="CD34" s="742"/>
      <c r="CE34" s="742"/>
      <c r="CF34" s="742"/>
      <c r="CG34" s="743"/>
      <c r="CH34" s="744">
        <v>2</v>
      </c>
      <c r="CI34" s="745"/>
      <c r="CJ34" s="745"/>
      <c r="CK34" s="745"/>
      <c r="CL34" s="746"/>
      <c r="CM34" s="744">
        <v>704</v>
      </c>
      <c r="CN34" s="745"/>
      <c r="CO34" s="745"/>
      <c r="CP34" s="745"/>
      <c r="CQ34" s="746"/>
      <c r="CR34" s="744">
        <v>10</v>
      </c>
      <c r="CS34" s="745"/>
      <c r="CT34" s="745"/>
      <c r="CU34" s="745"/>
      <c r="CV34" s="746"/>
      <c r="CW34" s="744">
        <v>366</v>
      </c>
      <c r="CX34" s="745"/>
      <c r="CY34" s="745"/>
      <c r="CZ34" s="745"/>
      <c r="DA34" s="746"/>
      <c r="DB34" s="744" t="s">
        <v>572</v>
      </c>
      <c r="DC34" s="745"/>
      <c r="DD34" s="745"/>
      <c r="DE34" s="745"/>
      <c r="DF34" s="746"/>
      <c r="DG34" s="744" t="s">
        <v>572</v>
      </c>
      <c r="DH34" s="745"/>
      <c r="DI34" s="745"/>
      <c r="DJ34" s="745"/>
      <c r="DK34" s="746"/>
      <c r="DL34" s="744" t="s">
        <v>572</v>
      </c>
      <c r="DM34" s="745"/>
      <c r="DN34" s="745"/>
      <c r="DO34" s="745"/>
      <c r="DP34" s="746"/>
      <c r="DQ34" s="744" t="s">
        <v>572</v>
      </c>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t="s">
        <v>538</v>
      </c>
      <c r="BS35" s="741" t="s">
        <v>567</v>
      </c>
      <c r="BT35" s="742"/>
      <c r="BU35" s="742"/>
      <c r="BV35" s="742"/>
      <c r="BW35" s="742"/>
      <c r="BX35" s="742"/>
      <c r="BY35" s="742"/>
      <c r="BZ35" s="742"/>
      <c r="CA35" s="742"/>
      <c r="CB35" s="742"/>
      <c r="CC35" s="742"/>
      <c r="CD35" s="742"/>
      <c r="CE35" s="742"/>
      <c r="CF35" s="742"/>
      <c r="CG35" s="743"/>
      <c r="CH35" s="744">
        <v>1793</v>
      </c>
      <c r="CI35" s="745"/>
      <c r="CJ35" s="745"/>
      <c r="CK35" s="745"/>
      <c r="CL35" s="746"/>
      <c r="CM35" s="744">
        <v>19977</v>
      </c>
      <c r="CN35" s="745"/>
      <c r="CO35" s="745"/>
      <c r="CP35" s="745"/>
      <c r="CQ35" s="746"/>
      <c r="CR35" s="744">
        <v>243</v>
      </c>
      <c r="CS35" s="745"/>
      <c r="CT35" s="745"/>
      <c r="CU35" s="745"/>
      <c r="CV35" s="746"/>
      <c r="CW35" s="744">
        <v>4033</v>
      </c>
      <c r="CX35" s="745"/>
      <c r="CY35" s="745"/>
      <c r="CZ35" s="745"/>
      <c r="DA35" s="746"/>
      <c r="DB35" s="744">
        <v>3363</v>
      </c>
      <c r="DC35" s="745"/>
      <c r="DD35" s="745"/>
      <c r="DE35" s="745"/>
      <c r="DF35" s="746"/>
      <c r="DG35" s="744" t="s">
        <v>572</v>
      </c>
      <c r="DH35" s="745"/>
      <c r="DI35" s="745"/>
      <c r="DJ35" s="745"/>
      <c r="DK35" s="746"/>
      <c r="DL35" s="744" t="s">
        <v>572</v>
      </c>
      <c r="DM35" s="745"/>
      <c r="DN35" s="745"/>
      <c r="DO35" s="745"/>
      <c r="DP35" s="746"/>
      <c r="DQ35" s="744" t="s">
        <v>572</v>
      </c>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t="s">
        <v>538</v>
      </c>
      <c r="BS36" s="741" t="s">
        <v>568</v>
      </c>
      <c r="BT36" s="742"/>
      <c r="BU36" s="742"/>
      <c r="BV36" s="742"/>
      <c r="BW36" s="742"/>
      <c r="BX36" s="742"/>
      <c r="BY36" s="742"/>
      <c r="BZ36" s="742"/>
      <c r="CA36" s="742"/>
      <c r="CB36" s="742"/>
      <c r="CC36" s="742"/>
      <c r="CD36" s="742"/>
      <c r="CE36" s="742"/>
      <c r="CF36" s="742"/>
      <c r="CG36" s="743"/>
      <c r="CH36" s="744">
        <v>79</v>
      </c>
      <c r="CI36" s="745"/>
      <c r="CJ36" s="745"/>
      <c r="CK36" s="745"/>
      <c r="CL36" s="746"/>
      <c r="CM36" s="744">
        <v>6633</v>
      </c>
      <c r="CN36" s="745"/>
      <c r="CO36" s="745"/>
      <c r="CP36" s="745"/>
      <c r="CQ36" s="746"/>
      <c r="CR36" s="744">
        <v>7152</v>
      </c>
      <c r="CS36" s="745"/>
      <c r="CT36" s="745"/>
      <c r="CU36" s="745"/>
      <c r="CV36" s="746"/>
      <c r="CW36" s="744">
        <v>1106</v>
      </c>
      <c r="CX36" s="745"/>
      <c r="CY36" s="745"/>
      <c r="CZ36" s="745"/>
      <c r="DA36" s="746"/>
      <c r="DB36" s="744" t="s">
        <v>572</v>
      </c>
      <c r="DC36" s="745"/>
      <c r="DD36" s="745"/>
      <c r="DE36" s="745"/>
      <c r="DF36" s="746"/>
      <c r="DG36" s="744" t="s">
        <v>572</v>
      </c>
      <c r="DH36" s="745"/>
      <c r="DI36" s="745"/>
      <c r="DJ36" s="745"/>
      <c r="DK36" s="746"/>
      <c r="DL36" s="744" t="s">
        <v>572</v>
      </c>
      <c r="DM36" s="745"/>
      <c r="DN36" s="745"/>
      <c r="DO36" s="745"/>
      <c r="DP36" s="746"/>
      <c r="DQ36" s="744" t="s">
        <v>572</v>
      </c>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569</v>
      </c>
      <c r="BT37" s="742"/>
      <c r="BU37" s="742"/>
      <c r="BV37" s="742"/>
      <c r="BW37" s="742"/>
      <c r="BX37" s="742"/>
      <c r="BY37" s="742"/>
      <c r="BZ37" s="742"/>
      <c r="CA37" s="742"/>
      <c r="CB37" s="742"/>
      <c r="CC37" s="742"/>
      <c r="CD37" s="742"/>
      <c r="CE37" s="742"/>
      <c r="CF37" s="742"/>
      <c r="CG37" s="743"/>
      <c r="CH37" s="744">
        <v>5</v>
      </c>
      <c r="CI37" s="745"/>
      <c r="CJ37" s="745"/>
      <c r="CK37" s="745"/>
      <c r="CL37" s="746"/>
      <c r="CM37" s="744">
        <v>161</v>
      </c>
      <c r="CN37" s="745"/>
      <c r="CO37" s="745"/>
      <c r="CP37" s="745"/>
      <c r="CQ37" s="746"/>
      <c r="CR37" s="744">
        <v>100</v>
      </c>
      <c r="CS37" s="745"/>
      <c r="CT37" s="745"/>
      <c r="CU37" s="745"/>
      <c r="CV37" s="746"/>
      <c r="CW37" s="744" t="s">
        <v>572</v>
      </c>
      <c r="CX37" s="745"/>
      <c r="CY37" s="745"/>
      <c r="CZ37" s="745"/>
      <c r="DA37" s="746"/>
      <c r="DB37" s="744" t="s">
        <v>572</v>
      </c>
      <c r="DC37" s="745"/>
      <c r="DD37" s="745"/>
      <c r="DE37" s="745"/>
      <c r="DF37" s="746"/>
      <c r="DG37" s="744" t="s">
        <v>572</v>
      </c>
      <c r="DH37" s="745"/>
      <c r="DI37" s="745"/>
      <c r="DJ37" s="745"/>
      <c r="DK37" s="746"/>
      <c r="DL37" s="744" t="s">
        <v>572</v>
      </c>
      <c r="DM37" s="745"/>
      <c r="DN37" s="745"/>
      <c r="DO37" s="745"/>
      <c r="DP37" s="746"/>
      <c r="DQ37" s="744" t="s">
        <v>572</v>
      </c>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t="s">
        <v>570</v>
      </c>
      <c r="BT38" s="742"/>
      <c r="BU38" s="742"/>
      <c r="BV38" s="742"/>
      <c r="BW38" s="742"/>
      <c r="BX38" s="742"/>
      <c r="BY38" s="742"/>
      <c r="BZ38" s="742"/>
      <c r="CA38" s="742"/>
      <c r="CB38" s="742"/>
      <c r="CC38" s="742"/>
      <c r="CD38" s="742"/>
      <c r="CE38" s="742"/>
      <c r="CF38" s="742"/>
      <c r="CG38" s="743"/>
      <c r="CH38" s="744">
        <v>0</v>
      </c>
      <c r="CI38" s="745"/>
      <c r="CJ38" s="745"/>
      <c r="CK38" s="745"/>
      <c r="CL38" s="746"/>
      <c r="CM38" s="744">
        <v>110</v>
      </c>
      <c r="CN38" s="745"/>
      <c r="CO38" s="745"/>
      <c r="CP38" s="745"/>
      <c r="CQ38" s="746"/>
      <c r="CR38" s="744">
        <v>100</v>
      </c>
      <c r="CS38" s="745"/>
      <c r="CT38" s="745"/>
      <c r="CU38" s="745"/>
      <c r="CV38" s="746"/>
      <c r="CW38" s="744" t="s">
        <v>572</v>
      </c>
      <c r="CX38" s="745"/>
      <c r="CY38" s="745"/>
      <c r="CZ38" s="745"/>
      <c r="DA38" s="746"/>
      <c r="DB38" s="744" t="s">
        <v>572</v>
      </c>
      <c r="DC38" s="745"/>
      <c r="DD38" s="745"/>
      <c r="DE38" s="745"/>
      <c r="DF38" s="746"/>
      <c r="DG38" s="744" t="s">
        <v>572</v>
      </c>
      <c r="DH38" s="745"/>
      <c r="DI38" s="745"/>
      <c r="DJ38" s="745"/>
      <c r="DK38" s="746"/>
      <c r="DL38" s="744" t="s">
        <v>572</v>
      </c>
      <c r="DM38" s="745"/>
      <c r="DN38" s="745"/>
      <c r="DO38" s="745"/>
      <c r="DP38" s="746"/>
      <c r="DQ38" s="744" t="s">
        <v>572</v>
      </c>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383</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365</v>
      </c>
      <c r="B63" s="757" t="s">
        <v>384</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12681</v>
      </c>
      <c r="AG63" s="825"/>
      <c r="AH63" s="825"/>
      <c r="AI63" s="825"/>
      <c r="AJ63" s="826"/>
      <c r="AK63" s="827"/>
      <c r="AL63" s="822"/>
      <c r="AM63" s="822"/>
      <c r="AN63" s="822"/>
      <c r="AO63" s="822"/>
      <c r="AP63" s="825">
        <v>10751</v>
      </c>
      <c r="AQ63" s="825"/>
      <c r="AR63" s="825"/>
      <c r="AS63" s="825"/>
      <c r="AT63" s="825"/>
      <c r="AU63" s="825">
        <v>10685</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385</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386</v>
      </c>
      <c r="B66" s="696"/>
      <c r="C66" s="696"/>
      <c r="D66" s="696"/>
      <c r="E66" s="696"/>
      <c r="F66" s="696"/>
      <c r="G66" s="696"/>
      <c r="H66" s="696"/>
      <c r="I66" s="696"/>
      <c r="J66" s="696"/>
      <c r="K66" s="696"/>
      <c r="L66" s="696"/>
      <c r="M66" s="696"/>
      <c r="N66" s="696"/>
      <c r="O66" s="696"/>
      <c r="P66" s="697"/>
      <c r="Q66" s="701" t="s">
        <v>369</v>
      </c>
      <c r="R66" s="702"/>
      <c r="S66" s="702"/>
      <c r="T66" s="702"/>
      <c r="U66" s="703"/>
      <c r="V66" s="701" t="s">
        <v>370</v>
      </c>
      <c r="W66" s="702"/>
      <c r="X66" s="702"/>
      <c r="Y66" s="702"/>
      <c r="Z66" s="703"/>
      <c r="AA66" s="701" t="s">
        <v>371</v>
      </c>
      <c r="AB66" s="702"/>
      <c r="AC66" s="702"/>
      <c r="AD66" s="702"/>
      <c r="AE66" s="703"/>
      <c r="AF66" s="837" t="s">
        <v>372</v>
      </c>
      <c r="AG66" s="789"/>
      <c r="AH66" s="789"/>
      <c r="AI66" s="789"/>
      <c r="AJ66" s="838"/>
      <c r="AK66" s="701" t="s">
        <v>373</v>
      </c>
      <c r="AL66" s="696"/>
      <c r="AM66" s="696"/>
      <c r="AN66" s="696"/>
      <c r="AO66" s="697"/>
      <c r="AP66" s="701" t="s">
        <v>374</v>
      </c>
      <c r="AQ66" s="702"/>
      <c r="AR66" s="702"/>
      <c r="AS66" s="702"/>
      <c r="AT66" s="703"/>
      <c r="AU66" s="701" t="s">
        <v>387</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365</v>
      </c>
      <c r="B88" s="757" t="s">
        <v>388</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7" t="s">
        <v>389</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f>SUM(CR7:CV88)</f>
        <v>11915</v>
      </c>
      <c r="CS102" s="835"/>
      <c r="CT102" s="835"/>
      <c r="CU102" s="835"/>
      <c r="CV102" s="874"/>
      <c r="CW102" s="873">
        <f t="shared" ref="CW102" si="0">SUM(CW7:DA88)</f>
        <v>6603</v>
      </c>
      <c r="CX102" s="835"/>
      <c r="CY102" s="835"/>
      <c r="CZ102" s="835"/>
      <c r="DA102" s="874"/>
      <c r="DB102" s="873">
        <f t="shared" ref="DB102" si="1">SUM(DB7:DF88)</f>
        <v>9001</v>
      </c>
      <c r="DC102" s="835"/>
      <c r="DD102" s="835"/>
      <c r="DE102" s="835"/>
      <c r="DF102" s="874"/>
      <c r="DG102" s="873">
        <f t="shared" ref="DG102" si="2">SUM(DG7:DK88)</f>
        <v>5898</v>
      </c>
      <c r="DH102" s="835"/>
      <c r="DI102" s="835"/>
      <c r="DJ102" s="835"/>
      <c r="DK102" s="874"/>
      <c r="DL102" s="873">
        <f t="shared" ref="DL102" si="3">SUM(DL7:DP88)</f>
        <v>7522</v>
      </c>
      <c r="DM102" s="835"/>
      <c r="DN102" s="835"/>
      <c r="DO102" s="835"/>
      <c r="DP102" s="874"/>
      <c r="DQ102" s="873">
        <f t="shared" ref="DQ102" si="4">SUM(DQ7:DU88)</f>
        <v>11745</v>
      </c>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396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397</v>
      </c>
      <c r="AB109" s="876"/>
      <c r="AC109" s="876"/>
      <c r="AD109" s="876"/>
      <c r="AE109" s="877"/>
      <c r="AF109" s="875" t="s">
        <v>297</v>
      </c>
      <c r="AG109" s="876"/>
      <c r="AH109" s="876"/>
      <c r="AI109" s="876"/>
      <c r="AJ109" s="877"/>
      <c r="AK109" s="875" t="s">
        <v>296</v>
      </c>
      <c r="AL109" s="876"/>
      <c r="AM109" s="876"/>
      <c r="AN109" s="876"/>
      <c r="AO109" s="877"/>
      <c r="AP109" s="875" t="s">
        <v>398</v>
      </c>
      <c r="AQ109" s="876"/>
      <c r="AR109" s="876"/>
      <c r="AS109" s="876"/>
      <c r="AT109" s="878"/>
      <c r="AU109" s="895" t="s">
        <v>396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397</v>
      </c>
      <c r="BR109" s="876"/>
      <c r="BS109" s="876"/>
      <c r="BT109" s="876"/>
      <c r="BU109" s="877"/>
      <c r="BV109" s="875" t="s">
        <v>297</v>
      </c>
      <c r="BW109" s="876"/>
      <c r="BX109" s="876"/>
      <c r="BY109" s="876"/>
      <c r="BZ109" s="877"/>
      <c r="CA109" s="875" t="s">
        <v>296</v>
      </c>
      <c r="CB109" s="876"/>
      <c r="CC109" s="876"/>
      <c r="CD109" s="876"/>
      <c r="CE109" s="877"/>
      <c r="CF109" s="896" t="s">
        <v>398</v>
      </c>
      <c r="CG109" s="896"/>
      <c r="CH109" s="896"/>
      <c r="CI109" s="896"/>
      <c r="CJ109" s="896"/>
      <c r="CK109" s="875" t="s">
        <v>399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397</v>
      </c>
      <c r="DH109" s="876"/>
      <c r="DI109" s="876"/>
      <c r="DJ109" s="876"/>
      <c r="DK109" s="877"/>
      <c r="DL109" s="875" t="s">
        <v>297</v>
      </c>
      <c r="DM109" s="876"/>
      <c r="DN109" s="876"/>
      <c r="DO109" s="876"/>
      <c r="DP109" s="877"/>
      <c r="DQ109" s="875" t="s">
        <v>296</v>
      </c>
      <c r="DR109" s="876"/>
      <c r="DS109" s="876"/>
      <c r="DT109" s="876"/>
      <c r="DU109" s="877"/>
      <c r="DV109" s="875" t="s">
        <v>398</v>
      </c>
      <c r="DW109" s="876"/>
      <c r="DX109" s="876"/>
      <c r="DY109" s="876"/>
      <c r="DZ109" s="878"/>
    </row>
    <row r="110" spans="1:131" s="229" customFormat="1" ht="26.25" customHeight="1" x14ac:dyDescent="0.2">
      <c r="A110" s="879" t="s">
        <v>400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67317726</v>
      </c>
      <c r="AB110" s="883"/>
      <c r="AC110" s="883"/>
      <c r="AD110" s="883"/>
      <c r="AE110" s="884"/>
      <c r="AF110" s="885">
        <v>64934285</v>
      </c>
      <c r="AG110" s="883"/>
      <c r="AH110" s="883"/>
      <c r="AI110" s="883"/>
      <c r="AJ110" s="884"/>
      <c r="AK110" s="885">
        <v>63505786</v>
      </c>
      <c r="AL110" s="883"/>
      <c r="AM110" s="883"/>
      <c r="AN110" s="883"/>
      <c r="AO110" s="884"/>
      <c r="AP110" s="886">
        <v>28</v>
      </c>
      <c r="AQ110" s="887"/>
      <c r="AR110" s="887"/>
      <c r="AS110" s="887"/>
      <c r="AT110" s="888"/>
      <c r="AU110" s="889" t="s">
        <v>70</v>
      </c>
      <c r="AV110" s="890"/>
      <c r="AW110" s="890"/>
      <c r="AX110" s="890"/>
      <c r="AY110" s="890"/>
      <c r="AZ110" s="912" t="s">
        <v>401</v>
      </c>
      <c r="BA110" s="880"/>
      <c r="BB110" s="880"/>
      <c r="BC110" s="880"/>
      <c r="BD110" s="880"/>
      <c r="BE110" s="880"/>
      <c r="BF110" s="880"/>
      <c r="BG110" s="880"/>
      <c r="BH110" s="880"/>
      <c r="BI110" s="880"/>
      <c r="BJ110" s="880"/>
      <c r="BK110" s="880"/>
      <c r="BL110" s="880"/>
      <c r="BM110" s="880"/>
      <c r="BN110" s="880"/>
      <c r="BO110" s="880"/>
      <c r="BP110" s="881"/>
      <c r="BQ110" s="913">
        <v>984062998</v>
      </c>
      <c r="BR110" s="914"/>
      <c r="BS110" s="914"/>
      <c r="BT110" s="914"/>
      <c r="BU110" s="914"/>
      <c r="BV110" s="914">
        <v>964463339</v>
      </c>
      <c r="BW110" s="914"/>
      <c r="BX110" s="914"/>
      <c r="BY110" s="914"/>
      <c r="BZ110" s="914"/>
      <c r="CA110" s="914">
        <v>943607114</v>
      </c>
      <c r="CB110" s="914"/>
      <c r="CC110" s="914"/>
      <c r="CD110" s="914"/>
      <c r="CE110" s="914"/>
      <c r="CF110" s="927">
        <v>416</v>
      </c>
      <c r="CG110" s="928"/>
      <c r="CH110" s="928"/>
      <c r="CI110" s="928"/>
      <c r="CJ110" s="928"/>
      <c r="CK110" s="929" t="s">
        <v>402</v>
      </c>
      <c r="CL110" s="930"/>
      <c r="CM110" s="912" t="s">
        <v>403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1437242</v>
      </c>
      <c r="DH110" s="914"/>
      <c r="DI110" s="914"/>
      <c r="DJ110" s="914"/>
      <c r="DK110" s="914"/>
      <c r="DL110" s="914">
        <v>1198100</v>
      </c>
      <c r="DM110" s="914"/>
      <c r="DN110" s="914"/>
      <c r="DO110" s="914"/>
      <c r="DP110" s="914"/>
      <c r="DQ110" s="914">
        <v>957787</v>
      </c>
      <c r="DR110" s="914"/>
      <c r="DS110" s="914"/>
      <c r="DT110" s="914"/>
      <c r="DU110" s="914"/>
      <c r="DV110" s="915">
        <v>0.4</v>
      </c>
      <c r="DW110" s="915"/>
      <c r="DX110" s="915"/>
      <c r="DY110" s="915"/>
      <c r="DZ110" s="916"/>
    </row>
    <row r="111" spans="1:131" s="229" customFormat="1" ht="26.25" customHeight="1" x14ac:dyDescent="0.2">
      <c r="A111" s="917" t="s">
        <v>404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405</v>
      </c>
      <c r="BA111" s="906"/>
      <c r="BB111" s="906"/>
      <c r="BC111" s="906"/>
      <c r="BD111" s="906"/>
      <c r="BE111" s="906"/>
      <c r="BF111" s="906"/>
      <c r="BG111" s="906"/>
      <c r="BH111" s="906"/>
      <c r="BI111" s="906"/>
      <c r="BJ111" s="906"/>
      <c r="BK111" s="906"/>
      <c r="BL111" s="906"/>
      <c r="BM111" s="906"/>
      <c r="BN111" s="906"/>
      <c r="BO111" s="906"/>
      <c r="BP111" s="907"/>
      <c r="BQ111" s="908">
        <v>1437242</v>
      </c>
      <c r="BR111" s="909"/>
      <c r="BS111" s="909"/>
      <c r="BT111" s="909"/>
      <c r="BU111" s="909"/>
      <c r="BV111" s="909">
        <v>1403328</v>
      </c>
      <c r="BW111" s="909"/>
      <c r="BX111" s="909"/>
      <c r="BY111" s="909"/>
      <c r="BZ111" s="909"/>
      <c r="CA111" s="909">
        <v>1141693</v>
      </c>
      <c r="CB111" s="909"/>
      <c r="CC111" s="909"/>
      <c r="CD111" s="909"/>
      <c r="CE111" s="909"/>
      <c r="CF111" s="903">
        <v>0.5</v>
      </c>
      <c r="CG111" s="904"/>
      <c r="CH111" s="904"/>
      <c r="CI111" s="904"/>
      <c r="CJ111" s="904"/>
      <c r="CK111" s="931"/>
      <c r="CL111" s="932"/>
      <c r="CM111" s="905" t="s">
        <v>406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407</v>
      </c>
      <c r="B112" s="943"/>
      <c r="C112" s="906" t="s">
        <v>408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6766666</v>
      </c>
      <c r="AB112" s="936"/>
      <c r="AC112" s="936"/>
      <c r="AD112" s="936"/>
      <c r="AE112" s="937"/>
      <c r="AF112" s="938">
        <v>6733333</v>
      </c>
      <c r="AG112" s="936"/>
      <c r="AH112" s="936"/>
      <c r="AI112" s="936"/>
      <c r="AJ112" s="937"/>
      <c r="AK112" s="938">
        <v>6700000</v>
      </c>
      <c r="AL112" s="936"/>
      <c r="AM112" s="936"/>
      <c r="AN112" s="936"/>
      <c r="AO112" s="937"/>
      <c r="AP112" s="939">
        <v>3</v>
      </c>
      <c r="AQ112" s="940"/>
      <c r="AR112" s="940"/>
      <c r="AS112" s="940"/>
      <c r="AT112" s="941"/>
      <c r="AU112" s="891"/>
      <c r="AV112" s="892"/>
      <c r="AW112" s="892"/>
      <c r="AX112" s="892"/>
      <c r="AY112" s="892"/>
      <c r="AZ112" s="905" t="s">
        <v>409</v>
      </c>
      <c r="BA112" s="906"/>
      <c r="BB112" s="906"/>
      <c r="BC112" s="906"/>
      <c r="BD112" s="906"/>
      <c r="BE112" s="906"/>
      <c r="BF112" s="906"/>
      <c r="BG112" s="906"/>
      <c r="BH112" s="906"/>
      <c r="BI112" s="906"/>
      <c r="BJ112" s="906"/>
      <c r="BK112" s="906"/>
      <c r="BL112" s="906"/>
      <c r="BM112" s="906"/>
      <c r="BN112" s="906"/>
      <c r="BO112" s="906"/>
      <c r="BP112" s="907"/>
      <c r="BQ112" s="908">
        <v>12196452</v>
      </c>
      <c r="BR112" s="909"/>
      <c r="BS112" s="909"/>
      <c r="BT112" s="909"/>
      <c r="BU112" s="909"/>
      <c r="BV112" s="909">
        <v>11421105</v>
      </c>
      <c r="BW112" s="909"/>
      <c r="BX112" s="909"/>
      <c r="BY112" s="909"/>
      <c r="BZ112" s="909"/>
      <c r="CA112" s="909">
        <v>10699944</v>
      </c>
      <c r="CB112" s="909"/>
      <c r="CC112" s="909"/>
      <c r="CD112" s="909"/>
      <c r="CE112" s="909"/>
      <c r="CF112" s="903">
        <v>4.7</v>
      </c>
      <c r="CG112" s="904"/>
      <c r="CH112" s="904"/>
      <c r="CI112" s="904"/>
      <c r="CJ112" s="904"/>
      <c r="CK112" s="931"/>
      <c r="CL112" s="932"/>
      <c r="CM112" s="905" t="s">
        <v>410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411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1380111</v>
      </c>
      <c r="AB113" s="936"/>
      <c r="AC113" s="936"/>
      <c r="AD113" s="936"/>
      <c r="AE113" s="937"/>
      <c r="AF113" s="938">
        <v>1318594</v>
      </c>
      <c r="AG113" s="936"/>
      <c r="AH113" s="936"/>
      <c r="AI113" s="936"/>
      <c r="AJ113" s="937"/>
      <c r="AK113" s="938">
        <v>1235690</v>
      </c>
      <c r="AL113" s="936"/>
      <c r="AM113" s="936"/>
      <c r="AN113" s="936"/>
      <c r="AO113" s="937"/>
      <c r="AP113" s="939">
        <v>0.5</v>
      </c>
      <c r="AQ113" s="940"/>
      <c r="AR113" s="940"/>
      <c r="AS113" s="940"/>
      <c r="AT113" s="941"/>
      <c r="AU113" s="891"/>
      <c r="AV113" s="892"/>
      <c r="AW113" s="892"/>
      <c r="AX113" s="892"/>
      <c r="AY113" s="892"/>
      <c r="AZ113" s="905" t="s">
        <v>412</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414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415</v>
      </c>
      <c r="BA114" s="906"/>
      <c r="BB114" s="906"/>
      <c r="BC114" s="906"/>
      <c r="BD114" s="906"/>
      <c r="BE114" s="906"/>
      <c r="BF114" s="906"/>
      <c r="BG114" s="906"/>
      <c r="BH114" s="906"/>
      <c r="BI114" s="906"/>
      <c r="BJ114" s="906"/>
      <c r="BK114" s="906"/>
      <c r="BL114" s="906"/>
      <c r="BM114" s="906"/>
      <c r="BN114" s="906"/>
      <c r="BO114" s="906"/>
      <c r="BP114" s="907"/>
      <c r="BQ114" s="908">
        <v>94171406</v>
      </c>
      <c r="BR114" s="909"/>
      <c r="BS114" s="909"/>
      <c r="BT114" s="909"/>
      <c r="BU114" s="909"/>
      <c r="BV114" s="909">
        <v>89184068</v>
      </c>
      <c r="BW114" s="909"/>
      <c r="BX114" s="909"/>
      <c r="BY114" s="909"/>
      <c r="BZ114" s="909"/>
      <c r="CA114" s="909">
        <v>90266809</v>
      </c>
      <c r="CB114" s="909"/>
      <c r="CC114" s="909"/>
      <c r="CD114" s="909"/>
      <c r="CE114" s="909"/>
      <c r="CF114" s="903">
        <v>39.799999999999997</v>
      </c>
      <c r="CG114" s="904"/>
      <c r="CH114" s="904"/>
      <c r="CI114" s="904"/>
      <c r="CJ114" s="904"/>
      <c r="CK114" s="931"/>
      <c r="CL114" s="932"/>
      <c r="CM114" s="905" t="s">
        <v>416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118</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2">
      <c r="A115" s="944"/>
      <c r="B115" s="945"/>
      <c r="C115" s="906" t="s">
        <v>417</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267788</v>
      </c>
      <c r="AB115" s="936"/>
      <c r="AC115" s="936"/>
      <c r="AD115" s="936"/>
      <c r="AE115" s="937"/>
      <c r="AF115" s="938">
        <v>269858</v>
      </c>
      <c r="AG115" s="936"/>
      <c r="AH115" s="936"/>
      <c r="AI115" s="936"/>
      <c r="AJ115" s="937"/>
      <c r="AK115" s="938">
        <v>291977</v>
      </c>
      <c r="AL115" s="936"/>
      <c r="AM115" s="936"/>
      <c r="AN115" s="936"/>
      <c r="AO115" s="937"/>
      <c r="AP115" s="939">
        <v>0.1</v>
      </c>
      <c r="AQ115" s="940"/>
      <c r="AR115" s="940"/>
      <c r="AS115" s="940"/>
      <c r="AT115" s="941"/>
      <c r="AU115" s="891"/>
      <c r="AV115" s="892"/>
      <c r="AW115" s="892"/>
      <c r="AX115" s="892"/>
      <c r="AY115" s="892"/>
      <c r="AZ115" s="905" t="s">
        <v>418</v>
      </c>
      <c r="BA115" s="906"/>
      <c r="BB115" s="906"/>
      <c r="BC115" s="906"/>
      <c r="BD115" s="906"/>
      <c r="BE115" s="906"/>
      <c r="BF115" s="906"/>
      <c r="BG115" s="906"/>
      <c r="BH115" s="906"/>
      <c r="BI115" s="906"/>
      <c r="BJ115" s="906"/>
      <c r="BK115" s="906"/>
      <c r="BL115" s="906"/>
      <c r="BM115" s="906"/>
      <c r="BN115" s="906"/>
      <c r="BO115" s="906"/>
      <c r="BP115" s="907"/>
      <c r="BQ115" s="908">
        <v>13086784</v>
      </c>
      <c r="BR115" s="909"/>
      <c r="BS115" s="909"/>
      <c r="BT115" s="909"/>
      <c r="BU115" s="909"/>
      <c r="BV115" s="909">
        <v>12610299</v>
      </c>
      <c r="BW115" s="909"/>
      <c r="BX115" s="909"/>
      <c r="BY115" s="909"/>
      <c r="BZ115" s="909"/>
      <c r="CA115" s="909">
        <v>12083441</v>
      </c>
      <c r="CB115" s="909"/>
      <c r="CC115" s="909"/>
      <c r="CD115" s="909"/>
      <c r="CE115" s="909"/>
      <c r="CF115" s="903">
        <v>5.3</v>
      </c>
      <c r="CG115" s="904"/>
      <c r="CH115" s="904"/>
      <c r="CI115" s="904"/>
      <c r="CJ115" s="904"/>
      <c r="CK115" s="931"/>
      <c r="CL115" s="932"/>
      <c r="CM115" s="905" t="s">
        <v>419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432</v>
      </c>
      <c r="AB116" s="936"/>
      <c r="AC116" s="936"/>
      <c r="AD116" s="936"/>
      <c r="AE116" s="937"/>
      <c r="AF116" s="938">
        <v>332</v>
      </c>
      <c r="AG116" s="936"/>
      <c r="AH116" s="936"/>
      <c r="AI116" s="936"/>
      <c r="AJ116" s="937"/>
      <c r="AK116" s="938">
        <v>163</v>
      </c>
      <c r="AL116" s="936"/>
      <c r="AM116" s="936"/>
      <c r="AN116" s="936"/>
      <c r="AO116" s="937"/>
      <c r="AP116" s="939">
        <v>0</v>
      </c>
      <c r="AQ116" s="940"/>
      <c r="AR116" s="940"/>
      <c r="AS116" s="940"/>
      <c r="AT116" s="941"/>
      <c r="AU116" s="891"/>
      <c r="AV116" s="892"/>
      <c r="AW116" s="892"/>
      <c r="AX116" s="892"/>
      <c r="AY116" s="892"/>
      <c r="AZ116" s="950" t="s">
        <v>421</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423</v>
      </c>
      <c r="Z117" s="877"/>
      <c r="AA117" s="958">
        <v>75732723</v>
      </c>
      <c r="AB117" s="959"/>
      <c r="AC117" s="959"/>
      <c r="AD117" s="959"/>
      <c r="AE117" s="960"/>
      <c r="AF117" s="961">
        <v>73256402</v>
      </c>
      <c r="AG117" s="959"/>
      <c r="AH117" s="959"/>
      <c r="AI117" s="959"/>
      <c r="AJ117" s="960"/>
      <c r="AK117" s="961">
        <v>71733616</v>
      </c>
      <c r="AL117" s="959"/>
      <c r="AM117" s="959"/>
      <c r="AN117" s="959"/>
      <c r="AO117" s="960"/>
      <c r="AP117" s="962"/>
      <c r="AQ117" s="963"/>
      <c r="AR117" s="963"/>
      <c r="AS117" s="963"/>
      <c r="AT117" s="964"/>
      <c r="AU117" s="891"/>
      <c r="AV117" s="892"/>
      <c r="AW117" s="892"/>
      <c r="AX117" s="892"/>
      <c r="AY117" s="892"/>
      <c r="AZ117" s="905" t="s">
        <v>424</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399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397</v>
      </c>
      <c r="AB118" s="876"/>
      <c r="AC118" s="876"/>
      <c r="AD118" s="876"/>
      <c r="AE118" s="877"/>
      <c r="AF118" s="875" t="s">
        <v>297</v>
      </c>
      <c r="AG118" s="876"/>
      <c r="AH118" s="876"/>
      <c r="AI118" s="876"/>
      <c r="AJ118" s="877"/>
      <c r="AK118" s="875" t="s">
        <v>296</v>
      </c>
      <c r="AL118" s="876"/>
      <c r="AM118" s="876"/>
      <c r="AN118" s="876"/>
      <c r="AO118" s="877"/>
      <c r="AP118" s="953" t="s">
        <v>398</v>
      </c>
      <c r="AQ118" s="954"/>
      <c r="AR118" s="954"/>
      <c r="AS118" s="954"/>
      <c r="AT118" s="955"/>
      <c r="AU118" s="891"/>
      <c r="AV118" s="892"/>
      <c r="AW118" s="892"/>
      <c r="AX118" s="892"/>
      <c r="AY118" s="892"/>
      <c r="AZ118" s="956" t="s">
        <v>426</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427</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402</v>
      </c>
      <c r="B119" s="930"/>
      <c r="C119" s="912" t="s">
        <v>403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238987</v>
      </c>
      <c r="AB119" s="883"/>
      <c r="AC119" s="883"/>
      <c r="AD119" s="883"/>
      <c r="AE119" s="884"/>
      <c r="AF119" s="885">
        <v>239141</v>
      </c>
      <c r="AG119" s="883"/>
      <c r="AH119" s="883"/>
      <c r="AI119" s="883"/>
      <c r="AJ119" s="884"/>
      <c r="AK119" s="885">
        <v>239176</v>
      </c>
      <c r="AL119" s="883"/>
      <c r="AM119" s="883"/>
      <c r="AN119" s="883"/>
      <c r="AO119" s="884"/>
      <c r="AP119" s="886">
        <v>0.1</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428</v>
      </c>
      <c r="BP119" s="978"/>
      <c r="BQ119" s="973">
        <v>1104954882</v>
      </c>
      <c r="BR119" s="974"/>
      <c r="BS119" s="974"/>
      <c r="BT119" s="974"/>
      <c r="BU119" s="974"/>
      <c r="BV119" s="974">
        <v>1079082139</v>
      </c>
      <c r="BW119" s="974"/>
      <c r="BX119" s="974"/>
      <c r="BY119" s="974"/>
      <c r="BZ119" s="974"/>
      <c r="CA119" s="974">
        <v>1057799001</v>
      </c>
      <c r="CB119" s="974"/>
      <c r="CC119" s="974"/>
      <c r="CD119" s="974"/>
      <c r="CE119" s="974"/>
      <c r="CF119" s="975"/>
      <c r="CG119" s="976"/>
      <c r="CH119" s="976"/>
      <c r="CI119" s="976"/>
      <c r="CJ119" s="977"/>
      <c r="CK119" s="933"/>
      <c r="CL119" s="934"/>
      <c r="CM119" s="956" t="s">
        <v>429</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v>205228</v>
      </c>
      <c r="DM119" s="909"/>
      <c r="DN119" s="909"/>
      <c r="DO119" s="909"/>
      <c r="DP119" s="909"/>
      <c r="DQ119" s="909">
        <v>183906</v>
      </c>
      <c r="DR119" s="909"/>
      <c r="DS119" s="909"/>
      <c r="DT119" s="909"/>
      <c r="DU119" s="909"/>
      <c r="DV119" s="910">
        <v>0.1</v>
      </c>
      <c r="DW119" s="910"/>
      <c r="DX119" s="910"/>
      <c r="DY119" s="910"/>
      <c r="DZ119" s="911"/>
    </row>
    <row r="120" spans="1:130" s="229" customFormat="1" ht="26.25" customHeight="1" x14ac:dyDescent="0.2">
      <c r="A120" s="1038"/>
      <c r="B120" s="932"/>
      <c r="C120" s="905" t="s">
        <v>406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430</v>
      </c>
      <c r="AV120" s="966"/>
      <c r="AW120" s="966"/>
      <c r="AX120" s="966"/>
      <c r="AY120" s="967"/>
      <c r="AZ120" s="912" t="s">
        <v>431</v>
      </c>
      <c r="BA120" s="880"/>
      <c r="BB120" s="880"/>
      <c r="BC120" s="880"/>
      <c r="BD120" s="880"/>
      <c r="BE120" s="880"/>
      <c r="BF120" s="880"/>
      <c r="BG120" s="880"/>
      <c r="BH120" s="880"/>
      <c r="BI120" s="880"/>
      <c r="BJ120" s="880"/>
      <c r="BK120" s="880"/>
      <c r="BL120" s="880"/>
      <c r="BM120" s="880"/>
      <c r="BN120" s="880"/>
      <c r="BO120" s="880"/>
      <c r="BP120" s="881"/>
      <c r="BQ120" s="913">
        <v>112700776</v>
      </c>
      <c r="BR120" s="914"/>
      <c r="BS120" s="914"/>
      <c r="BT120" s="914"/>
      <c r="BU120" s="914"/>
      <c r="BV120" s="914">
        <v>118489079</v>
      </c>
      <c r="BW120" s="914"/>
      <c r="BX120" s="914"/>
      <c r="BY120" s="914"/>
      <c r="BZ120" s="914"/>
      <c r="CA120" s="914">
        <v>123459903</v>
      </c>
      <c r="CB120" s="914"/>
      <c r="CC120" s="914"/>
      <c r="CD120" s="914"/>
      <c r="CE120" s="914"/>
      <c r="CF120" s="927">
        <v>54.4</v>
      </c>
      <c r="CG120" s="928"/>
      <c r="CH120" s="928"/>
      <c r="CI120" s="928"/>
      <c r="CJ120" s="928"/>
      <c r="CK120" s="982" t="s">
        <v>432</v>
      </c>
      <c r="CL120" s="983"/>
      <c r="CM120" s="983"/>
      <c r="CN120" s="983"/>
      <c r="CO120" s="984"/>
      <c r="CP120" s="990" t="s">
        <v>382</v>
      </c>
      <c r="CQ120" s="991"/>
      <c r="CR120" s="991"/>
      <c r="CS120" s="991"/>
      <c r="CT120" s="991"/>
      <c r="CU120" s="991"/>
      <c r="CV120" s="991"/>
      <c r="CW120" s="991"/>
      <c r="CX120" s="991"/>
      <c r="CY120" s="991"/>
      <c r="CZ120" s="991"/>
      <c r="DA120" s="991"/>
      <c r="DB120" s="991"/>
      <c r="DC120" s="991"/>
      <c r="DD120" s="991"/>
      <c r="DE120" s="991"/>
      <c r="DF120" s="992"/>
      <c r="DG120" s="913">
        <v>12196452</v>
      </c>
      <c r="DH120" s="914"/>
      <c r="DI120" s="914"/>
      <c r="DJ120" s="914"/>
      <c r="DK120" s="914"/>
      <c r="DL120" s="914">
        <v>11421105</v>
      </c>
      <c r="DM120" s="914"/>
      <c r="DN120" s="914"/>
      <c r="DO120" s="914"/>
      <c r="DP120" s="914"/>
      <c r="DQ120" s="914">
        <v>10699944</v>
      </c>
      <c r="DR120" s="914"/>
      <c r="DS120" s="914"/>
      <c r="DT120" s="914"/>
      <c r="DU120" s="914"/>
      <c r="DV120" s="915">
        <v>4.7</v>
      </c>
      <c r="DW120" s="915"/>
      <c r="DX120" s="915"/>
      <c r="DY120" s="915"/>
      <c r="DZ120" s="916"/>
    </row>
    <row r="121" spans="1:130" s="229" customFormat="1" ht="26.25" customHeight="1" x14ac:dyDescent="0.2">
      <c r="A121" s="1038"/>
      <c r="B121" s="932"/>
      <c r="C121" s="979" t="s">
        <v>433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434</v>
      </c>
      <c r="BA121" s="906"/>
      <c r="BB121" s="906"/>
      <c r="BC121" s="906"/>
      <c r="BD121" s="906"/>
      <c r="BE121" s="906"/>
      <c r="BF121" s="906"/>
      <c r="BG121" s="906"/>
      <c r="BH121" s="906"/>
      <c r="BI121" s="906"/>
      <c r="BJ121" s="906"/>
      <c r="BK121" s="906"/>
      <c r="BL121" s="906"/>
      <c r="BM121" s="906"/>
      <c r="BN121" s="906"/>
      <c r="BO121" s="906"/>
      <c r="BP121" s="907"/>
      <c r="BQ121" s="908">
        <v>19641944</v>
      </c>
      <c r="BR121" s="909"/>
      <c r="BS121" s="909"/>
      <c r="BT121" s="909"/>
      <c r="BU121" s="909"/>
      <c r="BV121" s="909">
        <v>18341296</v>
      </c>
      <c r="BW121" s="909"/>
      <c r="BX121" s="909"/>
      <c r="BY121" s="909"/>
      <c r="BZ121" s="909"/>
      <c r="CA121" s="909">
        <v>17012353</v>
      </c>
      <c r="CB121" s="909"/>
      <c r="CC121" s="909"/>
      <c r="CD121" s="909"/>
      <c r="CE121" s="909"/>
      <c r="CF121" s="903">
        <v>7.5</v>
      </c>
      <c r="CG121" s="904"/>
      <c r="CH121" s="904"/>
      <c r="CI121" s="904"/>
      <c r="CJ121" s="904"/>
      <c r="CK121" s="985"/>
      <c r="CL121" s="986"/>
      <c r="CM121" s="986"/>
      <c r="CN121" s="986"/>
      <c r="CO121" s="987"/>
      <c r="CP121" s="995" t="s">
        <v>380</v>
      </c>
      <c r="CQ121" s="996"/>
      <c r="CR121" s="996"/>
      <c r="CS121" s="996"/>
      <c r="CT121" s="996"/>
      <c r="CU121" s="996"/>
      <c r="CV121" s="996"/>
      <c r="CW121" s="996"/>
      <c r="CX121" s="996"/>
      <c r="CY121" s="996"/>
      <c r="CZ121" s="996"/>
      <c r="DA121" s="996"/>
      <c r="DB121" s="996"/>
      <c r="DC121" s="996"/>
      <c r="DD121" s="996"/>
      <c r="DE121" s="996"/>
      <c r="DF121" s="997"/>
      <c r="DG121" s="908" t="s">
        <v>118</v>
      </c>
      <c r="DH121" s="909"/>
      <c r="DI121" s="909"/>
      <c r="DJ121" s="909"/>
      <c r="DK121" s="909"/>
      <c r="DL121" s="909" t="s">
        <v>118</v>
      </c>
      <c r="DM121" s="909"/>
      <c r="DN121" s="909"/>
      <c r="DO121" s="909"/>
      <c r="DP121" s="909"/>
      <c r="DQ121" s="909" t="s">
        <v>118</v>
      </c>
      <c r="DR121" s="909"/>
      <c r="DS121" s="909"/>
      <c r="DT121" s="909"/>
      <c r="DU121" s="909"/>
      <c r="DV121" s="910" t="s">
        <v>118</v>
      </c>
      <c r="DW121" s="910"/>
      <c r="DX121" s="910"/>
      <c r="DY121" s="910"/>
      <c r="DZ121" s="911"/>
    </row>
    <row r="122" spans="1:130" s="229" customFormat="1" ht="26.25" customHeight="1" x14ac:dyDescent="0.2">
      <c r="A122" s="1038"/>
      <c r="B122" s="932"/>
      <c r="C122" s="905" t="s">
        <v>416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118</v>
      </c>
      <c r="AB122" s="936"/>
      <c r="AC122" s="936"/>
      <c r="AD122" s="936"/>
      <c r="AE122" s="937"/>
      <c r="AF122" s="938" t="s">
        <v>118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435</v>
      </c>
      <c r="BA122" s="948"/>
      <c r="BB122" s="948"/>
      <c r="BC122" s="948"/>
      <c r="BD122" s="948"/>
      <c r="BE122" s="948"/>
      <c r="BF122" s="948"/>
      <c r="BG122" s="948"/>
      <c r="BH122" s="948"/>
      <c r="BI122" s="948"/>
      <c r="BJ122" s="948"/>
      <c r="BK122" s="948"/>
      <c r="BL122" s="948"/>
      <c r="BM122" s="948"/>
      <c r="BN122" s="948"/>
      <c r="BO122" s="948"/>
      <c r="BP122" s="949"/>
      <c r="BQ122" s="973">
        <v>558092778</v>
      </c>
      <c r="BR122" s="974"/>
      <c r="BS122" s="974"/>
      <c r="BT122" s="974"/>
      <c r="BU122" s="974"/>
      <c r="BV122" s="974">
        <v>539992730</v>
      </c>
      <c r="BW122" s="974"/>
      <c r="BX122" s="974"/>
      <c r="BY122" s="974"/>
      <c r="BZ122" s="974"/>
      <c r="CA122" s="974">
        <v>523903673</v>
      </c>
      <c r="CB122" s="974"/>
      <c r="CC122" s="974"/>
      <c r="CD122" s="974"/>
      <c r="CE122" s="974"/>
      <c r="CF122" s="993">
        <v>230.9</v>
      </c>
      <c r="CG122" s="994"/>
      <c r="CH122" s="994"/>
      <c r="CI122" s="994"/>
      <c r="CJ122" s="994"/>
      <c r="CK122" s="985"/>
      <c r="CL122" s="986"/>
      <c r="CM122" s="986"/>
      <c r="CN122" s="986"/>
      <c r="CO122" s="987"/>
      <c r="CP122" s="995" t="s">
        <v>377</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t="s">
        <v>118</v>
      </c>
      <c r="DM122" s="909"/>
      <c r="DN122" s="909"/>
      <c r="DO122" s="909"/>
      <c r="DP122" s="909"/>
      <c r="DQ122" s="909" t="s">
        <v>118</v>
      </c>
      <c r="DR122" s="909"/>
      <c r="DS122" s="909"/>
      <c r="DT122" s="909"/>
      <c r="DU122" s="909"/>
      <c r="DV122" s="910" t="s">
        <v>118</v>
      </c>
      <c r="DW122" s="910"/>
      <c r="DX122" s="910"/>
      <c r="DY122" s="910"/>
      <c r="DZ122" s="911"/>
    </row>
    <row r="123" spans="1:130" s="229" customFormat="1" ht="26.25" customHeight="1" x14ac:dyDescent="0.2">
      <c r="A123" s="1038"/>
      <c r="B123" s="932"/>
      <c r="C123" s="905" t="s">
        <v>422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436</v>
      </c>
      <c r="BP123" s="978"/>
      <c r="BQ123" s="1044">
        <v>690435498</v>
      </c>
      <c r="BR123" s="1045"/>
      <c r="BS123" s="1045"/>
      <c r="BT123" s="1045"/>
      <c r="BU123" s="1045"/>
      <c r="BV123" s="1045">
        <v>676823105</v>
      </c>
      <c r="BW123" s="1045"/>
      <c r="BX123" s="1045"/>
      <c r="BY123" s="1045"/>
      <c r="BZ123" s="1045"/>
      <c r="CA123" s="1045">
        <v>664375929</v>
      </c>
      <c r="CB123" s="1045"/>
      <c r="CC123" s="1045"/>
      <c r="CD123" s="1045"/>
      <c r="CE123" s="1045"/>
      <c r="CF123" s="975"/>
      <c r="CG123" s="976"/>
      <c r="CH123" s="976"/>
      <c r="CI123" s="976"/>
      <c r="CJ123" s="977"/>
      <c r="CK123" s="985"/>
      <c r="CL123" s="986"/>
      <c r="CM123" s="986"/>
      <c r="CN123" s="986"/>
      <c r="CO123" s="987"/>
      <c r="CP123" s="995" t="s">
        <v>381</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5">
      <c r="A124" s="1038"/>
      <c r="B124" s="932"/>
      <c r="C124" s="905" t="s">
        <v>425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437</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180.9</v>
      </c>
      <c r="BR124" s="1005"/>
      <c r="BS124" s="1005"/>
      <c r="BT124" s="1005"/>
      <c r="BU124" s="1005"/>
      <c r="BV124" s="1005">
        <v>180.1</v>
      </c>
      <c r="BW124" s="1005"/>
      <c r="BX124" s="1005"/>
      <c r="BY124" s="1005"/>
      <c r="BZ124" s="1005"/>
      <c r="CA124" s="1005">
        <v>173.4</v>
      </c>
      <c r="CB124" s="1005"/>
      <c r="CC124" s="1005"/>
      <c r="CD124" s="1005"/>
      <c r="CE124" s="1005"/>
      <c r="CF124" s="1006"/>
      <c r="CG124" s="1007"/>
      <c r="CH124" s="1007"/>
      <c r="CI124" s="1007"/>
      <c r="CJ124" s="1008"/>
      <c r="CK124" s="988"/>
      <c r="CL124" s="988"/>
      <c r="CM124" s="988"/>
      <c r="CN124" s="988"/>
      <c r="CO124" s="989"/>
      <c r="CP124" s="1009" t="s">
        <v>438</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427</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439</v>
      </c>
      <c r="CL125" s="983"/>
      <c r="CM125" s="983"/>
      <c r="CN125" s="983"/>
      <c r="CO125" s="984"/>
      <c r="CP125" s="912" t="s">
        <v>440</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429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v>20625</v>
      </c>
      <c r="AL126" s="936"/>
      <c r="AM126" s="936"/>
      <c r="AN126" s="936"/>
      <c r="AO126" s="937"/>
      <c r="AP126" s="939">
        <v>0</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441</v>
      </c>
      <c r="CQ126" s="906"/>
      <c r="CR126" s="906"/>
      <c r="CS126" s="906"/>
      <c r="CT126" s="906"/>
      <c r="CU126" s="906"/>
      <c r="CV126" s="906"/>
      <c r="CW126" s="906"/>
      <c r="CX126" s="906"/>
      <c r="CY126" s="906"/>
      <c r="CZ126" s="906"/>
      <c r="DA126" s="906"/>
      <c r="DB126" s="906"/>
      <c r="DC126" s="906"/>
      <c r="DD126" s="906"/>
      <c r="DE126" s="906"/>
      <c r="DF126" s="907"/>
      <c r="DG126" s="908">
        <v>5859846</v>
      </c>
      <c r="DH126" s="909"/>
      <c r="DI126" s="909"/>
      <c r="DJ126" s="909"/>
      <c r="DK126" s="909"/>
      <c r="DL126" s="909">
        <v>5622587</v>
      </c>
      <c r="DM126" s="909"/>
      <c r="DN126" s="909"/>
      <c r="DO126" s="909"/>
      <c r="DP126" s="909"/>
      <c r="DQ126" s="909">
        <v>5296890</v>
      </c>
      <c r="DR126" s="909"/>
      <c r="DS126" s="909"/>
      <c r="DT126" s="909"/>
      <c r="DU126" s="909"/>
      <c r="DV126" s="910">
        <v>2.2999999999999998</v>
      </c>
      <c r="DW126" s="910"/>
      <c r="DX126" s="910"/>
      <c r="DY126" s="910"/>
      <c r="DZ126" s="911"/>
    </row>
    <row r="127" spans="1:130" s="229" customFormat="1" ht="26.25" customHeight="1" x14ac:dyDescent="0.2">
      <c r="A127" s="1039"/>
      <c r="B127" s="934"/>
      <c r="C127" s="956" t="s">
        <v>442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28801</v>
      </c>
      <c r="AB127" s="936"/>
      <c r="AC127" s="936"/>
      <c r="AD127" s="936"/>
      <c r="AE127" s="937"/>
      <c r="AF127" s="938">
        <v>30717</v>
      </c>
      <c r="AG127" s="936"/>
      <c r="AH127" s="936"/>
      <c r="AI127" s="936"/>
      <c r="AJ127" s="937"/>
      <c r="AK127" s="938">
        <v>32176</v>
      </c>
      <c r="AL127" s="936"/>
      <c r="AM127" s="936"/>
      <c r="AN127" s="936"/>
      <c r="AO127" s="937"/>
      <c r="AP127" s="939">
        <v>0</v>
      </c>
      <c r="AQ127" s="940"/>
      <c r="AR127" s="940"/>
      <c r="AS127" s="940"/>
      <c r="AT127" s="941"/>
      <c r="AU127" s="231"/>
      <c r="AV127" s="231"/>
      <c r="AW127" s="231"/>
      <c r="AX127" s="1012" t="s">
        <v>443</v>
      </c>
      <c r="AY127" s="1013"/>
      <c r="AZ127" s="1013"/>
      <c r="BA127" s="1013"/>
      <c r="BB127" s="1013"/>
      <c r="BC127" s="1013"/>
      <c r="BD127" s="1013"/>
      <c r="BE127" s="1014"/>
      <c r="BF127" s="1015" t="s">
        <v>444</v>
      </c>
      <c r="BG127" s="1013"/>
      <c r="BH127" s="1013"/>
      <c r="BI127" s="1013"/>
      <c r="BJ127" s="1013"/>
      <c r="BK127" s="1013"/>
      <c r="BL127" s="1014"/>
      <c r="BM127" s="1015" t="s">
        <v>445</v>
      </c>
      <c r="BN127" s="1013"/>
      <c r="BO127" s="1013"/>
      <c r="BP127" s="1013"/>
      <c r="BQ127" s="1013"/>
      <c r="BR127" s="1013"/>
      <c r="BS127" s="1014"/>
      <c r="BT127" s="1015" t="s">
        <v>446</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447</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448</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449</v>
      </c>
      <c r="X128" s="1024"/>
      <c r="Y128" s="1024"/>
      <c r="Z128" s="1025"/>
      <c r="AA128" s="1026">
        <v>2441403</v>
      </c>
      <c r="AB128" s="1027"/>
      <c r="AC128" s="1027"/>
      <c r="AD128" s="1027"/>
      <c r="AE128" s="1028"/>
      <c r="AF128" s="1029">
        <v>2486505</v>
      </c>
      <c r="AG128" s="1027"/>
      <c r="AH128" s="1027"/>
      <c r="AI128" s="1027"/>
      <c r="AJ128" s="1028"/>
      <c r="AK128" s="1029">
        <v>2742766</v>
      </c>
      <c r="AL128" s="1027"/>
      <c r="AM128" s="1027"/>
      <c r="AN128" s="1027"/>
      <c r="AO128" s="1028"/>
      <c r="AP128" s="1030"/>
      <c r="AQ128" s="1031"/>
      <c r="AR128" s="1031"/>
      <c r="AS128" s="1031"/>
      <c r="AT128" s="1032"/>
      <c r="AU128" s="231"/>
      <c r="AV128" s="231"/>
      <c r="AW128" s="231"/>
      <c r="AX128" s="879" t="s">
        <v>450</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451</v>
      </c>
      <c r="CQ128" s="694"/>
      <c r="CR128" s="694"/>
      <c r="CS128" s="694"/>
      <c r="CT128" s="694"/>
      <c r="CU128" s="694"/>
      <c r="CV128" s="694"/>
      <c r="CW128" s="694"/>
      <c r="CX128" s="694"/>
      <c r="CY128" s="694"/>
      <c r="CZ128" s="694"/>
      <c r="DA128" s="694"/>
      <c r="DB128" s="694"/>
      <c r="DC128" s="694"/>
      <c r="DD128" s="694"/>
      <c r="DE128" s="694"/>
      <c r="DF128" s="1017"/>
      <c r="DG128" s="1018">
        <v>7226938</v>
      </c>
      <c r="DH128" s="1019"/>
      <c r="DI128" s="1019"/>
      <c r="DJ128" s="1019"/>
      <c r="DK128" s="1019"/>
      <c r="DL128" s="1019">
        <v>6987712</v>
      </c>
      <c r="DM128" s="1019"/>
      <c r="DN128" s="1019"/>
      <c r="DO128" s="1019"/>
      <c r="DP128" s="1019"/>
      <c r="DQ128" s="1019">
        <v>6786551</v>
      </c>
      <c r="DR128" s="1019"/>
      <c r="DS128" s="1019"/>
      <c r="DT128" s="1019"/>
      <c r="DU128" s="1019"/>
      <c r="DV128" s="1020">
        <v>3</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452</v>
      </c>
      <c r="X129" s="1052"/>
      <c r="Y129" s="1052"/>
      <c r="Z129" s="1053"/>
      <c r="AA129" s="935">
        <v>276062901</v>
      </c>
      <c r="AB129" s="936"/>
      <c r="AC129" s="936"/>
      <c r="AD129" s="936"/>
      <c r="AE129" s="937"/>
      <c r="AF129" s="938">
        <v>268591078</v>
      </c>
      <c r="AG129" s="936"/>
      <c r="AH129" s="936"/>
      <c r="AI129" s="936"/>
      <c r="AJ129" s="937"/>
      <c r="AK129" s="938">
        <v>270856606</v>
      </c>
      <c r="AL129" s="936"/>
      <c r="AM129" s="936"/>
      <c r="AN129" s="936"/>
      <c r="AO129" s="937"/>
      <c r="AP129" s="1054"/>
      <c r="AQ129" s="1055"/>
      <c r="AR129" s="1055"/>
      <c r="AS129" s="1055"/>
      <c r="AT129" s="1056"/>
      <c r="AU129" s="232"/>
      <c r="AV129" s="232"/>
      <c r="AW129" s="232"/>
      <c r="AX129" s="1046" t="s">
        <v>453</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455</v>
      </c>
      <c r="X130" s="1052"/>
      <c r="Y130" s="1052"/>
      <c r="Z130" s="1053"/>
      <c r="AA130" s="935">
        <v>47037462</v>
      </c>
      <c r="AB130" s="936"/>
      <c r="AC130" s="936"/>
      <c r="AD130" s="936"/>
      <c r="AE130" s="937"/>
      <c r="AF130" s="938">
        <v>45295297</v>
      </c>
      <c r="AG130" s="936"/>
      <c r="AH130" s="936"/>
      <c r="AI130" s="936"/>
      <c r="AJ130" s="937"/>
      <c r="AK130" s="938">
        <v>44004973</v>
      </c>
      <c r="AL130" s="936"/>
      <c r="AM130" s="936"/>
      <c r="AN130" s="936"/>
      <c r="AO130" s="937"/>
      <c r="AP130" s="1054"/>
      <c r="AQ130" s="1055"/>
      <c r="AR130" s="1055"/>
      <c r="AS130" s="1055"/>
      <c r="AT130" s="1056"/>
      <c r="AU130" s="232"/>
      <c r="AV130" s="232"/>
      <c r="AW130" s="232"/>
      <c r="AX130" s="1046" t="s">
        <v>456</v>
      </c>
      <c r="AY130" s="906"/>
      <c r="AZ130" s="906"/>
      <c r="BA130" s="906"/>
      <c r="BB130" s="906"/>
      <c r="BC130" s="906"/>
      <c r="BD130" s="906"/>
      <c r="BE130" s="907"/>
      <c r="BF130" s="1082">
        <v>11.2</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457</v>
      </c>
      <c r="X131" s="1089"/>
      <c r="Y131" s="1089"/>
      <c r="Z131" s="1090"/>
      <c r="AA131" s="1091">
        <v>229025439</v>
      </c>
      <c r="AB131" s="1092"/>
      <c r="AC131" s="1092"/>
      <c r="AD131" s="1092"/>
      <c r="AE131" s="1093"/>
      <c r="AF131" s="1094">
        <v>223295781</v>
      </c>
      <c r="AG131" s="1092"/>
      <c r="AH131" s="1092"/>
      <c r="AI131" s="1092"/>
      <c r="AJ131" s="1093"/>
      <c r="AK131" s="1094">
        <v>226851633</v>
      </c>
      <c r="AL131" s="1092"/>
      <c r="AM131" s="1092"/>
      <c r="AN131" s="1092"/>
      <c r="AO131" s="1093"/>
      <c r="AP131" s="1095"/>
      <c r="AQ131" s="1096"/>
      <c r="AR131" s="1096"/>
      <c r="AS131" s="1096"/>
      <c r="AT131" s="1097"/>
      <c r="AU131" s="232"/>
      <c r="AV131" s="232"/>
      <c r="AW131" s="232"/>
      <c r="AX131" s="1064" t="s">
        <v>458</v>
      </c>
      <c r="AY131" s="694"/>
      <c r="AZ131" s="694"/>
      <c r="BA131" s="694"/>
      <c r="BB131" s="694"/>
      <c r="BC131" s="694"/>
      <c r="BD131" s="694"/>
      <c r="BE131" s="1017"/>
      <c r="BF131" s="1065">
        <v>173.4</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459</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460</v>
      </c>
      <c r="W132" s="1075"/>
      <c r="X132" s="1075"/>
      <c r="Y132" s="1075"/>
      <c r="Z132" s="1076"/>
      <c r="AA132" s="1077">
        <v>11.46329339</v>
      </c>
      <c r="AB132" s="1078"/>
      <c r="AC132" s="1078"/>
      <c r="AD132" s="1078"/>
      <c r="AE132" s="1079"/>
      <c r="AF132" s="1080">
        <v>11.408455590000001</v>
      </c>
      <c r="AG132" s="1078"/>
      <c r="AH132" s="1078"/>
      <c r="AI132" s="1078"/>
      <c r="AJ132" s="1079"/>
      <c r="AK132" s="1080">
        <v>11.01419314</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461</v>
      </c>
      <c r="W133" s="1058"/>
      <c r="X133" s="1058"/>
      <c r="Y133" s="1058"/>
      <c r="Z133" s="1059"/>
      <c r="AA133" s="1060">
        <v>11.6</v>
      </c>
      <c r="AB133" s="1061"/>
      <c r="AC133" s="1061"/>
      <c r="AD133" s="1061"/>
      <c r="AE133" s="1062"/>
      <c r="AF133" s="1060">
        <v>11.5</v>
      </c>
      <c r="AG133" s="1061"/>
      <c r="AH133" s="1061"/>
      <c r="AI133" s="1061"/>
      <c r="AJ133" s="1062"/>
      <c r="AK133" s="1060">
        <v>11.2</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BYxNN4Yb6fLbbVs2SHJYkjxu71JCg2hvSBpVXYIftExW7AzldOykA9OfkAdFSAWzCID7VYkfDcOpMe5TsXt9Aw==" saltValue="gJj4sAEE9MyfroB4VWWN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53" fitToHeight="2" orientation="landscape"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sZo8WLE33BK4vvuJKvcOyn18/Nro7JBBkVT3k6jvfmXXqYVDLke9gOOkbrXX+0FYZuemwpuXsYiG2z1s8JAOYA==" saltValue="QCLNo+x/JyP82ErS9bLz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1QxOGJa8mUUQU0QodEd5sL08a5PoSlnsCvhBclePnxfWrk+PZLmRGgmhugSk5bRk3O2GxeIhdoDL41IqTur7+w==" saltValue="ca/jS26DCyFoKoPGM1i7b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464</v>
      </c>
      <c r="AP7" s="271"/>
      <c r="AQ7" s="272" t="s">
        <v>465</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466</v>
      </c>
      <c r="AQ8" s="278" t="s">
        <v>467</v>
      </c>
      <c r="AR8" s="279" t="s">
        <v>468</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469</v>
      </c>
      <c r="AL9" s="1099"/>
      <c r="AM9" s="1099"/>
      <c r="AN9" s="1100"/>
      <c r="AO9" s="280">
        <v>108877198</v>
      </c>
      <c r="AP9" s="280">
        <v>135022</v>
      </c>
      <c r="AQ9" s="281">
        <v>131703</v>
      </c>
      <c r="AR9" s="282">
        <v>2.5</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470</v>
      </c>
      <c r="AL10" s="1099"/>
      <c r="AM10" s="1099"/>
      <c r="AN10" s="1100"/>
      <c r="AO10" s="280">
        <v>86030</v>
      </c>
      <c r="AP10" s="280">
        <v>107</v>
      </c>
      <c r="AQ10" s="281">
        <v>694</v>
      </c>
      <c r="AR10" s="282">
        <v>-84.6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471</v>
      </c>
      <c r="AL11" s="1099"/>
      <c r="AM11" s="1099"/>
      <c r="AN11" s="1100"/>
      <c r="AO11" s="280" t="s">
        <v>472</v>
      </c>
      <c r="AP11" s="280" t="s">
        <v>472</v>
      </c>
      <c r="AQ11" s="281" t="s">
        <v>472</v>
      </c>
      <c r="AR11" s="282" t="s">
        <v>472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473</v>
      </c>
      <c r="AL12" s="1099"/>
      <c r="AM12" s="1099"/>
      <c r="AN12" s="1100"/>
      <c r="AO12" s="280">
        <v>38214</v>
      </c>
      <c r="AP12" s="280">
        <v>47</v>
      </c>
      <c r="AQ12" s="281">
        <v>4</v>
      </c>
      <c r="AR12" s="282">
        <v>1075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474</v>
      </c>
      <c r="AL13" s="1099"/>
      <c r="AM13" s="1099"/>
      <c r="AN13" s="1100"/>
      <c r="AO13" s="280">
        <v>2569226</v>
      </c>
      <c r="AP13" s="280">
        <v>3186</v>
      </c>
      <c r="AQ13" s="281">
        <v>2528</v>
      </c>
      <c r="AR13" s="282">
        <v>26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475</v>
      </c>
      <c r="AL14" s="1099"/>
      <c r="AM14" s="1099"/>
      <c r="AN14" s="1100"/>
      <c r="AO14" s="280">
        <v>-5923248</v>
      </c>
      <c r="AP14" s="280">
        <v>-7346</v>
      </c>
      <c r="AQ14" s="281">
        <v>-6417</v>
      </c>
      <c r="AR14" s="282">
        <v>14.5</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105647420</v>
      </c>
      <c r="AP15" s="280">
        <v>131016</v>
      </c>
      <c r="AQ15" s="281">
        <v>128512</v>
      </c>
      <c r="AR15" s="282">
        <v>1.9</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476</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477</v>
      </c>
      <c r="AP20" s="291" t="s">
        <v>478</v>
      </c>
      <c r="AQ20" s="292" t="s">
        <v>479</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480</v>
      </c>
      <c r="AL21" s="1105"/>
      <c r="AM21" s="1105"/>
      <c r="AN21" s="1106"/>
      <c r="AO21" s="295">
        <v>1559.21</v>
      </c>
      <c r="AP21" s="296">
        <v>1539.42</v>
      </c>
      <c r="AQ21" s="297">
        <v>19.79</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481</v>
      </c>
      <c r="AL22" s="1105"/>
      <c r="AM22" s="1105"/>
      <c r="AN22" s="1106"/>
      <c r="AO22" s="300">
        <v>100.4</v>
      </c>
      <c r="AP22" s="301">
        <v>98.7</v>
      </c>
      <c r="AQ22" s="302">
        <v>1.7</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482</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484</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464</v>
      </c>
      <c r="AP30" s="271"/>
      <c r="AQ30" s="272" t="s">
        <v>465</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466</v>
      </c>
      <c r="AQ31" s="278" t="s">
        <v>467</v>
      </c>
      <c r="AR31" s="279" t="s">
        <v>468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485</v>
      </c>
      <c r="AL32" s="1119"/>
      <c r="AM32" s="1119"/>
      <c r="AN32" s="1120"/>
      <c r="AO32" s="280">
        <v>63505786</v>
      </c>
      <c r="AP32" s="280">
        <v>78755</v>
      </c>
      <c r="AQ32" s="281">
        <v>68216</v>
      </c>
      <c r="AR32" s="282">
        <v>15.4</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486</v>
      </c>
      <c r="AL33" s="1119"/>
      <c r="AM33" s="1119"/>
      <c r="AN33" s="1120"/>
      <c r="AO33" s="280" t="s">
        <v>472</v>
      </c>
      <c r="AP33" s="280" t="s">
        <v>472</v>
      </c>
      <c r="AQ33" s="281">
        <v>6</v>
      </c>
      <c r="AR33" s="282" t="s">
        <v>472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487</v>
      </c>
      <c r="AL34" s="1119"/>
      <c r="AM34" s="1119"/>
      <c r="AN34" s="1120"/>
      <c r="AO34" s="280">
        <v>6700000</v>
      </c>
      <c r="AP34" s="280">
        <v>8309</v>
      </c>
      <c r="AQ34" s="281">
        <v>6885</v>
      </c>
      <c r="AR34" s="282">
        <v>20.7</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488</v>
      </c>
      <c r="AL35" s="1119"/>
      <c r="AM35" s="1119"/>
      <c r="AN35" s="1120"/>
      <c r="AO35" s="280">
        <v>1235690</v>
      </c>
      <c r="AP35" s="280">
        <v>1532</v>
      </c>
      <c r="AQ35" s="281">
        <v>1850</v>
      </c>
      <c r="AR35" s="282">
        <v>-17.2</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489</v>
      </c>
      <c r="AL36" s="1119"/>
      <c r="AM36" s="1119"/>
      <c r="AN36" s="1120"/>
      <c r="AO36" s="280" t="s">
        <v>472</v>
      </c>
      <c r="AP36" s="280" t="s">
        <v>472</v>
      </c>
      <c r="AQ36" s="281">
        <v>124</v>
      </c>
      <c r="AR36" s="282" t="s">
        <v>472</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490</v>
      </c>
      <c r="AL37" s="1119"/>
      <c r="AM37" s="1119"/>
      <c r="AN37" s="1120"/>
      <c r="AO37" s="280">
        <v>291977</v>
      </c>
      <c r="AP37" s="280">
        <v>362</v>
      </c>
      <c r="AQ37" s="281">
        <v>519</v>
      </c>
      <c r="AR37" s="282">
        <v>-30.3</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491</v>
      </c>
      <c r="AL38" s="1116"/>
      <c r="AM38" s="1116"/>
      <c r="AN38" s="1117"/>
      <c r="AO38" s="310">
        <v>163</v>
      </c>
      <c r="AP38" s="310">
        <v>0</v>
      </c>
      <c r="AQ38" s="311">
        <v>8</v>
      </c>
      <c r="AR38" s="302">
        <v>-100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492</v>
      </c>
      <c r="AL39" s="1116"/>
      <c r="AM39" s="1116"/>
      <c r="AN39" s="1117"/>
      <c r="AO39" s="280">
        <v>-2742766</v>
      </c>
      <c r="AP39" s="280">
        <v>-3401</v>
      </c>
      <c r="AQ39" s="281">
        <v>-2187</v>
      </c>
      <c r="AR39" s="282">
        <v>55.5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493</v>
      </c>
      <c r="AL40" s="1119"/>
      <c r="AM40" s="1119"/>
      <c r="AN40" s="1120"/>
      <c r="AO40" s="280">
        <v>-44004973</v>
      </c>
      <c r="AP40" s="280">
        <v>-54572</v>
      </c>
      <c r="AQ40" s="281">
        <v>-45425</v>
      </c>
      <c r="AR40" s="282">
        <v>20.100000000000001</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494</v>
      </c>
      <c r="AL41" s="1102"/>
      <c r="AM41" s="1102"/>
      <c r="AN41" s="1103"/>
      <c r="AO41" s="280">
        <v>24985877</v>
      </c>
      <c r="AP41" s="280">
        <v>30986</v>
      </c>
      <c r="AQ41" s="281">
        <v>29997</v>
      </c>
      <c r="AR41" s="282">
        <v>3.3</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495</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496</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464</v>
      </c>
      <c r="AN49" s="1112" t="s">
        <v>497</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498</v>
      </c>
      <c r="AO50" s="323" t="s">
        <v>499</v>
      </c>
      <c r="AP50" s="324" t="s">
        <v>500</v>
      </c>
      <c r="AQ50" s="325" t="s">
        <v>501</v>
      </c>
      <c r="AR50" s="326" t="s">
        <v>502</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503</v>
      </c>
      <c r="AL51" s="319"/>
      <c r="AM51" s="327">
        <v>107058558</v>
      </c>
      <c r="AN51" s="328">
        <v>129520</v>
      </c>
      <c r="AO51" s="329">
        <v>12.6</v>
      </c>
      <c r="AP51" s="330">
        <v>91743</v>
      </c>
      <c r="AQ51" s="331">
        <v>11.2</v>
      </c>
      <c r="AR51" s="332">
        <v>1.4</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504</v>
      </c>
      <c r="AM52" s="335">
        <v>25781492</v>
      </c>
      <c r="AN52" s="336">
        <v>31191</v>
      </c>
      <c r="AO52" s="337">
        <v>20</v>
      </c>
      <c r="AP52" s="338">
        <v>21872</v>
      </c>
      <c r="AQ52" s="339">
        <v>14.5</v>
      </c>
      <c r="AR52" s="340">
        <v>5.5</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505</v>
      </c>
      <c r="AL53" s="319"/>
      <c r="AM53" s="327">
        <v>114829253</v>
      </c>
      <c r="AN53" s="328">
        <v>139849</v>
      </c>
      <c r="AO53" s="329">
        <v>8</v>
      </c>
      <c r="AP53" s="330">
        <v>95429</v>
      </c>
      <c r="AQ53" s="331">
        <v>4</v>
      </c>
      <c r="AR53" s="332">
        <v>4</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504</v>
      </c>
      <c r="AM54" s="335">
        <v>24549178</v>
      </c>
      <c r="AN54" s="336">
        <v>29898</v>
      </c>
      <c r="AO54" s="337">
        <v>-4.0999999999999996</v>
      </c>
      <c r="AP54" s="338">
        <v>19371</v>
      </c>
      <c r="AQ54" s="339">
        <v>-11.4</v>
      </c>
      <c r="AR54" s="340">
        <v>7.3</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506</v>
      </c>
      <c r="AL55" s="319"/>
      <c r="AM55" s="327">
        <v>104378803</v>
      </c>
      <c r="AN55" s="328">
        <v>127862</v>
      </c>
      <c r="AO55" s="329">
        <v>-8.6</v>
      </c>
      <c r="AP55" s="330">
        <v>125393</v>
      </c>
      <c r="AQ55" s="331">
        <v>31.4</v>
      </c>
      <c r="AR55" s="332">
        <v>-40</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504</v>
      </c>
      <c r="AM56" s="335">
        <v>25188588</v>
      </c>
      <c r="AN56" s="336">
        <v>30856</v>
      </c>
      <c r="AO56" s="337">
        <v>3.2</v>
      </c>
      <c r="AP56" s="338">
        <v>28054</v>
      </c>
      <c r="AQ56" s="339">
        <v>44.8</v>
      </c>
      <c r="AR56" s="340">
        <v>-41.6</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507</v>
      </c>
      <c r="AL57" s="319"/>
      <c r="AM57" s="327">
        <v>113390593</v>
      </c>
      <c r="AN57" s="328">
        <v>139538</v>
      </c>
      <c r="AO57" s="329">
        <v>9.1</v>
      </c>
      <c r="AP57" s="330">
        <v>115991</v>
      </c>
      <c r="AQ57" s="331">
        <v>-7.5</v>
      </c>
      <c r="AR57" s="332">
        <v>16.600000000000001</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504</v>
      </c>
      <c r="AM58" s="335">
        <v>32090868</v>
      </c>
      <c r="AN58" s="336">
        <v>39491</v>
      </c>
      <c r="AO58" s="337">
        <v>28</v>
      </c>
      <c r="AP58" s="338">
        <v>28546</v>
      </c>
      <c r="AQ58" s="339">
        <v>1.8</v>
      </c>
      <c r="AR58" s="340">
        <v>26.2</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508</v>
      </c>
      <c r="AL59" s="319"/>
      <c r="AM59" s="327">
        <v>113322862</v>
      </c>
      <c r="AN59" s="328">
        <v>140535</v>
      </c>
      <c r="AO59" s="329">
        <v>0.7</v>
      </c>
      <c r="AP59" s="330">
        <v>118517</v>
      </c>
      <c r="AQ59" s="331">
        <v>2.2000000000000002</v>
      </c>
      <c r="AR59" s="332">
        <v>-1.5</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504</v>
      </c>
      <c r="AM60" s="335">
        <v>33734684</v>
      </c>
      <c r="AN60" s="336">
        <v>41835</v>
      </c>
      <c r="AO60" s="337">
        <v>5.9</v>
      </c>
      <c r="AP60" s="338">
        <v>30926</v>
      </c>
      <c r="AQ60" s="339">
        <v>8.3000000000000007</v>
      </c>
      <c r="AR60" s="340">
        <v>-2.4</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509</v>
      </c>
      <c r="AL61" s="341"/>
      <c r="AM61" s="342">
        <v>110596014</v>
      </c>
      <c r="AN61" s="343">
        <v>135461</v>
      </c>
      <c r="AO61" s="344">
        <v>4.4000000000000004</v>
      </c>
      <c r="AP61" s="345">
        <v>109415</v>
      </c>
      <c r="AQ61" s="346">
        <v>8.3000000000000007</v>
      </c>
      <c r="AR61" s="332">
        <v>-3.9</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504</v>
      </c>
      <c r="AM62" s="335">
        <v>28268962</v>
      </c>
      <c r="AN62" s="336">
        <v>34654</v>
      </c>
      <c r="AO62" s="337">
        <v>10.6</v>
      </c>
      <c r="AP62" s="338">
        <v>25754</v>
      </c>
      <c r="AQ62" s="339">
        <v>11.6</v>
      </c>
      <c r="AR62" s="340">
        <v>-1</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04YkfGzHJMtDsqCk18SkASM1KkoBtD+evncpKdTskLJDSCr3gLHXI8rrrgLdDUW6iDrt8W48FJLlO0fYYv6Vgg==" saltValue="L5OjVtp+KT9QiFRtYrgaE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j7N/CIN0GkfQ2EogIzzqI28Jr9yO0Qgm+FvMFYk2gQBbgDrgCOnkoW6KdKfITHhMjcG3AMpt3TxRe8mIhGnnAA==" saltValue="J6KQHwvYGok3Se7dw1eX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oHK3NkP+8jqaAJhABfCVizSsbVmBxVgIyvg918B+i2qpXhKbZFC55JH8SQ8wOOlNXL/nAopKZ8Ktlu+LcQHtUw==" saltValue="cFsRzo4rl0fYKUemCRb+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510</v>
      </c>
      <c r="G46" s="350" t="s">
        <v>511</v>
      </c>
      <c r="H46" s="350" t="s">
        <v>512</v>
      </c>
      <c r="I46" s="350" t="s">
        <v>513</v>
      </c>
      <c r="J46" s="351" t="s">
        <v>514</v>
      </c>
    </row>
    <row r="47" spans="2:10" ht="57.75" customHeight="1" x14ac:dyDescent="0.2">
      <c r="B47" s="7"/>
      <c r="C47" s="1121" t="s">
        <v>4</v>
      </c>
      <c r="D47" s="1121"/>
      <c r="E47" s="1122"/>
      <c r="F47" s="352">
        <v>6.61</v>
      </c>
      <c r="G47" s="353">
        <v>6.52</v>
      </c>
      <c r="H47" s="353">
        <v>9.5</v>
      </c>
      <c r="I47" s="353">
        <v>9.77</v>
      </c>
      <c r="J47" s="354">
        <v>9.69</v>
      </c>
    </row>
    <row r="48" spans="2:10" ht="57.75" customHeight="1" x14ac:dyDescent="0.2">
      <c r="B48" s="8"/>
      <c r="C48" s="1123" t="s">
        <v>5</v>
      </c>
      <c r="D48" s="1123"/>
      <c r="E48" s="1124"/>
      <c r="F48" s="355">
        <v>1.6</v>
      </c>
      <c r="G48" s="356">
        <v>4.58</v>
      </c>
      <c r="H48" s="356">
        <v>1.21</v>
      </c>
      <c r="I48" s="356">
        <v>3.77</v>
      </c>
      <c r="J48" s="357">
        <v>2.21</v>
      </c>
    </row>
    <row r="49" spans="2:10" ht="57.75" customHeight="1" thickBot="1" x14ac:dyDescent="0.25">
      <c r="B49" s="9"/>
      <c r="C49" s="1125" t="s">
        <v>6</v>
      </c>
      <c r="D49" s="1125"/>
      <c r="E49" s="1126"/>
      <c r="F49" s="358" t="s">
        <v>515</v>
      </c>
      <c r="G49" s="359">
        <v>3</v>
      </c>
      <c r="H49" s="359">
        <v>0.09</v>
      </c>
      <c r="I49" s="359">
        <v>2.52</v>
      </c>
      <c r="J49" s="360" t="s">
        <v>516</v>
      </c>
    </row>
    <row r="50" spans="2:10" ht="13.5" customHeight="1" x14ac:dyDescent="0.2"/>
  </sheetData>
  <sheetProtection algorithmName="SHA-512" hashValue="xF7USVBf4iXZZekm0gUYrsZc/u4bmnu2mHj5gjARmmkH/ST8+8DQ8uiTpdcuozb6+0PKjM+jZzrVgKE8XEdOGw==" saltValue="pSegJ96OeMNSU7IBjT/M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510</v>
      </c>
      <c r="G33" s="17" t="s">
        <v>511</v>
      </c>
      <c r="H33" s="17" t="s">
        <v>512</v>
      </c>
      <c r="I33" s="17" t="s">
        <v>513</v>
      </c>
      <c r="J33" s="18" t="s">
        <v>514</v>
      </c>
      <c r="K33" s="10"/>
      <c r="L33" s="10"/>
      <c r="M33" s="10"/>
      <c r="N33" s="10"/>
      <c r="O33" s="10"/>
      <c r="P33" s="10"/>
    </row>
    <row r="34" spans="1:16" ht="39" customHeight="1" x14ac:dyDescent="0.2">
      <c r="A34" s="10"/>
      <c r="B34" s="19"/>
      <c r="C34" s="1133" t="s">
        <v>517</v>
      </c>
      <c r="D34" s="1133"/>
      <c r="E34" s="1134"/>
      <c r="F34" s="20">
        <v>6.07</v>
      </c>
      <c r="G34" s="21">
        <v>5.48</v>
      </c>
      <c r="H34" s="21">
        <v>5.21</v>
      </c>
      <c r="I34" s="21">
        <v>4.4400000000000004</v>
      </c>
      <c r="J34" s="22">
        <v>4.3099999999999996</v>
      </c>
      <c r="K34" s="10"/>
      <c r="L34" s="10"/>
      <c r="M34" s="10"/>
      <c r="N34" s="10"/>
      <c r="O34" s="10"/>
      <c r="P34" s="10"/>
    </row>
    <row r="35" spans="1:16" ht="39" customHeight="1" x14ac:dyDescent="0.2">
      <c r="A35" s="10"/>
      <c r="B35" s="23"/>
      <c r="C35" s="1127" t="s">
        <v>518</v>
      </c>
      <c r="D35" s="1128"/>
      <c r="E35" s="1129"/>
      <c r="F35" s="24">
        <v>1.49</v>
      </c>
      <c r="G35" s="25">
        <v>1.82</v>
      </c>
      <c r="H35" s="25">
        <v>2.0299999999999998</v>
      </c>
      <c r="I35" s="25">
        <v>2.2999999999999998</v>
      </c>
      <c r="J35" s="26">
        <v>2.42</v>
      </c>
      <c r="K35" s="10"/>
      <c r="L35" s="10"/>
      <c r="M35" s="10"/>
      <c r="N35" s="10"/>
      <c r="O35" s="10"/>
      <c r="P35" s="10"/>
    </row>
    <row r="36" spans="1:16" ht="39" customHeight="1" x14ac:dyDescent="0.2">
      <c r="A36" s="10"/>
      <c r="B36" s="23"/>
      <c r="C36" s="1127" t="s">
        <v>519</v>
      </c>
      <c r="D36" s="1128"/>
      <c r="E36" s="1129"/>
      <c r="F36" s="24">
        <v>0.96</v>
      </c>
      <c r="G36" s="25">
        <v>4.07</v>
      </c>
      <c r="H36" s="25">
        <v>0.81</v>
      </c>
      <c r="I36" s="25">
        <v>3.45</v>
      </c>
      <c r="J36" s="26">
        <v>2.0499999999999998</v>
      </c>
      <c r="K36" s="10"/>
      <c r="L36" s="10"/>
      <c r="M36" s="10"/>
      <c r="N36" s="10"/>
      <c r="O36" s="10"/>
      <c r="P36" s="10"/>
    </row>
    <row r="37" spans="1:16" ht="39" customHeight="1" x14ac:dyDescent="0.2">
      <c r="A37" s="10"/>
      <c r="B37" s="23"/>
      <c r="C37" s="1127" t="s">
        <v>520</v>
      </c>
      <c r="D37" s="1128"/>
      <c r="E37" s="1129"/>
      <c r="F37" s="24">
        <v>0.95</v>
      </c>
      <c r="G37" s="25">
        <v>1.03</v>
      </c>
      <c r="H37" s="25">
        <v>1.05</v>
      </c>
      <c r="I37" s="25">
        <v>1.01</v>
      </c>
      <c r="J37" s="26">
        <v>0.99</v>
      </c>
      <c r="K37" s="10"/>
      <c r="L37" s="10"/>
      <c r="M37" s="10"/>
      <c r="N37" s="10"/>
      <c r="O37" s="10"/>
      <c r="P37" s="10"/>
    </row>
    <row r="38" spans="1:16" ht="39" customHeight="1" x14ac:dyDescent="0.2">
      <c r="A38" s="10"/>
      <c r="B38" s="23"/>
      <c r="C38" s="1127" t="s">
        <v>521</v>
      </c>
      <c r="D38" s="1128"/>
      <c r="E38" s="1129"/>
      <c r="F38" s="24">
        <v>0.81</v>
      </c>
      <c r="G38" s="25">
        <v>0.66</v>
      </c>
      <c r="H38" s="25">
        <v>0.54</v>
      </c>
      <c r="I38" s="25">
        <v>0.44</v>
      </c>
      <c r="J38" s="26">
        <v>0.3</v>
      </c>
      <c r="K38" s="10"/>
      <c r="L38" s="10"/>
      <c r="M38" s="10"/>
      <c r="N38" s="10"/>
      <c r="O38" s="10"/>
      <c r="P38" s="10"/>
    </row>
    <row r="39" spans="1:16" ht="39" customHeight="1" x14ac:dyDescent="0.2">
      <c r="A39" s="10"/>
      <c r="B39" s="23"/>
      <c r="C39" s="1127" t="s">
        <v>522</v>
      </c>
      <c r="D39" s="1128"/>
      <c r="E39" s="1129"/>
      <c r="F39" s="24">
        <v>0.17</v>
      </c>
      <c r="G39" s="25">
        <v>0.17</v>
      </c>
      <c r="H39" s="25">
        <v>0.17</v>
      </c>
      <c r="I39" s="25">
        <v>0.15</v>
      </c>
      <c r="J39" s="26">
        <v>0.17</v>
      </c>
      <c r="K39" s="10"/>
      <c r="L39" s="10"/>
      <c r="M39" s="10"/>
      <c r="N39" s="10"/>
      <c r="O39" s="10"/>
      <c r="P39" s="10"/>
    </row>
    <row r="40" spans="1:16" ht="39" customHeight="1" x14ac:dyDescent="0.2">
      <c r="A40" s="10"/>
      <c r="B40" s="23"/>
      <c r="C40" s="1127" t="s">
        <v>523</v>
      </c>
      <c r="D40" s="1128"/>
      <c r="E40" s="1129"/>
      <c r="F40" s="24" t="s">
        <v>472</v>
      </c>
      <c r="G40" s="25">
        <v>7.0000000000000007E-2</v>
      </c>
      <c r="H40" s="25">
        <v>0.13</v>
      </c>
      <c r="I40" s="25">
        <v>0.13</v>
      </c>
      <c r="J40" s="26">
        <v>0.16</v>
      </c>
      <c r="K40" s="10"/>
      <c r="L40" s="10"/>
      <c r="M40" s="10"/>
      <c r="N40" s="10"/>
      <c r="O40" s="10"/>
      <c r="P40" s="10"/>
    </row>
    <row r="41" spans="1:16" ht="39" customHeight="1" x14ac:dyDescent="0.2">
      <c r="A41" s="10"/>
      <c r="B41" s="23"/>
      <c r="C41" s="1127" t="s">
        <v>524</v>
      </c>
      <c r="D41" s="1128"/>
      <c r="E41" s="1129"/>
      <c r="F41" s="24">
        <v>0.52</v>
      </c>
      <c r="G41" s="25">
        <v>1.73</v>
      </c>
      <c r="H41" s="25">
        <v>1.31</v>
      </c>
      <c r="I41" s="25">
        <v>0.61</v>
      </c>
      <c r="J41" s="26">
        <v>0.02</v>
      </c>
      <c r="K41" s="10"/>
      <c r="L41" s="10"/>
      <c r="M41" s="10"/>
      <c r="N41" s="10"/>
      <c r="O41" s="10"/>
      <c r="P41" s="10"/>
    </row>
    <row r="42" spans="1:16" ht="39" customHeight="1" x14ac:dyDescent="0.2">
      <c r="A42" s="10"/>
      <c r="B42" s="27"/>
      <c r="C42" s="1127" t="s">
        <v>525</v>
      </c>
      <c r="D42" s="1128"/>
      <c r="E42" s="1129"/>
      <c r="F42" s="24" t="s">
        <v>472</v>
      </c>
      <c r="G42" s="25" t="s">
        <v>472</v>
      </c>
      <c r="H42" s="25" t="s">
        <v>472</v>
      </c>
      <c r="I42" s="25" t="s">
        <v>472</v>
      </c>
      <c r="J42" s="26" t="s">
        <v>472</v>
      </c>
      <c r="K42" s="10"/>
      <c r="L42" s="10"/>
      <c r="M42" s="10"/>
      <c r="N42" s="10"/>
      <c r="O42" s="10"/>
      <c r="P42" s="10"/>
    </row>
    <row r="43" spans="1:16" ht="39" customHeight="1" thickBot="1" x14ac:dyDescent="0.25">
      <c r="A43" s="10"/>
      <c r="B43" s="28"/>
      <c r="C43" s="1130" t="s">
        <v>526</v>
      </c>
      <c r="D43" s="1131"/>
      <c r="E43" s="1132"/>
      <c r="F43" s="29">
        <v>0.16</v>
      </c>
      <c r="G43" s="30">
        <v>0.02</v>
      </c>
      <c r="H43" s="30">
        <v>0.02</v>
      </c>
      <c r="I43" s="30">
        <v>0.02</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K1+WMruHMn0pfqCoRKLnpkZ0c33NbfUhsjWkn4st3i/aFTVMlDd9/ArsZL6rzSD0nnTfL00Sa00OSNaDaVtvrg==" saltValue="W/wcIB80ggDe6Euzwm5o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510</v>
      </c>
      <c r="L44" s="44" t="s">
        <v>511</v>
      </c>
      <c r="M44" s="44" t="s">
        <v>512</v>
      </c>
      <c r="N44" s="44" t="s">
        <v>513</v>
      </c>
      <c r="O44" s="45" t="s">
        <v>514</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70099</v>
      </c>
      <c r="L45" s="48">
        <v>68571</v>
      </c>
      <c r="M45" s="48">
        <v>67318</v>
      </c>
      <c r="N45" s="48">
        <v>64934</v>
      </c>
      <c r="O45" s="49">
        <v>63506</v>
      </c>
      <c r="P45" s="36"/>
      <c r="Q45" s="36"/>
      <c r="R45" s="36"/>
      <c r="S45" s="36"/>
      <c r="T45" s="36"/>
      <c r="U45" s="36"/>
    </row>
    <row r="46" spans="1:21" ht="30.75" customHeight="1" x14ac:dyDescent="0.2">
      <c r="A46" s="36"/>
      <c r="B46" s="1137"/>
      <c r="C46" s="1138"/>
      <c r="D46" s="50"/>
      <c r="E46" s="1143" t="s">
        <v>12</v>
      </c>
      <c r="F46" s="1143"/>
      <c r="G46" s="1143"/>
      <c r="H46" s="1143"/>
      <c r="I46" s="1143"/>
      <c r="J46" s="1144"/>
      <c r="K46" s="51">
        <v>66</v>
      </c>
      <c r="L46" s="52" t="s">
        <v>472</v>
      </c>
      <c r="M46" s="52" t="s">
        <v>472</v>
      </c>
      <c r="N46" s="52" t="s">
        <v>472</v>
      </c>
      <c r="O46" s="53" t="s">
        <v>472</v>
      </c>
      <c r="P46" s="36"/>
      <c r="Q46" s="36"/>
      <c r="R46" s="36"/>
      <c r="S46" s="36"/>
      <c r="T46" s="36"/>
      <c r="U46" s="36"/>
    </row>
    <row r="47" spans="1:21" ht="30.75" customHeight="1" x14ac:dyDescent="0.2">
      <c r="A47" s="36"/>
      <c r="B47" s="1137"/>
      <c r="C47" s="1138"/>
      <c r="D47" s="50"/>
      <c r="E47" s="1143" t="s">
        <v>13</v>
      </c>
      <c r="F47" s="1143"/>
      <c r="G47" s="1143"/>
      <c r="H47" s="1143"/>
      <c r="I47" s="1143"/>
      <c r="J47" s="1144"/>
      <c r="K47" s="51">
        <v>6800</v>
      </c>
      <c r="L47" s="52">
        <v>6800</v>
      </c>
      <c r="M47" s="52">
        <v>6767</v>
      </c>
      <c r="N47" s="52">
        <v>6733</v>
      </c>
      <c r="O47" s="53">
        <v>6700</v>
      </c>
      <c r="P47" s="36"/>
      <c r="Q47" s="36"/>
      <c r="R47" s="36"/>
      <c r="S47" s="36"/>
      <c r="T47" s="36"/>
      <c r="U47" s="36"/>
    </row>
    <row r="48" spans="1:21" ht="30.75" customHeight="1" x14ac:dyDescent="0.2">
      <c r="A48" s="36"/>
      <c r="B48" s="1137"/>
      <c r="C48" s="1138"/>
      <c r="D48" s="50"/>
      <c r="E48" s="1143" t="s">
        <v>14</v>
      </c>
      <c r="F48" s="1143"/>
      <c r="G48" s="1143"/>
      <c r="H48" s="1143"/>
      <c r="I48" s="1143"/>
      <c r="J48" s="1144"/>
      <c r="K48" s="51">
        <v>1388</v>
      </c>
      <c r="L48" s="52">
        <v>1413</v>
      </c>
      <c r="M48" s="52">
        <v>1380</v>
      </c>
      <c r="N48" s="52">
        <v>1319</v>
      </c>
      <c r="O48" s="53">
        <v>1236</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472</v>
      </c>
      <c r="L49" s="52" t="s">
        <v>472</v>
      </c>
      <c r="M49" s="52" t="s">
        <v>472</v>
      </c>
      <c r="N49" s="52" t="s">
        <v>472</v>
      </c>
      <c r="O49" s="53" t="s">
        <v>472</v>
      </c>
      <c r="P49" s="36"/>
      <c r="Q49" s="36"/>
      <c r="R49" s="36"/>
      <c r="S49" s="36"/>
      <c r="T49" s="36"/>
      <c r="U49" s="36"/>
    </row>
    <row r="50" spans="1:21" ht="30.75" customHeight="1" x14ac:dyDescent="0.2">
      <c r="A50" s="36"/>
      <c r="B50" s="1137"/>
      <c r="C50" s="1138"/>
      <c r="D50" s="50"/>
      <c r="E50" s="1143" t="s">
        <v>16</v>
      </c>
      <c r="F50" s="1143"/>
      <c r="G50" s="1143"/>
      <c r="H50" s="1143"/>
      <c r="I50" s="1143"/>
      <c r="J50" s="1144"/>
      <c r="K50" s="51">
        <v>265</v>
      </c>
      <c r="L50" s="52">
        <v>267</v>
      </c>
      <c r="M50" s="52">
        <v>268</v>
      </c>
      <c r="N50" s="52">
        <v>270</v>
      </c>
      <c r="O50" s="53">
        <v>292</v>
      </c>
      <c r="P50" s="36"/>
      <c r="Q50" s="36"/>
      <c r="R50" s="36"/>
      <c r="S50" s="36"/>
      <c r="T50" s="36"/>
      <c r="U50" s="36"/>
    </row>
    <row r="51" spans="1:21" ht="30.75" customHeight="1" x14ac:dyDescent="0.2">
      <c r="A51" s="36"/>
      <c r="B51" s="1139"/>
      <c r="C51" s="1140"/>
      <c r="D51" s="54"/>
      <c r="E51" s="1143" t="s">
        <v>17</v>
      </c>
      <c r="F51" s="1143"/>
      <c r="G51" s="1143"/>
      <c r="H51" s="1143"/>
      <c r="I51" s="1143"/>
      <c r="J51" s="1144"/>
      <c r="K51" s="51">
        <v>0</v>
      </c>
      <c r="L51" s="52">
        <v>5</v>
      </c>
      <c r="M51" s="52">
        <v>0</v>
      </c>
      <c r="N51" s="52">
        <v>0</v>
      </c>
      <c r="O51" s="53">
        <v>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53939</v>
      </c>
      <c r="L52" s="52">
        <v>51761</v>
      </c>
      <c r="M52" s="52">
        <v>49478</v>
      </c>
      <c r="N52" s="52">
        <v>47782</v>
      </c>
      <c r="O52" s="53">
        <v>46748</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24679</v>
      </c>
      <c r="L53" s="57">
        <v>25295</v>
      </c>
      <c r="M53" s="57">
        <v>26255</v>
      </c>
      <c r="N53" s="57">
        <v>25474</v>
      </c>
      <c r="O53" s="58">
        <v>24986</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527</v>
      </c>
      <c r="P55" s="36"/>
      <c r="Q55" s="36"/>
      <c r="R55" s="36"/>
      <c r="S55" s="36"/>
      <c r="T55" s="36"/>
      <c r="U55" s="36"/>
    </row>
    <row r="56" spans="1:21" ht="30.75" customHeight="1" thickBot="1" x14ac:dyDescent="0.3">
      <c r="A56" s="36"/>
      <c r="B56" s="62"/>
      <c r="C56" s="63"/>
      <c r="D56" s="63"/>
      <c r="E56" s="64"/>
      <c r="F56" s="64"/>
      <c r="G56" s="64"/>
      <c r="H56" s="64"/>
      <c r="I56" s="64"/>
      <c r="J56" s="65" t="s">
        <v>3</v>
      </c>
      <c r="K56" s="66" t="s">
        <v>528</v>
      </c>
      <c r="L56" s="67" t="s">
        <v>529</v>
      </c>
      <c r="M56" s="67" t="s">
        <v>530</v>
      </c>
      <c r="N56" s="67" t="s">
        <v>531</v>
      </c>
      <c r="O56" s="68" t="s">
        <v>532</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6600</v>
      </c>
      <c r="L57" s="70">
        <v>6765</v>
      </c>
      <c r="M57" s="70">
        <v>6765</v>
      </c>
      <c r="N57" s="70">
        <v>6765</v>
      </c>
      <c r="O57" s="71">
        <v>6767</v>
      </c>
      <c r="P57" s="36"/>
      <c r="Q57" s="36"/>
      <c r="R57" s="36"/>
      <c r="S57" s="36"/>
      <c r="T57" s="36"/>
      <c r="U57" s="36"/>
    </row>
    <row r="58" spans="1:21" ht="30.75" customHeight="1" x14ac:dyDescent="0.2">
      <c r="A58" s="36"/>
      <c r="B58" s="1153"/>
      <c r="C58" s="1154"/>
      <c r="D58" s="1160" t="s">
        <v>26</v>
      </c>
      <c r="E58" s="1161"/>
      <c r="F58" s="1161"/>
      <c r="G58" s="1161"/>
      <c r="H58" s="1161"/>
      <c r="I58" s="1161"/>
      <c r="J58" s="1162"/>
      <c r="K58" s="72">
        <v>29898</v>
      </c>
      <c r="L58" s="73">
        <v>30334</v>
      </c>
      <c r="M58" s="73">
        <v>30342</v>
      </c>
      <c r="N58" s="73">
        <v>30337</v>
      </c>
      <c r="O58" s="74">
        <v>30319</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30200</v>
      </c>
      <c r="L59" s="76">
        <v>30333</v>
      </c>
      <c r="M59" s="76">
        <v>30300</v>
      </c>
      <c r="N59" s="76">
        <v>30233</v>
      </c>
      <c r="O59" s="77">
        <v>30133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ckFVyzrMINqspu/IZl+gYEhgn6efpH5vd/AGeF50oV9QZBkJOXRDfeug4X8cnllfDM4LhFxIOQxuB532w2ohVQ==" saltValue="8YgPB0mCwGy7bi2blegEb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510</v>
      </c>
      <c r="J40" s="363" t="s">
        <v>511</v>
      </c>
      <c r="K40" s="363" t="s">
        <v>512</v>
      </c>
      <c r="L40" s="363" t="s">
        <v>513</v>
      </c>
      <c r="M40" s="364" t="s">
        <v>514</v>
      </c>
    </row>
    <row r="41" spans="2:13" ht="27.75" customHeight="1" x14ac:dyDescent="0.2">
      <c r="B41" s="1166" t="s">
        <v>30</v>
      </c>
      <c r="C41" s="1167"/>
      <c r="D41" s="87"/>
      <c r="E41" s="1172" t="s">
        <v>31</v>
      </c>
      <c r="F41" s="1172"/>
      <c r="G41" s="1172"/>
      <c r="H41" s="1173"/>
      <c r="I41" s="365">
        <v>992184</v>
      </c>
      <c r="J41" s="366">
        <v>991096</v>
      </c>
      <c r="K41" s="366">
        <v>984063</v>
      </c>
      <c r="L41" s="366">
        <v>964463</v>
      </c>
      <c r="M41" s="367">
        <v>943607</v>
      </c>
    </row>
    <row r="42" spans="2:13" ht="27.75" customHeight="1" x14ac:dyDescent="0.2">
      <c r="B42" s="1168"/>
      <c r="C42" s="1169"/>
      <c r="D42" s="88"/>
      <c r="E42" s="1174" t="s">
        <v>32</v>
      </c>
      <c r="F42" s="1174"/>
      <c r="G42" s="1174"/>
      <c r="H42" s="1175"/>
      <c r="I42" s="368">
        <v>1915</v>
      </c>
      <c r="J42" s="369">
        <v>1676</v>
      </c>
      <c r="K42" s="369">
        <v>1437</v>
      </c>
      <c r="L42" s="369">
        <v>1403</v>
      </c>
      <c r="M42" s="370">
        <v>1142</v>
      </c>
    </row>
    <row r="43" spans="2:13" ht="27.75" customHeight="1" x14ac:dyDescent="0.2">
      <c r="B43" s="1168"/>
      <c r="C43" s="1169"/>
      <c r="D43" s="88"/>
      <c r="E43" s="1174" t="s">
        <v>33</v>
      </c>
      <c r="F43" s="1174"/>
      <c r="G43" s="1174"/>
      <c r="H43" s="1175"/>
      <c r="I43" s="368">
        <v>13850</v>
      </c>
      <c r="J43" s="369">
        <v>13018</v>
      </c>
      <c r="K43" s="369">
        <v>12196</v>
      </c>
      <c r="L43" s="369">
        <v>11421</v>
      </c>
      <c r="M43" s="370">
        <v>10700</v>
      </c>
    </row>
    <row r="44" spans="2:13" ht="27.75" customHeight="1" x14ac:dyDescent="0.2">
      <c r="B44" s="1168"/>
      <c r="C44" s="1169"/>
      <c r="D44" s="88"/>
      <c r="E44" s="1174" t="s">
        <v>34</v>
      </c>
      <c r="F44" s="1174"/>
      <c r="G44" s="1174"/>
      <c r="H44" s="1175"/>
      <c r="I44" s="368" t="s">
        <v>472</v>
      </c>
      <c r="J44" s="369" t="s">
        <v>472</v>
      </c>
      <c r="K44" s="369" t="s">
        <v>472</v>
      </c>
      <c r="L44" s="369" t="s">
        <v>472</v>
      </c>
      <c r="M44" s="370" t="s">
        <v>472</v>
      </c>
    </row>
    <row r="45" spans="2:13" ht="27.75" customHeight="1" x14ac:dyDescent="0.2">
      <c r="B45" s="1168"/>
      <c r="C45" s="1169"/>
      <c r="D45" s="88"/>
      <c r="E45" s="1174" t="s">
        <v>35</v>
      </c>
      <c r="F45" s="1174"/>
      <c r="G45" s="1174"/>
      <c r="H45" s="1175"/>
      <c r="I45" s="368">
        <v>101170</v>
      </c>
      <c r="J45" s="369">
        <v>98255</v>
      </c>
      <c r="K45" s="369">
        <v>94171</v>
      </c>
      <c r="L45" s="369">
        <v>89184</v>
      </c>
      <c r="M45" s="370">
        <v>90267</v>
      </c>
    </row>
    <row r="46" spans="2:13" ht="27.75" customHeight="1" x14ac:dyDescent="0.2">
      <c r="B46" s="1168"/>
      <c r="C46" s="1169"/>
      <c r="D46" s="89"/>
      <c r="E46" s="1176" t="s">
        <v>36</v>
      </c>
      <c r="F46" s="1176"/>
      <c r="G46" s="1176"/>
      <c r="H46" s="1177"/>
      <c r="I46" s="368">
        <v>14056</v>
      </c>
      <c r="J46" s="369">
        <v>13530</v>
      </c>
      <c r="K46" s="369">
        <v>13087</v>
      </c>
      <c r="L46" s="369">
        <v>12610</v>
      </c>
      <c r="M46" s="370">
        <v>12083</v>
      </c>
    </row>
    <row r="47" spans="2:13" ht="27.75" customHeight="1" x14ac:dyDescent="0.2">
      <c r="B47" s="1168"/>
      <c r="C47" s="1169"/>
      <c r="D47" s="90"/>
      <c r="E47" s="1178" t="s">
        <v>37</v>
      </c>
      <c r="F47" s="1179"/>
      <c r="G47" s="1179"/>
      <c r="H47" s="1180"/>
      <c r="I47" s="368" t="s">
        <v>472</v>
      </c>
      <c r="J47" s="369" t="s">
        <v>472</v>
      </c>
      <c r="K47" s="369" t="s">
        <v>472</v>
      </c>
      <c r="L47" s="369" t="s">
        <v>472</v>
      </c>
      <c r="M47" s="370" t="s">
        <v>472</v>
      </c>
    </row>
    <row r="48" spans="2:13" ht="27.75" customHeight="1" x14ac:dyDescent="0.2">
      <c r="B48" s="1168"/>
      <c r="C48" s="1169"/>
      <c r="D48" s="88"/>
      <c r="E48" s="1174" t="s">
        <v>38</v>
      </c>
      <c r="F48" s="1174"/>
      <c r="G48" s="1174"/>
      <c r="H48" s="1175"/>
      <c r="I48" s="368" t="s">
        <v>472</v>
      </c>
      <c r="J48" s="369" t="s">
        <v>472</v>
      </c>
      <c r="K48" s="369" t="s">
        <v>472</v>
      </c>
      <c r="L48" s="369" t="s">
        <v>472</v>
      </c>
      <c r="M48" s="370" t="s">
        <v>472</v>
      </c>
    </row>
    <row r="49" spans="2:13" ht="27.75" customHeight="1" x14ac:dyDescent="0.2">
      <c r="B49" s="1170"/>
      <c r="C49" s="1171"/>
      <c r="D49" s="88"/>
      <c r="E49" s="1174" t="s">
        <v>39</v>
      </c>
      <c r="F49" s="1174"/>
      <c r="G49" s="1174"/>
      <c r="H49" s="1175"/>
      <c r="I49" s="368" t="s">
        <v>472</v>
      </c>
      <c r="J49" s="369" t="s">
        <v>472</v>
      </c>
      <c r="K49" s="369" t="s">
        <v>472</v>
      </c>
      <c r="L49" s="369" t="s">
        <v>472</v>
      </c>
      <c r="M49" s="370" t="s">
        <v>472</v>
      </c>
    </row>
    <row r="50" spans="2:13" ht="27.75" customHeight="1" x14ac:dyDescent="0.2">
      <c r="B50" s="1181" t="s">
        <v>40</v>
      </c>
      <c r="C50" s="1182"/>
      <c r="D50" s="91"/>
      <c r="E50" s="1174" t="s">
        <v>41</v>
      </c>
      <c r="F50" s="1174"/>
      <c r="G50" s="1174"/>
      <c r="H50" s="1175"/>
      <c r="I50" s="368">
        <v>95624</v>
      </c>
      <c r="J50" s="369">
        <v>94680</v>
      </c>
      <c r="K50" s="369">
        <v>112701</v>
      </c>
      <c r="L50" s="369">
        <v>118489</v>
      </c>
      <c r="M50" s="370">
        <v>123460</v>
      </c>
    </row>
    <row r="51" spans="2:13" ht="27.75" customHeight="1" x14ac:dyDescent="0.2">
      <c r="B51" s="1168"/>
      <c r="C51" s="1169"/>
      <c r="D51" s="88"/>
      <c r="E51" s="1174" t="s">
        <v>42</v>
      </c>
      <c r="F51" s="1174"/>
      <c r="G51" s="1174"/>
      <c r="H51" s="1175"/>
      <c r="I51" s="368">
        <v>22427</v>
      </c>
      <c r="J51" s="369">
        <v>21414</v>
      </c>
      <c r="K51" s="369">
        <v>19642</v>
      </c>
      <c r="L51" s="369">
        <v>18341</v>
      </c>
      <c r="M51" s="370">
        <v>17012</v>
      </c>
    </row>
    <row r="52" spans="2:13" ht="27.75" customHeight="1" x14ac:dyDescent="0.2">
      <c r="B52" s="1170"/>
      <c r="C52" s="1171"/>
      <c r="D52" s="88"/>
      <c r="E52" s="1174" t="s">
        <v>43</v>
      </c>
      <c r="F52" s="1174"/>
      <c r="G52" s="1174"/>
      <c r="H52" s="1175"/>
      <c r="I52" s="368">
        <v>567959</v>
      </c>
      <c r="J52" s="369">
        <v>560474</v>
      </c>
      <c r="K52" s="369">
        <v>558093</v>
      </c>
      <c r="L52" s="369">
        <v>539993</v>
      </c>
      <c r="M52" s="370">
        <v>523904</v>
      </c>
    </row>
    <row r="53" spans="2:13" ht="27.75" customHeight="1" thickBot="1" x14ac:dyDescent="0.25">
      <c r="B53" s="1183" t="s">
        <v>20</v>
      </c>
      <c r="C53" s="1184"/>
      <c r="D53" s="92"/>
      <c r="E53" s="1185" t="s">
        <v>44</v>
      </c>
      <c r="F53" s="1185"/>
      <c r="G53" s="1185"/>
      <c r="H53" s="1186"/>
      <c r="I53" s="371">
        <v>437165</v>
      </c>
      <c r="J53" s="372">
        <v>441008</v>
      </c>
      <c r="K53" s="372">
        <v>414519</v>
      </c>
      <c r="L53" s="372">
        <v>402259</v>
      </c>
      <c r="M53" s="373">
        <v>393423</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iPyK7np8vdDb9+EEdi6ZN58NyyCxRxlFTooYAea7DaJR0ZrBvDaIKMuxUYI+n0jzoGUuuAxafK7mnZAUt13h4w==" saltValue="qmOC6a4xG0XzKpoJ45xi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512</v>
      </c>
      <c r="G54" s="100" t="s">
        <v>513</v>
      </c>
      <c r="H54" s="101" t="s">
        <v>514</v>
      </c>
    </row>
    <row r="55" spans="2:8" ht="52.5" customHeight="1" x14ac:dyDescent="0.2">
      <c r="B55" s="102"/>
      <c r="C55" s="1192" t="s">
        <v>46</v>
      </c>
      <c r="D55" s="1192"/>
      <c r="E55" s="1193"/>
      <c r="F55" s="103">
        <v>26227</v>
      </c>
      <c r="G55" s="103">
        <v>26229</v>
      </c>
      <c r="H55" s="104">
        <v>26240</v>
      </c>
    </row>
    <row r="56" spans="2:8" ht="52.5" customHeight="1" x14ac:dyDescent="0.2">
      <c r="B56" s="105"/>
      <c r="C56" s="1194" t="s">
        <v>47</v>
      </c>
      <c r="D56" s="1194"/>
      <c r="E56" s="1195"/>
      <c r="F56" s="106">
        <v>16849</v>
      </c>
      <c r="G56" s="106">
        <v>16849</v>
      </c>
      <c r="H56" s="107">
        <v>18689</v>
      </c>
    </row>
    <row r="57" spans="2:8" ht="53.25" customHeight="1" x14ac:dyDescent="0.2">
      <c r="B57" s="105"/>
      <c r="C57" s="1196" t="s">
        <v>48</v>
      </c>
      <c r="D57" s="1196"/>
      <c r="E57" s="1197"/>
      <c r="F57" s="108">
        <v>43278</v>
      </c>
      <c r="G57" s="108">
        <v>49637</v>
      </c>
      <c r="H57" s="109">
        <v>51380</v>
      </c>
    </row>
    <row r="58" spans="2:8" ht="45.75" customHeight="1" x14ac:dyDescent="0.2">
      <c r="B58" s="110"/>
      <c r="C58" s="1187" t="s">
        <v>533</v>
      </c>
      <c r="D58" s="1188"/>
      <c r="E58" s="1189"/>
      <c r="F58" s="111">
        <v>24158</v>
      </c>
      <c r="G58" s="111">
        <v>24172</v>
      </c>
      <c r="H58" s="112">
        <v>24202</v>
      </c>
    </row>
    <row r="59" spans="2:8" ht="45.75" customHeight="1" x14ac:dyDescent="0.2">
      <c r="B59" s="110"/>
      <c r="C59" s="1187" t="s">
        <v>534</v>
      </c>
      <c r="D59" s="1188"/>
      <c r="E59" s="1189"/>
      <c r="F59" s="111">
        <v>391</v>
      </c>
      <c r="G59" s="111">
        <v>5869</v>
      </c>
      <c r="H59" s="112">
        <v>5745</v>
      </c>
    </row>
    <row r="60" spans="2:8" ht="45.75" customHeight="1" x14ac:dyDescent="0.2">
      <c r="B60" s="110"/>
      <c r="C60" s="1187" t="s">
        <v>535</v>
      </c>
      <c r="D60" s="1188"/>
      <c r="E60" s="1189"/>
      <c r="F60" s="111">
        <v>4580</v>
      </c>
      <c r="G60" s="111">
        <v>5361</v>
      </c>
      <c r="H60" s="112">
        <v>5355</v>
      </c>
    </row>
    <row r="61" spans="2:8" ht="45.75" customHeight="1" x14ac:dyDescent="0.2">
      <c r="B61" s="110"/>
      <c r="C61" s="1187" t="s">
        <v>536</v>
      </c>
      <c r="D61" s="1188"/>
      <c r="E61" s="1189"/>
      <c r="F61" s="111">
        <v>2572</v>
      </c>
      <c r="G61" s="111">
        <v>2575</v>
      </c>
      <c r="H61" s="112">
        <v>2577</v>
      </c>
    </row>
    <row r="62" spans="2:8" ht="45.75" customHeight="1" thickBot="1" x14ac:dyDescent="0.25">
      <c r="B62" s="113"/>
      <c r="C62" s="1187" t="s">
        <v>571</v>
      </c>
      <c r="D62" s="1188"/>
      <c r="E62" s="1189"/>
      <c r="F62" s="114"/>
      <c r="G62" s="114"/>
      <c r="H62" s="115">
        <v>2198</v>
      </c>
    </row>
    <row r="63" spans="2:8" ht="52.5" customHeight="1" thickBot="1" x14ac:dyDescent="0.25">
      <c r="B63" s="116"/>
      <c r="C63" s="1190" t="s">
        <v>49</v>
      </c>
      <c r="D63" s="1190"/>
      <c r="E63" s="1191"/>
      <c r="F63" s="117">
        <v>86353</v>
      </c>
      <c r="G63" s="117">
        <v>92715</v>
      </c>
      <c r="H63" s="118">
        <v>96309</v>
      </c>
    </row>
    <row r="64" spans="2:8" ht="13" x14ac:dyDescent="0.2"/>
  </sheetData>
  <sheetProtection algorithmName="SHA-512" hashValue="JoX5motw+ftIxInh8teh0gUBh+DIo1G/TrKElk5dpOFT/wossmJxOdsr5vlxOuzFi3IDjgeizVKUf7NVhoM5JA==" saltValue="HHZ6p44PlW0qlbMOklI+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503</v>
      </c>
      <c r="B3" s="134"/>
      <c r="C3" s="135"/>
      <c r="D3" s="136">
        <v>129520</v>
      </c>
      <c r="E3" s="137"/>
      <c r="F3" s="138">
        <v>91743</v>
      </c>
      <c r="G3" s="139"/>
      <c r="H3" s="140"/>
    </row>
    <row r="4" spans="1:8" x14ac:dyDescent="0.2">
      <c r="A4" s="141"/>
      <c r="B4" s="142"/>
      <c r="C4" s="143"/>
      <c r="D4" s="144">
        <v>31191</v>
      </c>
      <c r="E4" s="145"/>
      <c r="F4" s="146">
        <v>21872</v>
      </c>
      <c r="G4" s="147"/>
      <c r="H4" s="148"/>
    </row>
    <row r="5" spans="1:8" x14ac:dyDescent="0.2">
      <c r="A5" s="129" t="s">
        <v>505</v>
      </c>
      <c r="B5" s="134"/>
      <c r="C5" s="135"/>
      <c r="D5" s="136">
        <v>139849</v>
      </c>
      <c r="E5" s="137"/>
      <c r="F5" s="138">
        <v>95429</v>
      </c>
      <c r="G5" s="139"/>
      <c r="H5" s="140"/>
    </row>
    <row r="6" spans="1:8" x14ac:dyDescent="0.2">
      <c r="A6" s="141"/>
      <c r="B6" s="142"/>
      <c r="C6" s="143"/>
      <c r="D6" s="144">
        <v>29898</v>
      </c>
      <c r="E6" s="145"/>
      <c r="F6" s="146">
        <v>19371</v>
      </c>
      <c r="G6" s="147"/>
      <c r="H6" s="148"/>
    </row>
    <row r="7" spans="1:8" x14ac:dyDescent="0.2">
      <c r="A7" s="129" t="s">
        <v>506</v>
      </c>
      <c r="B7" s="134"/>
      <c r="C7" s="135"/>
      <c r="D7" s="136">
        <v>127862</v>
      </c>
      <c r="E7" s="137"/>
      <c r="F7" s="138">
        <v>125393</v>
      </c>
      <c r="G7" s="139"/>
      <c r="H7" s="140"/>
    </row>
    <row r="8" spans="1:8" x14ac:dyDescent="0.2">
      <c r="A8" s="141"/>
      <c r="B8" s="142"/>
      <c r="C8" s="143"/>
      <c r="D8" s="144">
        <v>30856</v>
      </c>
      <c r="E8" s="145"/>
      <c r="F8" s="146">
        <v>28054</v>
      </c>
      <c r="G8" s="147"/>
      <c r="H8" s="148"/>
    </row>
    <row r="9" spans="1:8" x14ac:dyDescent="0.2">
      <c r="A9" s="129" t="s">
        <v>507</v>
      </c>
      <c r="B9" s="134"/>
      <c r="C9" s="135"/>
      <c r="D9" s="136">
        <v>139538</v>
      </c>
      <c r="E9" s="137"/>
      <c r="F9" s="138">
        <v>115991</v>
      </c>
      <c r="G9" s="139"/>
      <c r="H9" s="140"/>
    </row>
    <row r="10" spans="1:8" x14ac:dyDescent="0.2">
      <c r="A10" s="141"/>
      <c r="B10" s="142"/>
      <c r="C10" s="143"/>
      <c r="D10" s="144">
        <v>39491</v>
      </c>
      <c r="E10" s="145"/>
      <c r="F10" s="146">
        <v>28546</v>
      </c>
      <c r="G10" s="147"/>
      <c r="H10" s="148"/>
    </row>
    <row r="11" spans="1:8" x14ac:dyDescent="0.2">
      <c r="A11" s="129" t="s">
        <v>508</v>
      </c>
      <c r="B11" s="134"/>
      <c r="C11" s="135"/>
      <c r="D11" s="136">
        <v>140535</v>
      </c>
      <c r="E11" s="137"/>
      <c r="F11" s="138">
        <v>118517</v>
      </c>
      <c r="G11" s="139"/>
      <c r="H11" s="140"/>
    </row>
    <row r="12" spans="1:8" x14ac:dyDescent="0.2">
      <c r="A12" s="141"/>
      <c r="B12" s="142"/>
      <c r="C12" s="149"/>
      <c r="D12" s="144">
        <v>41835</v>
      </c>
      <c r="E12" s="145"/>
      <c r="F12" s="146">
        <v>30926</v>
      </c>
      <c r="G12" s="147"/>
      <c r="H12" s="148"/>
    </row>
    <row r="13" spans="1:8" x14ac:dyDescent="0.2">
      <c r="A13" s="129"/>
      <c r="B13" s="134"/>
      <c r="C13" s="150"/>
      <c r="D13" s="151">
        <v>135461</v>
      </c>
      <c r="E13" s="152"/>
      <c r="F13" s="153">
        <v>109415</v>
      </c>
      <c r="G13" s="154"/>
      <c r="H13" s="140"/>
    </row>
    <row r="14" spans="1:8" x14ac:dyDescent="0.2">
      <c r="A14" s="141"/>
      <c r="B14" s="142"/>
      <c r="C14" s="143"/>
      <c r="D14" s="144">
        <v>34654</v>
      </c>
      <c r="E14" s="145"/>
      <c r="F14" s="146">
        <v>25754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1.6</v>
      </c>
      <c r="C19" s="155">
        <f>ROUND(VALUE(SUBSTITUTE(実質収支比率等に係る経年分析!G$48,"▲","-")),2)</f>
        <v>4.58</v>
      </c>
      <c r="D19" s="155">
        <f>ROUND(VALUE(SUBSTITUTE(実質収支比率等に係る経年分析!H$48,"▲","-")),2)</f>
        <v>1.21</v>
      </c>
      <c r="E19" s="155">
        <f>ROUND(VALUE(SUBSTITUTE(実質収支比率等に係る経年分析!I$48,"▲","-")),2)</f>
        <v>3.77</v>
      </c>
      <c r="F19" s="155">
        <f>ROUND(VALUE(SUBSTITUTE(実質収支比率等に係る経年分析!J$48,"▲","-")),2)</f>
        <v>2.21</v>
      </c>
    </row>
    <row r="20" spans="1:11" x14ac:dyDescent="0.2">
      <c r="A20" s="155" t="s">
        <v>54</v>
      </c>
      <c r="B20" s="155">
        <f>ROUND(VALUE(SUBSTITUTE(実質収支比率等に係る経年分析!F$47,"▲","-")),2)</f>
        <v>6.61</v>
      </c>
      <c r="C20" s="155">
        <f>ROUND(VALUE(SUBSTITUTE(実質収支比率等に係る経年分析!G$47,"▲","-")),2)</f>
        <v>6.52</v>
      </c>
      <c r="D20" s="155">
        <f>ROUND(VALUE(SUBSTITUTE(実質収支比率等に係る経年分析!H$47,"▲","-")),2)</f>
        <v>9.5</v>
      </c>
      <c r="E20" s="155">
        <f>ROUND(VALUE(SUBSTITUTE(実質収支比率等に係る経年分析!I$47,"▲","-")),2)</f>
        <v>9.77</v>
      </c>
      <c r="F20" s="155">
        <f>ROUND(VALUE(SUBSTITUTE(実質収支比率等に係る経年分析!J$47,"▲","-")),2)</f>
        <v>9.69</v>
      </c>
    </row>
    <row r="21" spans="1:11" x14ac:dyDescent="0.2">
      <c r="A21" s="155" t="s">
        <v>55</v>
      </c>
      <c r="B21" s="155">
        <f>IF(ISNUMBER(VALUE(SUBSTITUTE(実質収支比率等に係る経年分析!F$49,"▲","-"))),ROUND(VALUE(SUBSTITUTE(実質収支比率等に係る経年分析!F$49,"▲","-")),2),NA())</f>
        <v>-1.46</v>
      </c>
      <c r="C21" s="155">
        <f>IF(ISNUMBER(VALUE(SUBSTITUTE(実質収支比率等に係る経年分析!G$49,"▲","-"))),ROUND(VALUE(SUBSTITUTE(実質収支比率等に係る経年分析!G$49,"▲","-")),2),NA())</f>
        <v>3</v>
      </c>
      <c r="D21" s="155">
        <f>IF(ISNUMBER(VALUE(SUBSTITUTE(実質収支比率等に係る経年分析!H$49,"▲","-"))),ROUND(VALUE(SUBSTITUTE(実質収支比率等に係る経年分析!H$49,"▲","-")),2),NA())</f>
        <v>0.09</v>
      </c>
      <c r="E21" s="155">
        <f>IF(ISNUMBER(VALUE(SUBSTITUTE(実質収支比率等に係る経年分析!I$49,"▲","-"))),ROUND(VALUE(SUBSTITUTE(実質収支比率等に係る経年分析!I$49,"▲","-")),2),NA())</f>
        <v>2.52</v>
      </c>
      <c r="F21" s="155">
        <f>IF(ISNUMBER(VALUE(SUBSTITUTE(実質収支比率等に係る経年分析!J$49,"▲","-"))),ROUND(VALUE(SUBSTITUTE(実質収支比率等に係る経年分析!J$49,"▲","-")),2),NA())</f>
        <v>-0.41</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0.16</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0.02</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0.01</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国民健康保険特別会計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0.52</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1.73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1.31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0.61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0.02</v>
      </c>
    </row>
    <row r="30" spans="1:11" x14ac:dyDescent="0.2">
      <c r="A30" s="156" t="str">
        <f>IF(連結実質赤字比率に係る赤字・黒字の構成分析!C$40="",NA(),連結実質赤字比率に係る赤字・黒字の構成分析!C$40)</f>
        <v>流域下水道事業会計</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7.0000000000000007E-2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0.13</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0.16</v>
      </c>
    </row>
    <row r="31" spans="1:11" x14ac:dyDescent="0.2">
      <c r="A31" s="156" t="str">
        <f>IF(連結実質赤字比率に係る赤字・黒字の構成分析!C$39="",NA(),連結実質赤字比率に係る赤字・黒字の構成分析!C$39)</f>
        <v>温泉事業会計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0.17</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0.17</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0.15</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0.17</v>
      </c>
    </row>
    <row r="32" spans="1:11" x14ac:dyDescent="0.2">
      <c r="A32" s="156" t="str">
        <f>IF(連結実質赤字比率に係る赤字・黒字の構成分析!C$38="",NA(),連結実質赤字比率に係る赤字・黒字の構成分析!C$38)</f>
        <v>恩賜県有財産特別会計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0.81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0.66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0.54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0.44</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v>
      </c>
    </row>
    <row r="33" spans="1:16" x14ac:dyDescent="0.2">
      <c r="A33" s="156" t="str">
        <f>IF(連結実質赤字比率に係る赤字・黒字の構成分析!C$37="",NA(),連結実質赤字比率に係る赤字・黒字の構成分析!C$37)</f>
        <v>中小企業近代化資金特別会計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0.95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1.03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1.05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1.01</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0.99</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0.96</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4.07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0.81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3.45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2.0499999999999998</v>
      </c>
    </row>
    <row r="35" spans="1:16" x14ac:dyDescent="0.2">
      <c r="A35" s="156" t="str">
        <f>IF(連結実質赤字比率に係る赤字・黒字の構成分析!C$35="",NA(),連結実質赤字比率に係る赤字・黒字の構成分析!C$35)</f>
        <v>市町村振興資金特別会計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1.49</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1.82</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2.0299999999999998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2.2999999999999998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2.42</v>
      </c>
    </row>
    <row r="36" spans="1:16" x14ac:dyDescent="0.2">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6.07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5.48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5.21</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4.4400000000000004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4.3099999999999996</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53939</v>
      </c>
      <c r="E42" s="157"/>
      <c r="F42" s="157"/>
      <c r="G42" s="157">
        <f>'実質公債費比率（分子）の構造'!L$52</f>
        <v>51761</v>
      </c>
      <c r="H42" s="157"/>
      <c r="I42" s="157"/>
      <c r="J42" s="157">
        <f>'実質公債費比率（分子）の構造'!M$52</f>
        <v>49478</v>
      </c>
      <c r="K42" s="157"/>
      <c r="L42" s="157"/>
      <c r="M42" s="157">
        <f>'実質公債費比率（分子）の構造'!N$52</f>
        <v>47782</v>
      </c>
      <c r="N42" s="157"/>
      <c r="O42" s="157"/>
      <c r="P42" s="157">
        <f>'実質公債費比率（分子）の構造'!O$52</f>
        <v>46748</v>
      </c>
    </row>
    <row r="43" spans="1:16" x14ac:dyDescent="0.2">
      <c r="A43" s="157" t="s">
        <v>17</v>
      </c>
      <c r="B43" s="157">
        <f>'実質公債費比率（分子）の構造'!K$51</f>
        <v>0</v>
      </c>
      <c r="C43" s="157"/>
      <c r="D43" s="157"/>
      <c r="E43" s="157">
        <f>'実質公債費比率（分子）の構造'!L$51</f>
        <v>5</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2">
      <c r="A44" s="157" t="s">
        <v>63</v>
      </c>
      <c r="B44" s="157">
        <f>'実質公債費比率（分子）の構造'!K$50</f>
        <v>265</v>
      </c>
      <c r="C44" s="157"/>
      <c r="D44" s="157"/>
      <c r="E44" s="157">
        <f>'実質公債費比率（分子）の構造'!L$50</f>
        <v>267</v>
      </c>
      <c r="F44" s="157"/>
      <c r="G44" s="157"/>
      <c r="H44" s="157">
        <f>'実質公債費比率（分子）の構造'!M$50</f>
        <v>268</v>
      </c>
      <c r="I44" s="157"/>
      <c r="J44" s="157"/>
      <c r="K44" s="157">
        <f>'実質公債費比率（分子）の構造'!N$50</f>
        <v>270</v>
      </c>
      <c r="L44" s="157"/>
      <c r="M44" s="157"/>
      <c r="N44" s="157">
        <f>'実質公債費比率（分子）の構造'!O$50</f>
        <v>292</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1388</v>
      </c>
      <c r="C46" s="157"/>
      <c r="D46" s="157"/>
      <c r="E46" s="157">
        <f>'実質公債費比率（分子）の構造'!L$48</f>
        <v>1413</v>
      </c>
      <c r="F46" s="157"/>
      <c r="G46" s="157"/>
      <c r="H46" s="157">
        <f>'実質公債費比率（分子）の構造'!M$48</f>
        <v>1380</v>
      </c>
      <c r="I46" s="157"/>
      <c r="J46" s="157"/>
      <c r="K46" s="157">
        <f>'実質公債費比率（分子）の構造'!N$48</f>
        <v>1319</v>
      </c>
      <c r="L46" s="157"/>
      <c r="M46" s="157"/>
      <c r="N46" s="157">
        <f>'実質公債費比率（分子）の構造'!O$48</f>
        <v>1236</v>
      </c>
      <c r="O46" s="157"/>
      <c r="P46" s="157"/>
    </row>
    <row r="47" spans="1:16" x14ac:dyDescent="0.2">
      <c r="A47" s="157" t="s">
        <v>13</v>
      </c>
      <c r="B47" s="157">
        <f>'実質公債費比率（分子）の構造'!K$47</f>
        <v>6800</v>
      </c>
      <c r="C47" s="157"/>
      <c r="D47" s="157"/>
      <c r="E47" s="157">
        <f>'実質公債費比率（分子）の構造'!L$47</f>
        <v>6800</v>
      </c>
      <c r="F47" s="157"/>
      <c r="G47" s="157"/>
      <c r="H47" s="157">
        <f>'実質公債費比率（分子）の構造'!M$47</f>
        <v>6767</v>
      </c>
      <c r="I47" s="157"/>
      <c r="J47" s="157"/>
      <c r="K47" s="157">
        <f>'実質公債費比率（分子）の構造'!N$47</f>
        <v>6733</v>
      </c>
      <c r="L47" s="157"/>
      <c r="M47" s="157"/>
      <c r="N47" s="157">
        <f>'実質公債費比率（分子）の構造'!O$47</f>
        <v>6700</v>
      </c>
      <c r="O47" s="157"/>
      <c r="P47" s="157"/>
    </row>
    <row r="48" spans="1:16" x14ac:dyDescent="0.2">
      <c r="A48" s="157" t="s">
        <v>66</v>
      </c>
      <c r="B48" s="157">
        <f>'実質公債費比率（分子）の構造'!K$46</f>
        <v>66</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70099</v>
      </c>
      <c r="C49" s="157"/>
      <c r="D49" s="157"/>
      <c r="E49" s="157">
        <f>'実質公債費比率（分子）の構造'!L$45</f>
        <v>68571</v>
      </c>
      <c r="F49" s="157"/>
      <c r="G49" s="157"/>
      <c r="H49" s="157">
        <f>'実質公債費比率（分子）の構造'!M$45</f>
        <v>67318</v>
      </c>
      <c r="I49" s="157"/>
      <c r="J49" s="157"/>
      <c r="K49" s="157">
        <f>'実質公債費比率（分子）の構造'!N$45</f>
        <v>64934</v>
      </c>
      <c r="L49" s="157"/>
      <c r="M49" s="157"/>
      <c r="N49" s="157">
        <f>'実質公債費比率（分子）の構造'!O$45</f>
        <v>63506</v>
      </c>
      <c r="O49" s="157"/>
      <c r="P49" s="157"/>
    </row>
    <row r="50" spans="1:16" x14ac:dyDescent="0.2">
      <c r="A50" s="157" t="s">
        <v>68</v>
      </c>
      <c r="B50" s="157" t="e">
        <f>NA()</f>
        <v>#N/A</v>
      </c>
      <c r="C50" s="157">
        <f>IF(ISNUMBER('実質公債費比率（分子）の構造'!K$53),'実質公債費比率（分子）の構造'!K$53,NA())</f>
        <v>24679</v>
      </c>
      <c r="D50" s="157" t="e">
        <f>NA()</f>
        <v>#N/A</v>
      </c>
      <c r="E50" s="157" t="e">
        <f>NA()</f>
        <v>#N/A</v>
      </c>
      <c r="F50" s="157">
        <f>IF(ISNUMBER('実質公債費比率（分子）の構造'!L$53),'実質公債費比率（分子）の構造'!L$53,NA())</f>
        <v>25295</v>
      </c>
      <c r="G50" s="157" t="e">
        <f>NA()</f>
        <v>#N/A</v>
      </c>
      <c r="H50" s="157" t="e">
        <f>NA()</f>
        <v>#N/A</v>
      </c>
      <c r="I50" s="157">
        <f>IF(ISNUMBER('実質公債費比率（分子）の構造'!M$53),'実質公債費比率（分子）の構造'!M$53,NA())</f>
        <v>26255</v>
      </c>
      <c r="J50" s="157" t="e">
        <f>NA()</f>
        <v>#N/A</v>
      </c>
      <c r="K50" s="157" t="e">
        <f>NA()</f>
        <v>#N/A</v>
      </c>
      <c r="L50" s="157">
        <f>IF(ISNUMBER('実質公債費比率（分子）の構造'!N$53),'実質公債費比率（分子）の構造'!N$53,NA())</f>
        <v>25474</v>
      </c>
      <c r="M50" s="157" t="e">
        <f>NA()</f>
        <v>#N/A</v>
      </c>
      <c r="N50" s="157" t="e">
        <f>NA()</f>
        <v>#N/A</v>
      </c>
      <c r="O50" s="157">
        <f>IF(ISNUMBER('実質公債費比率（分子）の構造'!O$53),'実質公債費比率（分子）の構造'!O$53,NA())</f>
        <v>24986</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567959</v>
      </c>
      <c r="E56" s="156"/>
      <c r="F56" s="156"/>
      <c r="G56" s="156">
        <f>'将来負担比率（分子）の構造'!J$52</f>
        <v>560474</v>
      </c>
      <c r="H56" s="156"/>
      <c r="I56" s="156"/>
      <c r="J56" s="156">
        <f>'将来負担比率（分子）の構造'!K$52</f>
        <v>558093</v>
      </c>
      <c r="K56" s="156"/>
      <c r="L56" s="156"/>
      <c r="M56" s="156">
        <f>'将来負担比率（分子）の構造'!L$52</f>
        <v>539993</v>
      </c>
      <c r="N56" s="156"/>
      <c r="O56" s="156"/>
      <c r="P56" s="156">
        <f>'将来負担比率（分子）の構造'!M$52</f>
        <v>523904</v>
      </c>
    </row>
    <row r="57" spans="1:16" x14ac:dyDescent="0.2">
      <c r="A57" s="156" t="s">
        <v>42</v>
      </c>
      <c r="B57" s="156"/>
      <c r="C57" s="156"/>
      <c r="D57" s="156">
        <f>'将来負担比率（分子）の構造'!I$51</f>
        <v>22427</v>
      </c>
      <c r="E57" s="156"/>
      <c r="F57" s="156"/>
      <c r="G57" s="156">
        <f>'将来負担比率（分子）の構造'!J$51</f>
        <v>21414</v>
      </c>
      <c r="H57" s="156"/>
      <c r="I57" s="156"/>
      <c r="J57" s="156">
        <f>'将来負担比率（分子）の構造'!K$51</f>
        <v>19642</v>
      </c>
      <c r="K57" s="156"/>
      <c r="L57" s="156"/>
      <c r="M57" s="156">
        <f>'将来負担比率（分子）の構造'!L$51</f>
        <v>18341</v>
      </c>
      <c r="N57" s="156"/>
      <c r="O57" s="156"/>
      <c r="P57" s="156">
        <f>'将来負担比率（分子）の構造'!M$51</f>
        <v>17012</v>
      </c>
    </row>
    <row r="58" spans="1:16" x14ac:dyDescent="0.2">
      <c r="A58" s="156" t="s">
        <v>41</v>
      </c>
      <c r="B58" s="156"/>
      <c r="C58" s="156"/>
      <c r="D58" s="156">
        <f>'将来負担比率（分子）の構造'!I$50</f>
        <v>95624</v>
      </c>
      <c r="E58" s="156"/>
      <c r="F58" s="156"/>
      <c r="G58" s="156">
        <f>'将来負担比率（分子）の構造'!J$50</f>
        <v>94680</v>
      </c>
      <c r="H58" s="156"/>
      <c r="I58" s="156"/>
      <c r="J58" s="156">
        <f>'将来負担比率（分子）の構造'!K$50</f>
        <v>112701</v>
      </c>
      <c r="K58" s="156"/>
      <c r="L58" s="156"/>
      <c r="M58" s="156">
        <f>'将来負担比率（分子）の構造'!L$50</f>
        <v>118489</v>
      </c>
      <c r="N58" s="156"/>
      <c r="O58" s="156"/>
      <c r="P58" s="156">
        <f>'将来負担比率（分子）の構造'!M$50</f>
        <v>123460</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14056</v>
      </c>
      <c r="C61" s="156"/>
      <c r="D61" s="156"/>
      <c r="E61" s="156">
        <f>'将来負担比率（分子）の構造'!J$46</f>
        <v>13530</v>
      </c>
      <c r="F61" s="156"/>
      <c r="G61" s="156"/>
      <c r="H61" s="156">
        <f>'将来負担比率（分子）の構造'!K$46</f>
        <v>13087</v>
      </c>
      <c r="I61" s="156"/>
      <c r="J61" s="156"/>
      <c r="K61" s="156">
        <f>'将来負担比率（分子）の構造'!L$46</f>
        <v>12610</v>
      </c>
      <c r="L61" s="156"/>
      <c r="M61" s="156"/>
      <c r="N61" s="156">
        <f>'将来負担比率（分子）の構造'!M$46</f>
        <v>12083</v>
      </c>
      <c r="O61" s="156"/>
      <c r="P61" s="156"/>
    </row>
    <row r="62" spans="1:16" x14ac:dyDescent="0.2">
      <c r="A62" s="156" t="s">
        <v>35</v>
      </c>
      <c r="B62" s="156">
        <f>'将来負担比率（分子）の構造'!I$45</f>
        <v>101170</v>
      </c>
      <c r="C62" s="156"/>
      <c r="D62" s="156"/>
      <c r="E62" s="156">
        <f>'将来負担比率（分子）の構造'!J$45</f>
        <v>98255</v>
      </c>
      <c r="F62" s="156"/>
      <c r="G62" s="156"/>
      <c r="H62" s="156">
        <f>'将来負担比率（分子）の構造'!K$45</f>
        <v>94171</v>
      </c>
      <c r="I62" s="156"/>
      <c r="J62" s="156"/>
      <c r="K62" s="156">
        <f>'将来負担比率（分子）の構造'!L$45</f>
        <v>89184</v>
      </c>
      <c r="L62" s="156"/>
      <c r="M62" s="156"/>
      <c r="N62" s="156">
        <f>'将来負担比率（分子）の構造'!M$45</f>
        <v>90267</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13850</v>
      </c>
      <c r="C64" s="156"/>
      <c r="D64" s="156"/>
      <c r="E64" s="156">
        <f>'将来負担比率（分子）の構造'!J$43</f>
        <v>13018</v>
      </c>
      <c r="F64" s="156"/>
      <c r="G64" s="156"/>
      <c r="H64" s="156">
        <f>'将来負担比率（分子）の構造'!K$43</f>
        <v>12196</v>
      </c>
      <c r="I64" s="156"/>
      <c r="J64" s="156"/>
      <c r="K64" s="156">
        <f>'将来負担比率（分子）の構造'!L$43</f>
        <v>11421</v>
      </c>
      <c r="L64" s="156"/>
      <c r="M64" s="156"/>
      <c r="N64" s="156">
        <f>'将来負担比率（分子）の構造'!M$43</f>
        <v>10700</v>
      </c>
      <c r="O64" s="156"/>
      <c r="P64" s="156"/>
    </row>
    <row r="65" spans="1:16" x14ac:dyDescent="0.2">
      <c r="A65" s="156" t="s">
        <v>32</v>
      </c>
      <c r="B65" s="156">
        <f>'将来負担比率（分子）の構造'!I$42</f>
        <v>1915</v>
      </c>
      <c r="C65" s="156"/>
      <c r="D65" s="156"/>
      <c r="E65" s="156">
        <f>'将来負担比率（分子）の構造'!J$42</f>
        <v>1676</v>
      </c>
      <c r="F65" s="156"/>
      <c r="G65" s="156"/>
      <c r="H65" s="156">
        <f>'将来負担比率（分子）の構造'!K$42</f>
        <v>1437</v>
      </c>
      <c r="I65" s="156"/>
      <c r="J65" s="156"/>
      <c r="K65" s="156">
        <f>'将来負担比率（分子）の構造'!L$42</f>
        <v>1403</v>
      </c>
      <c r="L65" s="156"/>
      <c r="M65" s="156"/>
      <c r="N65" s="156">
        <f>'将来負担比率（分子）の構造'!M$42</f>
        <v>1142</v>
      </c>
      <c r="O65" s="156"/>
      <c r="P65" s="156"/>
    </row>
    <row r="66" spans="1:16" x14ac:dyDescent="0.2">
      <c r="A66" s="156" t="s">
        <v>31</v>
      </c>
      <c r="B66" s="156">
        <f>'将来負担比率（分子）の構造'!I$41</f>
        <v>992184</v>
      </c>
      <c r="C66" s="156"/>
      <c r="D66" s="156"/>
      <c r="E66" s="156">
        <f>'将来負担比率（分子）の構造'!J$41</f>
        <v>991096</v>
      </c>
      <c r="F66" s="156"/>
      <c r="G66" s="156"/>
      <c r="H66" s="156">
        <f>'将来負担比率（分子）の構造'!K$41</f>
        <v>984063</v>
      </c>
      <c r="I66" s="156"/>
      <c r="J66" s="156"/>
      <c r="K66" s="156">
        <f>'将来負担比率（分子）の構造'!L$41</f>
        <v>964463</v>
      </c>
      <c r="L66" s="156"/>
      <c r="M66" s="156"/>
      <c r="N66" s="156">
        <f>'将来負担比率（分子）の構造'!M$41</f>
        <v>943607</v>
      </c>
      <c r="O66" s="156"/>
      <c r="P66" s="156"/>
    </row>
    <row r="67" spans="1:16" x14ac:dyDescent="0.2">
      <c r="A67" s="156" t="s">
        <v>72</v>
      </c>
      <c r="B67" s="156" t="e">
        <f>NA()</f>
        <v>#N/A</v>
      </c>
      <c r="C67" s="156">
        <f>IF(ISNUMBER('将来負担比率（分子）の構造'!I$53), IF('将来負担比率（分子）の構造'!I$53 &lt; 0, 0, '将来負担比率（分子）の構造'!I$53), NA())</f>
        <v>437165</v>
      </c>
      <c r="D67" s="156" t="e">
        <f>NA()</f>
        <v>#N/A</v>
      </c>
      <c r="E67" s="156" t="e">
        <f>NA()</f>
        <v>#N/A</v>
      </c>
      <c r="F67" s="156">
        <f>IF(ISNUMBER('将来負担比率（分子）の構造'!J$53), IF('将来負担比率（分子）の構造'!J$53 &lt; 0, 0, '将来負担比率（分子）の構造'!J$53), NA())</f>
        <v>441008</v>
      </c>
      <c r="G67" s="156" t="e">
        <f>NA()</f>
        <v>#N/A</v>
      </c>
      <c r="H67" s="156" t="e">
        <f>NA()</f>
        <v>#N/A</v>
      </c>
      <c r="I67" s="156">
        <f>IF(ISNUMBER('将来負担比率（分子）の構造'!K$53), IF('将来負担比率（分子）の構造'!K$53 &lt; 0, 0, '将来負担比率（分子）の構造'!K$53), NA())</f>
        <v>414519</v>
      </c>
      <c r="J67" s="156" t="e">
        <f>NA()</f>
        <v>#N/A</v>
      </c>
      <c r="K67" s="156" t="e">
        <f>NA()</f>
        <v>#N/A</v>
      </c>
      <c r="L67" s="156">
        <f>IF(ISNUMBER('将来負担比率（分子）の構造'!L$53), IF('将来負担比率（分子）の構造'!L$53 &lt; 0, 0, '将来負担比率（分子）の構造'!L$53), NA())</f>
        <v>402259</v>
      </c>
      <c r="M67" s="156" t="e">
        <f>NA()</f>
        <v>#N/A</v>
      </c>
      <c r="N67" s="156" t="e">
        <f>NA()</f>
        <v>#N/A</v>
      </c>
      <c r="O67" s="156">
        <f>IF(ISNUMBER('将来負担比率（分子）の構造'!M$53), IF('将来負担比率（分子）の構造'!M$53 &lt; 0, 0, '将来負担比率（分子）の構造'!M$53), NA())</f>
        <v>393423</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26227</v>
      </c>
      <c r="C72" s="160">
        <f>基金残高に係る経年分析!G55</f>
        <v>26229</v>
      </c>
      <c r="D72" s="160">
        <f>基金残高に係る経年分析!H55</f>
        <v>26240</v>
      </c>
    </row>
    <row r="73" spans="1:16" x14ac:dyDescent="0.2">
      <c r="A73" s="159" t="s">
        <v>75</v>
      </c>
      <c r="B73" s="160">
        <f>基金残高に係る経年分析!F56</f>
        <v>16849</v>
      </c>
      <c r="C73" s="160">
        <f>基金残高に係る経年分析!G56</f>
        <v>16849</v>
      </c>
      <c r="D73" s="160">
        <f>基金残高に係る経年分析!H56</f>
        <v>18689</v>
      </c>
    </row>
    <row r="74" spans="1:16" x14ac:dyDescent="0.2">
      <c r="A74" s="159" t="s">
        <v>76</v>
      </c>
      <c r="B74" s="160">
        <f>基金残高に係る経年分析!F57</f>
        <v>43278</v>
      </c>
      <c r="C74" s="160">
        <f>基金残高に係る経年分析!G57</f>
        <v>49637</v>
      </c>
      <c r="D74" s="160">
        <f>基金残高に係る経年分析!H57</f>
        <v>51380</v>
      </c>
    </row>
  </sheetData>
  <sheetProtection algorithmName="SHA-512" hashValue="kyfQFQ2fFEI2OVs/hYYau+V/nF0/WDz/7tESFGP+rewKucwu/4l8uwMjSa8DHiWwHKy9i/Ch6xULlB2hiWVq/w==" saltValue="lM6xMGv10T5ai+ubMHuh8Q=="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A67E57-B588-4DDB-9FF5-D8A69A285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33AAE-63BB-4169-BF61-5F0152F02DB5}">
  <ds:schemaRefs>
    <ds:schemaRef ds:uri="fd32c9f7-8932-4d07-b49b-91c8a1e26893"/>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a4e28f63-7028-4a93-8047-9653a98e0e88"/>
  </ds:schemaRefs>
</ds:datastoreItem>
</file>

<file path=customXml/itemProps3.xml><?xml version="1.0" encoding="utf-8"?>
<ds:datastoreItem xmlns:ds="http://schemas.openxmlformats.org/officeDocument/2006/customXml" ds:itemID="{86940B5D-A4F5-4A40-9B89-392851B6C6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2025-03-11T07:09:28Z</cp:lastPrinted>
  <dcterms:created xsi:type="dcterms:W3CDTF">2025-02-12T10:20:08Z</dcterms:created>
  <dcterms:modified xsi:type="dcterms:W3CDTF">2025-03-24T05:33:37Z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