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0A7AA032-372C-47D2-A126-9984587A9904}"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E40" i="10"/>
  <c r="AM40" i="10"/>
  <c r="U40" i="10"/>
  <c r="BE39" i="10"/>
  <c r="AM39" i="10"/>
  <c r="U39" i="10"/>
  <c r="BE38" i="10"/>
  <c r="AM38" i="10"/>
  <c r="U38" i="10"/>
  <c r="BE37" i="10"/>
  <c r="AM37" i="10"/>
  <c r="U37" i="10"/>
  <c r="BE36" i="10"/>
  <c r="U36" i="10"/>
  <c r="BE35" i="10"/>
  <c r="U35" i="10"/>
  <c r="BE34" i="10"/>
  <c r="U34" i="10"/>
  <c r="BE33" i="10"/>
  <c r="U33" i="10"/>
  <c r="CO32" i="10"/>
  <c r="CO33" i="10" s="1"/>
  <c r="CO34" i="10" s="1"/>
  <c r="CO35" i="10" s="1"/>
  <c r="CO36" i="10" s="1"/>
  <c r="CO37" i="10" s="1"/>
  <c r="CO38" i="10" s="1"/>
  <c r="CO39" i="10" s="1"/>
  <c r="CO40" i="10" s="1"/>
  <c r="CO41" i="10" s="1"/>
  <c r="BW32" i="10"/>
  <c r="BW33" i="10" s="1"/>
  <c r="BW34" i="10" s="1"/>
  <c r="BW35" i="10" s="1"/>
  <c r="BW36" i="10" s="1"/>
  <c r="BW37" i="10" s="1"/>
  <c r="BW38" i="10" s="1"/>
  <c r="BW39" i="10" s="1"/>
  <c r="BW40" i="10" s="1"/>
  <c r="C32" i="10"/>
  <c r="C33" i="10" s="1"/>
  <c r="C34" i="10" s="1"/>
  <c r="C35" i="10" s="1"/>
  <c r="C36" i="10" s="1"/>
  <c r="C37" i="10" s="1"/>
  <c r="C38" i="10" s="1"/>
  <c r="C39" i="10" s="1"/>
  <c r="C40" i="10" s="1"/>
  <c r="C41" i="10" s="1"/>
  <c r="U32" i="10" l="1"/>
  <c r="AM32" i="10" s="1"/>
  <c r="AM33" i="10" s="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alcChain>
</file>

<file path=xl/sharedStrings.xml><?xml version="1.0" encoding="utf-8"?>
<sst xmlns="http://schemas.openxmlformats.org/spreadsheetml/2006/main" count="1206" uniqueCount="594">
  <si>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</si>
  <si>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</si>
  <si>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</si>
  <si>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</si>
  <si>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</si>
  <si>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</si>
  <si>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</si>
  <si>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</si>
  <si>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</si>
  <si>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</si>
  <si>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</si>
  <si>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</si>
  <si>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</si>
  <si>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</si>
  <si>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</si>
  <si>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</si>
  <si>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</si>
  <si>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</si>
  <si>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</si>
  <si>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</si>
  <si>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</si>
  <si>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</si>
  <si>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</si>
  <si>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</si>
  <si>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</si>
  <si>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</si>
  <si>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</si>
  <si>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</si>
  <si>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</si>
  <si>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</si>
  <si>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</si>
  <si>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</si>
  <si>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</si>
  <si>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</si>
  <si>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</si>
  <si>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</si>
  <si>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</si>
  <si>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</si>
  <si>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</si>
  <si>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</si>
  <si>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</si>
  <si>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</si>
  <si>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</si>
  <si>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</si>
  <si>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</si>
  <si>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</si>
  <si>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</si>
  <si>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</si>
  <si>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</si>
  <si>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</si>
  <si>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</si>
  <si>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</si>
  <si>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</si>
  <si>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</si>
  <si>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</si>
  <si>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</si>
  <si>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</si>
  <si>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</si>
  <si>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</si>
  <si>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</si>
  <si>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</si>
  <si>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</si>
  <si>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</si>
  <si>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</si>
  <si>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</si>
  <si>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</si>
  <si>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</si>
  <si>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</si>
  <si>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</si>
  <si>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</si>
  <si>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</si>
  <si>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</si>
  <si>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</si>
  <si>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</si>
  <si>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</si>
  <si>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</si>
  <si>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</si>
  <si>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</si>
  <si>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</si>
  <si>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</si>
  <si>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愛知県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</si>
  <si>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</si>
  <si>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</si>
  <si>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</si>
  <si>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</si>
  <si>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</si>
  <si>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</si>
  <si>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</si>
  <si>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</si>
  <si>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</si>
  <si>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</si>
  <si>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</si>
  <si>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</si>
  <si>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</si>
  <si>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</si>
  <si>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</si>
  <si>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</si>
  <si>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</si>
  <si>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</si>
  <si>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</si>
  <si>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</si>
  <si>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</si>
  <si>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</si>
  <si>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</si>
  <si>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</si>
  <si>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</si>
  <si>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</si>
  <si>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</si>
  <si>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</si>
  <si>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</si>
  <si>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</si>
  <si>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</si>
  <si>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</si>
  <si>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</si>
  <si>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0.8</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</si>
  <si>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</si>
  <si>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</si>
  <si>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</si>
  <si>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</si>
  <si>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</si>
  <si>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</si>
  <si>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</si>
  <si>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</si>
  <si>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</si>
  <si>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</si>
  <si>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</si>
  <si>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</si>
  <si>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</si>
  <si>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</si>
  <si>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</si>
  <si>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</si>
  <si>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</si>
  <si>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</si>
  <si>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</si>
  <si>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</si>
  <si>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</si>
  <si>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</si>
  <si>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</si>
  <si>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</si>
  <si>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</si>
  <si>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</si>
  <si>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</si>
  <si>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</si>
  <si>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</si>
  <si>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</si>
  <si>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</si>
  <si>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</si>
  <si>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</si>
  <si>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</si>
  <si>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</si>
  <si>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</si>
  <si>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</si>
  <si>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</si>
  <si>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</si>
  <si>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</si>
  <si>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</si>
  <si>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</si>
  <si>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</si>
  <si>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</si>
  <si>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</si>
  <si>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</si>
  <si>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</si>
  <si>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</si>
  <si>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</si>
  <si>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</si>
  <si>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</si>
  <si>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</si>
  <si>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</si>
  <si>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</si>
  <si>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</si>
  <si>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</si>
  <si>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</si>
  <si>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</si>
  <si>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</si>
  <si>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</si>
  <si>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</si>
  <si>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</si>
  <si>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</si>
  <si>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</si>
  <si>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</si>
  <si>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</si>
  <si>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</si>
  <si>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愛知県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</si>
  <si>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</si>
  <si>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</si>
  <si>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</si>
  <si>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</si>
  <si>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</si>
  <si>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</si>
  <si>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</si>
  <si>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</si>
  <si>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</si>
  <si>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</si>
  <si>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</si>
  <si>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</si>
  <si>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</si>
  <si>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</si>
  <si>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</si>
  <si>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</si>
  <si>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</si>
  <si>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</si>
  <si>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</si>
  <si>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</si>
  <si>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</si>
  <si>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</si>
  <si>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</si>
  <si>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</si>
  <si>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</si>
  <si>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</si>
  <si>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</si>
  <si>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</si>
  <si>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</si>
  <si>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</si>
  <si>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</si>
  <si>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</si>
  <si>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</si>
  <si>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</si>
  <si>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</si>
  <si>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</si>
  <si>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</si>
  <si>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</si>
  <si>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</si>
  <si>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</si>
  <si>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</si>
  <si>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</si>
  <si>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</si>
  <si>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</si>
  <si>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</si>
  <si>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</si>
  <si>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</si>
  <si>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</si>
  <si>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</si>
  <si>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</si>
  <si>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</si>
  <si>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</si>
  <si>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</si>
  <si>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</si>
  <si>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</si>
  <si>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</si>
  <si>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</si>
  <si>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</si>
  <si>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</si>
  <si>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</si>
  <si>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</si>
  <si>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</si>
  <si>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</si>
  <si>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</si>
  <si>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</si>
  <si>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</si>
  <si>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</si>
  <si>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</si>
  <si>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</si>
  <si>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</si>
  <si>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</si>
  <si>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</si>
  <si>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</si>
  <si>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</si>
  <si>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</si>
  <si>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</si>
  <si>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</si>
  <si>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</si>
  <si>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</si>
  <si>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</si>
  <si>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</si>
  <si>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</si>
  <si>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</si>
  <si>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</si>
  <si>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</si>
  <si>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</si>
  <si>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</si>
  <si>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</si>
  <si>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</si>
  <si>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</si>
  <si>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</si>
  <si>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</si>
  <si>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</si>
  <si>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</si>
  <si>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</si>
  <si>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</si>
  <si>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</si>
  <si>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</si>
  <si>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</si>
  <si>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</si>
  <si>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</si>
  <si>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</si>
  <si>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</si>
  <si>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</si>
  <si>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</si>
  <si>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</si>
  <si>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</si>
  <si>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</si>
  <si>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</si>
  <si>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</si>
  <si>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</si>
  <si>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</si>
  <si>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</si>
  <si>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</si>
  <si>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</si>
  <si>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</si>
  <si>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</si>
  <si>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</si>
  <si>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</si>
  <si>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</si>
  <si>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</si>
  <si>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</si>
  <si>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</si>
  <si>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</si>
  <si>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</si>
  <si>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</si>
  <si>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</si>
  <si>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</si>
  <si>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</si>
  <si>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</si>
  <si>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</si>
  <si>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</si>
  <si>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</si>
  <si>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</si>
  <si>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</si>
  <si>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</si>
  <si>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</si>
  <si>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</si>
  <si>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</si>
  <si>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</si>
  <si>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</si>
  <si>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</si>
  <si>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</si>
  <si>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</si>
  <si>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</si>
  <si>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</si>
  <si>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</si>
  <si>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</si>
  <si>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</si>
  <si>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</si>
  <si>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</si>
  <si>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愛知県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</si>
  <si>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</si>
  <si>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</si>
  <si>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</si>
  <si>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</si>
  <si>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</si>
  <si>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</si>
  <si>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</si>
  <si>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</si>
  <si>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</si>
  <si>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</si>
  <si>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</si>
  <si>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</si>
  <si>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</si>
  <si>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</si>
  <si>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</si>
  <si>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</si>
  <si>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</si>
  <si>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</si>
  <si>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</si>
  <si>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</si>
  <si>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</si>
  <si>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証紙特別会計</t>
    <phoneticPr fontId="3"/>
  </si>
  <si>
    <t>母子父子寡婦福祉資金特別会計</t>
    <phoneticPr fontId="3"/>
  </si>
  <si>
    <t>中小企業設備導入資金特別会計</t>
    <phoneticPr fontId="3"/>
  </si>
  <si>
    <t>就農支援資金特別会計</t>
    <phoneticPr fontId="3"/>
  </si>
  <si>
    <t>県有林野特別会計</t>
    <phoneticPr fontId="3"/>
  </si>
  <si>
    <t>林業改善資金特別会計</t>
    <phoneticPr fontId="3"/>
  </si>
  <si>
    <t>沿岸漁業改善資金特別会計</t>
    <phoneticPr fontId="3"/>
  </si>
  <si>
    <t>県営住宅管理事業特別会計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</si>
  <si>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</si>
  <si>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</si>
  <si>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</si>
  <si>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</si>
  <si>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</si>
  <si>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</si>
  <si>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</si>
  <si>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</si>
  <si>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</si>
  <si>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</si>
  <si>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</si>
  <si>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</si>
  <si>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</si>
  <si>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</si>
  <si>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県立病院事業会計</t>
    <phoneticPr fontId="3"/>
  </si>
  <si>
    <t>法適用企業</t>
    <phoneticPr fontId="3"/>
  </si>
  <si>
    <t>水道事業会計</t>
    <phoneticPr fontId="3"/>
  </si>
  <si>
    <t>工業用水道事業会計</t>
    <phoneticPr fontId="3"/>
  </si>
  <si>
    <t>流域下水道事業会計</t>
    <phoneticPr fontId="3"/>
  </si>
  <si>
    <t>用地造成事業会計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</si>
  <si>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</si>
  <si>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</si>
  <si>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</si>
  <si>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</si>
  <si>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</si>
  <si>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</si>
  <si>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</si>
  <si>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</si>
  <si>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</si>
  <si>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</si>
  <si>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</si>
  <si>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</si>
  <si>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</si>
  <si>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</si>
  <si>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</si>
  <si>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</si>
  <si>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</si>
  <si>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</si>
  <si>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</si>
  <si>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</si>
  <si>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</si>
  <si>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</si>
  <si>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</si>
  <si>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</si>
  <si>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</si>
  <si>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</si>
  <si>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</si>
  <si>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</si>
  <si>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</si>
  <si>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</si>
  <si>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</si>
  <si>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</si>
  <si>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</si>
  <si>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</si>
  <si>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</si>
  <si>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</si>
  <si>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</si>
  <si>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</si>
  <si>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</si>
  <si>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</si>
  <si>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</si>
  <si>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</si>
  <si>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</si>
  <si>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</si>
  <si>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</si>
  <si>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</si>
  <si>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</si>
  <si>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</si>
  <si>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</si>
  <si>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</si>
  <si>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</si>
  <si>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</si>
  <si>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</si>
  <si>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</si>
  <si>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</si>
  <si>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</si>
  <si>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</si>
  <si>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</si>
  <si>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</si>
  <si>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</si>
  <si>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</si>
  <si>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</si>
  <si>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</si>
  <si>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</si>
  <si>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</si>
  <si>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</si>
  <si>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</si>
  <si>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</si>
  <si>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</si>
  <si>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</si>
  <si>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</si>
  <si>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</si>
  <si>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</si>
  <si>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</si>
  <si>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</si>
  <si>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</si>
  <si>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</si>
  <si>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</si>
  <si>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</si>
  <si>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</si>
  <si>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</si>
  <si>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</si>
  <si>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</si>
  <si>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</si>
  <si>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</si>
  <si>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</si>
  <si>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</si>
  <si>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</si>
  <si>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</si>
  <si>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</si>
  <si>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</si>
  <si>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</si>
  <si>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</si>
  <si>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</si>
  <si>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</si>
  <si>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</si>
  <si>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</si>
  <si>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</si>
  <si>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</si>
  <si>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</si>
  <si>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</si>
  <si>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</si>
  <si>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</si>
  <si>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</si>
  <si>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</si>
  <si>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</si>
  <si>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</si>
  <si>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</si>
  <si>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</si>
  <si>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</si>
  <si>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</si>
  <si>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</si>
  <si>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</si>
  <si>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</si>
  <si>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</si>
  <si>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</si>
  <si>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</si>
  <si>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</si>
  <si>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</si>
  <si>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</si>
  <si>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</si>
  <si>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</si>
  <si>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</si>
  <si>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</si>
  <si>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</si>
  <si>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</si>
  <si>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</si>
  <si>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</si>
  <si>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</si>
  <si>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</si>
  <si>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</si>
  <si>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</si>
  <si>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</si>
  <si>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</si>
  <si>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0.45</t>
  </si>
  <si>
    <t>▲ 2.62</t>
  </si>
  <si>
    <t>一般会計</t>
  </si>
  <si>
    <t>水道事業会計</t>
  </si>
  <si>
    <t>用地造成事業会計</t>
  </si>
  <si>
    <t>工業用水道事業会計</t>
  </si>
  <si>
    <t>国民健康保険事業特別会計</t>
  </si>
  <si>
    <t>流域下水道事業会計</t>
  </si>
  <si>
    <t>県立病院事業会計</t>
  </si>
  <si>
    <t>証紙特別会計</t>
  </si>
  <si>
    <t>その他会計（赤字）</t>
  </si>
  <si>
    <t>その他会計（黒字）</t>
  </si>
  <si>
    <t>（百万円）</t>
    <phoneticPr fontId="10"/>
  </si>
  <si>
    <t>R01</t>
    <phoneticPr fontId="10"/>
  </si>
  <si>
    <t>R02</t>
    <phoneticPr fontId="10"/>
  </si>
  <si>
    <t>R03</t>
    <phoneticPr fontId="10"/>
  </si>
  <si>
    <t>R04</t>
    <phoneticPr fontId="10"/>
  </si>
  <si>
    <t>R05</t>
    <phoneticPr fontId="10"/>
  </si>
  <si>
    <t>法適用企業</t>
  </si>
  <si>
    <t>名古屋競輪組合</t>
    <rPh sb="0" eb="3">
      <t>ナゴヤ</t>
    </rPh>
    <rPh sb="3" eb="5">
      <t>ケイリン</t>
    </rPh>
    <rPh sb="5" eb="7">
      <t>クミアイ</t>
    </rPh>
    <phoneticPr fontId="2"/>
  </si>
  <si>
    <t>　　一般会計</t>
    <rPh sb="2" eb="4">
      <t>イッパン</t>
    </rPh>
    <rPh sb="4" eb="6">
      <t>カイケイ</t>
    </rPh>
    <phoneticPr fontId="2"/>
  </si>
  <si>
    <t>　　競輪事業特別会計</t>
    <rPh sb="2" eb="4">
      <t>ケイリン</t>
    </rPh>
    <rPh sb="4" eb="6">
      <t>ジギョウ</t>
    </rPh>
    <rPh sb="6" eb="8">
      <t>トクベツ</t>
    </rPh>
    <rPh sb="8" eb="10">
      <t>カイケイ</t>
    </rPh>
    <phoneticPr fontId="2"/>
  </si>
  <si>
    <t>愛知県競馬組合</t>
    <rPh sb="0" eb="3">
      <t>アイチケン</t>
    </rPh>
    <rPh sb="3" eb="5">
      <t>ケイバ</t>
    </rPh>
    <rPh sb="5" eb="7">
      <t>クミアイ</t>
    </rPh>
    <phoneticPr fontId="2"/>
  </si>
  <si>
    <t>名古屋港管理組合</t>
    <rPh sb="0" eb="4">
      <t>ナゴヤコウ</t>
    </rPh>
    <rPh sb="4" eb="6">
      <t>カンリ</t>
    </rPh>
    <rPh sb="6" eb="8">
      <t>クミアイ</t>
    </rPh>
    <phoneticPr fontId="1"/>
  </si>
  <si>
    <t>　一般会計</t>
    <rPh sb="1" eb="3">
      <t>イッパン</t>
    </rPh>
    <rPh sb="3" eb="5">
      <t>カイケイ</t>
    </rPh>
    <phoneticPr fontId="1"/>
  </si>
  <si>
    <t>　基金特別会計</t>
    <rPh sb="1" eb="3">
      <t>キキン</t>
    </rPh>
    <rPh sb="3" eb="5">
      <t>トクベツ</t>
    </rPh>
    <rPh sb="5" eb="7">
      <t>カイケイ</t>
    </rPh>
    <phoneticPr fontId="1"/>
  </si>
  <si>
    <t>　施設運営事業会計</t>
    <rPh sb="1" eb="3">
      <t>シセツ</t>
    </rPh>
    <rPh sb="3" eb="5">
      <t>ウンエイ</t>
    </rPh>
    <rPh sb="5" eb="7">
      <t>ジギョウ</t>
    </rPh>
    <rPh sb="7" eb="9">
      <t>カイケイ</t>
    </rPh>
    <phoneticPr fontId="1"/>
  </si>
  <si>
    <t>　埋立事業会計</t>
    <rPh sb="1" eb="2">
      <t>ウ</t>
    </rPh>
    <rPh sb="2" eb="3">
      <t>タ</t>
    </rPh>
    <rPh sb="3" eb="5">
      <t>ジギョウ</t>
    </rPh>
    <rPh sb="5" eb="7">
      <t>カイケイ</t>
    </rPh>
    <phoneticPr fontId="1"/>
  </si>
  <si>
    <t>－</t>
  </si>
  <si>
    <t>アジア・アジアパラ競技大会基金</t>
  </si>
  <si>
    <t>地域医療介護総合確保基金</t>
    <rPh sb="0" eb="2">
      <t>チイキ</t>
    </rPh>
    <rPh sb="2" eb="4">
      <t>イリョウ</t>
    </rPh>
    <rPh sb="4" eb="6">
      <t>カイゴ</t>
    </rPh>
    <rPh sb="6" eb="8">
      <t>ソウゴウ</t>
    </rPh>
    <rPh sb="8" eb="10">
      <t>カクホ</t>
    </rPh>
    <rPh sb="10" eb="12">
      <t>キキン</t>
    </rPh>
    <phoneticPr fontId="2"/>
  </si>
  <si>
    <t>退職手当平準化基金</t>
    <rPh sb="0" eb="2">
      <t>タイショク</t>
    </rPh>
    <rPh sb="2" eb="4">
      <t>テアテ</t>
    </rPh>
    <rPh sb="4" eb="6">
      <t>ヘイジュン</t>
    </rPh>
    <rPh sb="6" eb="7">
      <t>カ</t>
    </rPh>
    <rPh sb="7" eb="9">
      <t>キキン</t>
    </rPh>
    <phoneticPr fontId="2"/>
  </si>
  <si>
    <t>文化振興基金</t>
    <rPh sb="0" eb="2">
      <t>ブンカ</t>
    </rPh>
    <rPh sb="2" eb="4">
      <t>シンコウ</t>
    </rPh>
    <rPh sb="4" eb="6">
      <t>キキン</t>
    </rPh>
    <phoneticPr fontId="2"/>
  </si>
  <si>
    <t>産業空洞化対策減税基金</t>
    <rPh sb="10" eb="11">
      <t>カネ</t>
    </rPh>
    <phoneticPr fontId="2"/>
  </si>
  <si>
    <t>愛知県住宅供給公社</t>
  </si>
  <si>
    <t>愛知県土地開発公社</t>
  </si>
  <si>
    <t>名古屋高速道路公社</t>
  </si>
  <si>
    <t>愛知県道路公社</t>
  </si>
  <si>
    <t>愛知県公立大学法人</t>
  </si>
  <si>
    <t>(公財）あいち産業振興機構</t>
  </si>
  <si>
    <t>(公財）愛知県教育・スポーツ振興財団</t>
  </si>
  <si>
    <t>(公財)愛知県水産業振興基金</t>
  </si>
  <si>
    <t>(公財)愛知公園協会</t>
  </si>
  <si>
    <t>(公財)愛知県国際交流協会</t>
  </si>
  <si>
    <t>(公財)愛知県健康づくり振興事業団</t>
  </si>
  <si>
    <t>(公財)愛知県農業振興基金</t>
  </si>
  <si>
    <t>(公財)愛知県文化振興事業団</t>
  </si>
  <si>
    <t>(公財)愛知県暴力追放運動推進センター</t>
  </si>
  <si>
    <t>(公財)愛知県林業振興基金</t>
  </si>
  <si>
    <t>(公財)科学技術交流財団</t>
  </si>
  <si>
    <t>(公財)あいち男女共同参画財団</t>
  </si>
  <si>
    <t>(公財)愛知臨海環境整備センター</t>
  </si>
  <si>
    <t>(公財)豊川水源基金</t>
  </si>
  <si>
    <t>(公財)矢作川水源基金</t>
  </si>
  <si>
    <t>(公財)長寿科学振興財団</t>
  </si>
  <si>
    <t>(公財)愛知県生活衛生営業指導センター</t>
  </si>
  <si>
    <t>(公財)尾州ファッションデザインセンター</t>
  </si>
  <si>
    <t>(公財)愛知・豊川用水振興協会</t>
  </si>
  <si>
    <t>(公社)木曽三川水源造成公社</t>
  </si>
  <si>
    <t>(一財)桃花台センター</t>
  </si>
  <si>
    <t>（公財）愛知・名古屋アジア・アジアパラ競技大会組織委員会</t>
  </si>
  <si>
    <t>(公財)愛知県スポーツ協会</t>
  </si>
  <si>
    <t>愛知高速交通(株)</t>
  </si>
  <si>
    <t>衣浦臨海鉄道(株)</t>
  </si>
  <si>
    <t>愛知環状鉄道(株)</t>
  </si>
  <si>
    <t>上飯田連絡線(株)</t>
  </si>
  <si>
    <t>中部国際空港連絡鉄道(株)</t>
  </si>
  <si>
    <t>名古屋空港ビルディング(株)</t>
  </si>
  <si>
    <t>(株)国際デザインセンター</t>
  </si>
  <si>
    <t>名古屋テレビ塔（株）</t>
  </si>
  <si>
    <t>名古屋競馬（株）</t>
  </si>
  <si>
    <t>(株)東三河食肉流通センター</t>
  </si>
  <si>
    <t>名古屋埠頭（株）</t>
  </si>
  <si>
    <t>伊勢湾フェリー（株）</t>
  </si>
  <si>
    <t>中部国際空港（株）</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</si>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</sst>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E82C-436A-B36F-FBDF5254E0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40139</c:v>
                </c:pt>
                <c:pt idx="1">
                  <c:v>38266</c:v>
                </c:pt>
                <c:pt idx="2">
                  <c:v>42279</c:v>
                </c:pt>
                <c:pt idx="3">
                  <c:v>42942</c:v>
                </c:pt>
                <c:pt idx="4">
                  <c:v>43622</c:v>
                </c:pt>
              </c:numCache>
            </c:numRef>
          </c:val>
          <c:smooth val="0"/>
          <c:extLst>
            <c:ext xmlns:c16="http://schemas.microsoft.com/office/drawing/2014/chart" uri="{C3380CC4-5D6E-409C-BE32-E72D297353CC}">
              <c16:uniqueId val="{00000001-E82C-436A-B36F-FBDF5254E00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2.2000000000000002</c:v>
                </c:pt>
                <c:pt idx="1">
                  <c:v>3.96</c:v>
                </c:pt>
                <c:pt idx="2">
                  <c:v>5.28</c:v>
                </c:pt>
                <c:pt idx="3">
                  <c:v>4.6500000000000004</c:v>
                </c:pt>
                <c:pt idx="4">
                  <c:v>4</c:v>
                </c:pt>
              </c:numCache>
            </c:numRef>
          </c:val>
          <c:extLst>
            <c:ext xmlns:c16="http://schemas.microsoft.com/office/drawing/2014/chart" uri="{C3380CC4-5D6E-409C-BE32-E72D297353CC}">
              <c16:uniqueId val="{00000000-62ED-415B-B34E-9A37ED890D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6.96</c:v>
                </c:pt>
                <c:pt idx="1">
                  <c:v>6.95</c:v>
                </c:pt>
                <c:pt idx="2">
                  <c:v>10.1</c:v>
                </c:pt>
                <c:pt idx="3">
                  <c:v>13.03</c:v>
                </c:pt>
                <c:pt idx="4">
                  <c:v>10.56</c:v>
                </c:pt>
              </c:numCache>
            </c:numRef>
          </c:val>
          <c:extLst>
            <c:ext xmlns:c16="http://schemas.microsoft.com/office/drawing/2014/chart" uri="{C3380CC4-5D6E-409C-BE32-E72D297353CC}">
              <c16:uniqueId val="{00000001-62ED-415B-B34E-9A37ED890D6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-0.45</c:v>
                </c:pt>
                <c:pt idx="1">
                  <c:v>1.77</c:v>
                </c:pt>
                <c:pt idx="2">
                  <c:v>4.9800000000000004</c:v>
                </c:pt>
                <c:pt idx="3">
                  <c:v>1.86</c:v>
                </c:pt>
                <c:pt idx="4">
                  <c:v>-2.62</c:v>
                </c:pt>
              </c:numCache>
            </c:numRef>
          </c:val>
          <c:smooth val="0"/>
          <c:extLst>
            <c:ext xmlns:c16="http://schemas.microsoft.com/office/drawing/2014/chart" uri="{C3380CC4-5D6E-409C-BE32-E72D297353CC}">
              <c16:uniqueId val="{00000002-62ED-415B-B34E-9A37ED890D6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0.06</c:v>
                </c:pt>
                <c:pt idx="4">
                  <c:v>#N/A</c:v>
                </c:pt>
                <c:pt idx="5">
                  <c:v>0.06</c:v>
                </c:pt>
                <c:pt idx="6">
                  <c:v>#N/A</c:v>
                </c:pt>
                <c:pt idx="7">
                  <c:v>0.03</c:v>
                </c:pt>
                <c:pt idx="8">
                  <c:v>#N/A</c:v>
                </c:pt>
                <c:pt idx="9">
                  <c:v>0.04</c:v>
                </c:pt>
              </c:numCache>
            </c:numRef>
          </c:val>
          <c:extLst>
            <c:ext xmlns:c16="http://schemas.microsoft.com/office/drawing/2014/chart" uri="{C3380CC4-5D6E-409C-BE32-E72D297353CC}">
              <c16:uniqueId val="{00000000-BC54-4B45-8C85-4F54190668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54-4B45-8C85-4F54190668E8}"/>
            </c:ext>
          </c:extLst>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BC54-4B45-8C85-4F54190668E8}"/>
            </c:ext>
          </c:extLst>
        </c:ser>
        <c:ser>
          <c:idx val="3"/>
          <c:order val="3"/>
          <c:tx>
            <c:strRef>
              <c:f>データシート!$A$30</c:f>
              <c:strCache>
                <c:ptCount val="1"/>
                <c:pt idx="0">
                  <c:v>県立病院事業会計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0.11</c:v>
                </c:pt>
                <c:pt idx="6">
                  <c:v>#N/A</c:v>
                </c:pt>
                <c:pt idx="7">
                  <c:v>0.05</c:v>
                </c:pt>
                <c:pt idx="8">
                  <c:v>#N/A</c:v>
                </c:pt>
                <c:pt idx="9">
                  <c:v>0.04</c:v>
                </c:pt>
              </c:numCache>
            </c:numRef>
          </c:val>
          <c:extLst>
            <c:ext xmlns:c16="http://schemas.microsoft.com/office/drawing/2014/chart" uri="{C3380CC4-5D6E-409C-BE32-E72D297353CC}">
              <c16:uniqueId val="{00000003-BC54-4B45-8C85-4F54190668E8}"/>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c:v>
                </c:pt>
                <c:pt idx="2">
                  <c:v>#N/A</c:v>
                </c:pt>
                <c:pt idx="3">
                  <c:v>0.52</c:v>
                </c:pt>
                <c:pt idx="4">
                  <c:v>#N/A</c:v>
                </c:pt>
                <c:pt idx="5">
                  <c:v>0.51</c:v>
                </c:pt>
                <c:pt idx="6">
                  <c:v>#N/A</c:v>
                </c:pt>
                <c:pt idx="7">
                  <c:v>0.42</c:v>
                </c:pt>
                <c:pt idx="8">
                  <c:v>#N/A</c:v>
                </c:pt>
                <c:pt idx="9">
                  <c:v>0.4</c:v>
                </c:pt>
              </c:numCache>
            </c:numRef>
          </c:val>
          <c:extLst>
            <c:ext xmlns:c16="http://schemas.microsoft.com/office/drawing/2014/chart" uri="{C3380CC4-5D6E-409C-BE32-E72D297353CC}">
              <c16:uniqueId val="{00000004-BC54-4B45-8C85-4F54190668E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1.17</c:v>
                </c:pt>
                <c:pt idx="2">
                  <c:v>#N/A</c:v>
                </c:pt>
                <c:pt idx="3">
                  <c:v>2.2599999999999998</c:v>
                </c:pt>
                <c:pt idx="4">
                  <c:v>#N/A</c:v>
                </c:pt>
                <c:pt idx="5">
                  <c:v>1.31</c:v>
                </c:pt>
                <c:pt idx="6">
                  <c:v>#N/A</c:v>
                </c:pt>
                <c:pt idx="7">
                  <c:v>0.48</c:v>
                </c:pt>
                <c:pt idx="8">
                  <c:v>#N/A</c:v>
                </c:pt>
                <c:pt idx="9">
                  <c:v>0.43</c:v>
                </c:pt>
              </c:numCache>
            </c:numRef>
          </c:val>
          <c:extLst>
            <c:ext xmlns:c16="http://schemas.microsoft.com/office/drawing/2014/chart" uri="{C3380CC4-5D6E-409C-BE32-E72D297353CC}">
              <c16:uniqueId val="{00000005-BC54-4B45-8C85-4F54190668E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0.72</c:v>
                </c:pt>
                <c:pt idx="4">
                  <c:v>#N/A</c:v>
                </c:pt>
                <c:pt idx="5">
                  <c:v>0.67</c:v>
                </c:pt>
                <c:pt idx="6">
                  <c:v>#N/A</c:v>
                </c:pt>
                <c:pt idx="7">
                  <c:v>0.68</c:v>
                </c:pt>
                <c:pt idx="8">
                  <c:v>#N/A</c:v>
                </c:pt>
                <c:pt idx="9">
                  <c:v>0.64</c:v>
                </c:pt>
              </c:numCache>
            </c:numRef>
          </c:val>
          <c:extLst>
            <c:ext xmlns:c16="http://schemas.microsoft.com/office/drawing/2014/chart" uri="{C3380CC4-5D6E-409C-BE32-E72D297353CC}">
              <c16:uniqueId val="{00000006-BC54-4B45-8C85-4F54190668E8}"/>
            </c:ext>
          </c:extLst>
        </c:ser>
        <c:ser>
          <c:idx val="7"/>
          <c:order val="7"/>
          <c:tx>
            <c:strRef>
              <c:f>データシート!$A$34</c:f>
              <c:strCache>
                <c:ptCount val="1"/>
                <c:pt idx="0">
                  <c:v>用地造成事業会計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1.96</c:v>
                </c:pt>
                <c:pt idx="4">
                  <c:v>#N/A</c:v>
                </c:pt>
                <c:pt idx="5">
                  <c:v>3.79</c:v>
                </c:pt>
                <c:pt idx="6">
                  <c:v>#N/A</c:v>
                </c:pt>
                <c:pt idx="7">
                  <c:v>2.67</c:v>
                </c:pt>
                <c:pt idx="8">
                  <c:v>#N/A</c:v>
                </c:pt>
                <c:pt idx="9">
                  <c:v>1.31</c:v>
                </c:pt>
              </c:numCache>
            </c:numRef>
          </c:val>
          <c:extLst>
            <c:ext xmlns:c16="http://schemas.microsoft.com/office/drawing/2014/chart" uri="{C3380CC4-5D6E-409C-BE32-E72D297353CC}">
              <c16:uniqueId val="{00000007-BC54-4B45-8C85-4F54190668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1.02</c:v>
                </c:pt>
                <c:pt idx="2">
                  <c:v>#N/A</c:v>
                </c:pt>
                <c:pt idx="3">
                  <c:v>1.1499999999999999</c:v>
                </c:pt>
                <c:pt idx="4">
                  <c:v>#N/A</c:v>
                </c:pt>
                <c:pt idx="5">
                  <c:v>1.45</c:v>
                </c:pt>
                <c:pt idx="6">
                  <c:v>#N/A</c:v>
                </c:pt>
                <c:pt idx="7">
                  <c:v>1.52</c:v>
                </c:pt>
                <c:pt idx="8">
                  <c:v>#N/A</c:v>
                </c:pt>
                <c:pt idx="9">
                  <c:v>1.54</c:v>
                </c:pt>
              </c:numCache>
            </c:numRef>
          </c:val>
          <c:extLst>
            <c:ext xmlns:c16="http://schemas.microsoft.com/office/drawing/2014/chart" uri="{C3380CC4-5D6E-409C-BE32-E72D297353CC}">
              <c16:uniqueId val="{00000008-BC54-4B45-8C85-4F54190668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2.16</c:v>
                </c:pt>
                <c:pt idx="2">
                  <c:v>#N/A</c:v>
                </c:pt>
                <c:pt idx="3">
                  <c:v>3.91</c:v>
                </c:pt>
                <c:pt idx="4">
                  <c:v>#N/A</c:v>
                </c:pt>
                <c:pt idx="5">
                  <c:v>5.23</c:v>
                </c:pt>
                <c:pt idx="6">
                  <c:v>#N/A</c:v>
                </c:pt>
                <c:pt idx="7">
                  <c:v>4.62</c:v>
                </c:pt>
                <c:pt idx="8">
                  <c:v>#N/A</c:v>
                </c:pt>
                <c:pt idx="9">
                  <c:v>3.98</c:v>
                </c:pt>
              </c:numCache>
            </c:numRef>
          </c:val>
          <c:extLst>
            <c:ext xmlns:c16="http://schemas.microsoft.com/office/drawing/2014/chart" uri="{C3380CC4-5D6E-409C-BE32-E72D297353CC}">
              <c16:uniqueId val="{00000009-BC54-4B45-8C85-4F54190668E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240981</c:v>
                </c:pt>
                <c:pt idx="5">
                  <c:v>234380</c:v>
                </c:pt>
                <c:pt idx="8">
                  <c:v>231679</c:v>
                </c:pt>
                <c:pt idx="11">
                  <c:v>229195</c:v>
                </c:pt>
                <c:pt idx="14">
                  <c:v>225061</c:v>
                </c:pt>
              </c:numCache>
            </c:numRef>
          </c:val>
          <c:extLst>
            <c:ext xmlns:c16="http://schemas.microsoft.com/office/drawing/2014/chart" uri="{C3380CC4-5D6E-409C-BE32-E72D297353CC}">
              <c16:uniqueId val="{00000000-2A0B-448D-9EE8-501C28EB8A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0B-448D-9EE8-501C28EB8A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10313</c:v>
                </c:pt>
                <c:pt idx="3">
                  <c:v>9973</c:v>
                </c:pt>
                <c:pt idx="6">
                  <c:v>9736</c:v>
                </c:pt>
                <c:pt idx="9">
                  <c:v>9292</c:v>
                </c:pt>
                <c:pt idx="12">
                  <c:v>9274</c:v>
                </c:pt>
              </c:numCache>
            </c:numRef>
          </c:val>
          <c:extLst>
            <c:ext xmlns:c16="http://schemas.microsoft.com/office/drawing/2014/chart" uri="{C3380CC4-5D6E-409C-BE32-E72D297353CC}">
              <c16:uniqueId val="{00000002-2A0B-448D-9EE8-501C28EB8A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3460</c:v>
                </c:pt>
                <c:pt idx="3">
                  <c:v>3184</c:v>
                </c:pt>
                <c:pt idx="6">
                  <c:v>2838</c:v>
                </c:pt>
                <c:pt idx="9">
                  <c:v>2651</c:v>
                </c:pt>
                <c:pt idx="12">
                  <c:v>2594</c:v>
                </c:pt>
              </c:numCache>
            </c:numRef>
          </c:val>
          <c:extLst>
            <c:ext xmlns:c16="http://schemas.microsoft.com/office/drawing/2014/chart" uri="{C3380CC4-5D6E-409C-BE32-E72D297353CC}">
              <c16:uniqueId val="{00000003-2A0B-448D-9EE8-501C28EB8A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7188</c:v>
                </c:pt>
                <c:pt idx="3">
                  <c:v>7131</c:v>
                </c:pt>
                <c:pt idx="6">
                  <c:v>7013</c:v>
                </c:pt>
                <c:pt idx="9">
                  <c:v>6560</c:v>
                </c:pt>
                <c:pt idx="12">
                  <c:v>6370</c:v>
                </c:pt>
              </c:numCache>
            </c:numRef>
          </c:val>
          <c:extLst>
            <c:ext xmlns:c16="http://schemas.microsoft.com/office/drawing/2014/chart" uri="{C3380CC4-5D6E-409C-BE32-E72D297353CC}">
              <c16:uniqueId val="{00000004-2A0B-448D-9EE8-501C28EB8A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151188</c:v>
                </c:pt>
                <c:pt idx="3">
                  <c:v>154592</c:v>
                </c:pt>
                <c:pt idx="6">
                  <c:v>158178</c:v>
                </c:pt>
                <c:pt idx="9">
                  <c:v>164017</c:v>
                </c:pt>
                <c:pt idx="12">
                  <c:v>162998</c:v>
                </c:pt>
              </c:numCache>
            </c:numRef>
          </c:val>
          <c:extLst>
            <c:ext xmlns:c16="http://schemas.microsoft.com/office/drawing/2014/chart" uri="{C3380CC4-5D6E-409C-BE32-E72D297353CC}">
              <c16:uniqueId val="{00000005-2A0B-448D-9EE8-501C28EB8A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0B-448D-9EE8-501C28EB8A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222164</c:v>
                </c:pt>
                <c:pt idx="3">
                  <c:v>215961</c:v>
                </c:pt>
                <c:pt idx="6">
                  <c:v>207030</c:v>
                </c:pt>
                <c:pt idx="9">
                  <c:v>208755</c:v>
                </c:pt>
                <c:pt idx="12">
                  <c:v>210475</c:v>
                </c:pt>
              </c:numCache>
            </c:numRef>
          </c:val>
          <c:extLst>
            <c:ext xmlns:c16="http://schemas.microsoft.com/office/drawing/2014/chart" uri="{C3380CC4-5D6E-409C-BE32-E72D297353CC}">
              <c16:uniqueId val="{00000007-2A0B-448D-9EE8-501C28EB8AC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153332</c:v>
                </c:pt>
                <c:pt idx="2">
                  <c:v>#N/A</c:v>
                </c:pt>
                <c:pt idx="3">
                  <c:v>#N/A</c:v>
                </c:pt>
                <c:pt idx="4">
                  <c:v>156461</c:v>
                </c:pt>
                <c:pt idx="5">
                  <c:v>#N/A</c:v>
                </c:pt>
                <c:pt idx="6">
                  <c:v>#N/A</c:v>
                </c:pt>
                <c:pt idx="7">
                  <c:v>153116</c:v>
                </c:pt>
                <c:pt idx="8">
                  <c:v>#N/A</c:v>
                </c:pt>
                <c:pt idx="9">
                  <c:v>#N/A</c:v>
                </c:pt>
                <c:pt idx="10">
                  <c:v>162080</c:v>
                </c:pt>
                <c:pt idx="11">
                  <c:v>#N/A</c:v>
                </c:pt>
                <c:pt idx="12">
                  <c:v>#N/A</c:v>
                </c:pt>
                <c:pt idx="13">
                  <c:v>166650</c:v>
                </c:pt>
                <c:pt idx="14">
                  <c:v>#N/A</c:v>
                </c:pt>
              </c:numCache>
            </c:numRef>
          </c:val>
          <c:smooth val="0"/>
          <c:extLst>
            <c:ext xmlns:c16="http://schemas.microsoft.com/office/drawing/2014/chart" uri="{C3380CC4-5D6E-409C-BE32-E72D297353CC}">
              <c16:uniqueId val="{00000008-2A0B-448D-9EE8-501C28EB8AC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2892853</c:v>
                </c:pt>
                <c:pt idx="5">
                  <c:v>2892425</c:v>
                </c:pt>
                <c:pt idx="8">
                  <c:v>2915587</c:v>
                </c:pt>
                <c:pt idx="11">
                  <c:v>2862745</c:v>
                </c:pt>
                <c:pt idx="14">
                  <c:v>2764411</c:v>
                </c:pt>
              </c:numCache>
            </c:numRef>
          </c:val>
          <c:extLst>
            <c:ext xmlns:c16="http://schemas.microsoft.com/office/drawing/2014/chart" uri="{C3380CC4-5D6E-409C-BE32-E72D297353CC}">
              <c16:uniqueId val="{00000000-B693-4A75-9811-A8CE990CF6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63440</c:v>
                </c:pt>
                <c:pt idx="5">
                  <c:v>74947</c:v>
                </c:pt>
                <c:pt idx="8">
                  <c:v>60760</c:v>
                </c:pt>
                <c:pt idx="11">
                  <c:v>58515</c:v>
                </c:pt>
                <c:pt idx="14">
                  <c:v>57739</c:v>
                </c:pt>
              </c:numCache>
            </c:numRef>
          </c:val>
          <c:extLst>
            <c:ext xmlns:c16="http://schemas.microsoft.com/office/drawing/2014/chart" uri="{C3380CC4-5D6E-409C-BE32-E72D297353CC}">
              <c16:uniqueId val="{00000001-B693-4A75-9811-A8CE990CF6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985878</c:v>
                </c:pt>
                <c:pt idx="5">
                  <c:v>1006187</c:v>
                </c:pt>
                <c:pt idx="8">
                  <c:v>1200622</c:v>
                </c:pt>
                <c:pt idx="11">
                  <c:v>1212416</c:v>
                </c:pt>
                <c:pt idx="14">
                  <c:v>1231052</c:v>
                </c:pt>
              </c:numCache>
            </c:numRef>
          </c:val>
          <c:extLst>
            <c:ext xmlns:c16="http://schemas.microsoft.com/office/drawing/2014/chart" uri="{C3380CC4-5D6E-409C-BE32-E72D297353CC}">
              <c16:uniqueId val="{00000002-B693-4A75-9811-A8CE990CF6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93-4A75-9811-A8CE990CF6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93-4A75-9811-A8CE990CF6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20462</c:v>
                </c:pt>
                <c:pt idx="3">
                  <c:v>18729</c:v>
                </c:pt>
                <c:pt idx="6">
                  <c:v>17968</c:v>
                </c:pt>
                <c:pt idx="9">
                  <c:v>14260</c:v>
                </c:pt>
                <c:pt idx="12">
                  <c:v>15629</c:v>
                </c:pt>
              </c:numCache>
            </c:numRef>
          </c:val>
          <c:extLst>
            <c:ext xmlns:c16="http://schemas.microsoft.com/office/drawing/2014/chart" uri="{C3380CC4-5D6E-409C-BE32-E72D297353CC}">
              <c16:uniqueId val="{00000005-B693-4A75-9811-A8CE990CF6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385830</c:v>
                </c:pt>
                <c:pt idx="3">
                  <c:v>382821</c:v>
                </c:pt>
                <c:pt idx="6">
                  <c:v>376552</c:v>
                </c:pt>
                <c:pt idx="9">
                  <c:v>369950</c:v>
                </c:pt>
                <c:pt idx="12">
                  <c:v>380575</c:v>
                </c:pt>
              </c:numCache>
            </c:numRef>
          </c:val>
          <c:extLst>
            <c:ext xmlns:c16="http://schemas.microsoft.com/office/drawing/2014/chart" uri="{C3380CC4-5D6E-409C-BE32-E72D297353CC}">
              <c16:uniqueId val="{00000006-B693-4A75-9811-A8CE990CF6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26920</c:v>
                </c:pt>
                <c:pt idx="3">
                  <c:v>32000</c:v>
                </c:pt>
                <c:pt idx="6">
                  <c:v>33212</c:v>
                </c:pt>
                <c:pt idx="9">
                  <c:v>35127</c:v>
                </c:pt>
                <c:pt idx="12">
                  <c:v>37329</c:v>
                </c:pt>
              </c:numCache>
            </c:numRef>
          </c:val>
          <c:extLst>
            <c:ext xmlns:c16="http://schemas.microsoft.com/office/drawing/2014/chart" uri="{C3380CC4-5D6E-409C-BE32-E72D297353CC}">
              <c16:uniqueId val="{00000007-B693-4A75-9811-A8CE990CF6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102775</c:v>
                </c:pt>
                <c:pt idx="3">
                  <c:v>98621</c:v>
                </c:pt>
                <c:pt idx="6">
                  <c:v>92865</c:v>
                </c:pt>
                <c:pt idx="9">
                  <c:v>88381</c:v>
                </c:pt>
                <c:pt idx="12">
                  <c:v>83545</c:v>
                </c:pt>
              </c:numCache>
            </c:numRef>
          </c:val>
          <c:extLst>
            <c:ext xmlns:c16="http://schemas.microsoft.com/office/drawing/2014/chart" uri="{C3380CC4-5D6E-409C-BE32-E72D297353CC}">
              <c16:uniqueId val="{00000008-B693-4A75-9811-A8CE990CF6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80548</c:v>
                </c:pt>
                <c:pt idx="3">
                  <c:v>74698</c:v>
                </c:pt>
                <c:pt idx="6">
                  <c:v>67991</c:v>
                </c:pt>
                <c:pt idx="9">
                  <c:v>62070</c:v>
                </c:pt>
                <c:pt idx="12">
                  <c:v>55025</c:v>
                </c:pt>
              </c:numCache>
            </c:numRef>
          </c:val>
          <c:extLst>
            <c:ext xmlns:c16="http://schemas.microsoft.com/office/drawing/2014/chart" uri="{C3380CC4-5D6E-409C-BE32-E72D297353CC}">
              <c16:uniqueId val="{00000009-B693-4A75-9811-A8CE990CF6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5468959</c:v>
                </c:pt>
                <c:pt idx="3">
                  <c:v>5506952</c:v>
                </c:pt>
                <c:pt idx="6">
                  <c:v>5644447</c:v>
                </c:pt>
                <c:pt idx="9">
                  <c:v>5540181</c:v>
                </c:pt>
                <c:pt idx="12">
                  <c:v>5471504</c:v>
                </c:pt>
              </c:numCache>
            </c:numRef>
          </c:val>
          <c:extLst>
            <c:ext xmlns:c16="http://schemas.microsoft.com/office/drawing/2014/chart" uri="{C3380CC4-5D6E-409C-BE32-E72D297353CC}">
              <c16:uniqueId val="{0000000A-B693-4A75-9811-A8CE990CF6D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2143323</c:v>
                </c:pt>
                <c:pt idx="2">
                  <c:v>#N/A</c:v>
                </c:pt>
                <c:pt idx="3">
                  <c:v>#N/A</c:v>
                </c:pt>
                <c:pt idx="4">
                  <c:v>2140262</c:v>
                </c:pt>
                <c:pt idx="5">
                  <c:v>#N/A</c:v>
                </c:pt>
                <c:pt idx="6">
                  <c:v>#N/A</c:v>
                </c:pt>
                <c:pt idx="7">
                  <c:v>2056065</c:v>
                </c:pt>
                <c:pt idx="8">
                  <c:v>#N/A</c:v>
                </c:pt>
                <c:pt idx="9">
                  <c:v>#N/A</c:v>
                </c:pt>
                <c:pt idx="10">
                  <c:v>1976291</c:v>
                </c:pt>
                <c:pt idx="11">
                  <c:v>#N/A</c:v>
                </c:pt>
                <c:pt idx="12">
                  <c:v>#N/A</c:v>
                </c:pt>
                <c:pt idx="13">
                  <c:v>1990405</c:v>
                </c:pt>
                <c:pt idx="14">
                  <c:v>#N/A</c:v>
                </c:pt>
              </c:numCache>
            </c:numRef>
          </c:val>
          <c:smooth val="0"/>
          <c:extLst>
            <c:ext xmlns:c16="http://schemas.microsoft.com/office/drawing/2014/chart" uri="{C3380CC4-5D6E-409C-BE32-E72D297353CC}">
              <c16:uniqueId val="{0000000B-B693-4A75-9811-A8CE990CF6D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145439</c:v>
                </c:pt>
                <c:pt idx="1">
                  <c:v>182462</c:v>
                </c:pt>
                <c:pt idx="2">
                  <c:v>152161</c:v>
                </c:pt>
              </c:numCache>
            </c:numRef>
          </c:val>
          <c:extLst>
            <c:ext xmlns:c16="http://schemas.microsoft.com/office/drawing/2014/chart" uri="{C3380CC4-5D6E-409C-BE32-E72D297353CC}">
              <c16:uniqueId val="{00000000-D736-42C2-88D3-C2929CB5D4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99984</c:v>
                </c:pt>
                <c:pt idx="1">
                  <c:v>100001</c:v>
                </c:pt>
                <c:pt idx="2">
                  <c:v>100057</c:v>
                </c:pt>
              </c:numCache>
            </c:numRef>
          </c:val>
          <c:extLst>
            <c:ext xmlns:c16="http://schemas.microsoft.com/office/drawing/2014/chart" uri="{C3380CC4-5D6E-409C-BE32-E72D297353CC}">
              <c16:uniqueId val="{00000001-D736-42C2-88D3-C2929CB5D4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82831</c:v>
                </c:pt>
                <c:pt idx="1">
                  <c:v>93277</c:v>
                </c:pt>
                <c:pt idx="2">
                  <c:v>109956</c:v>
                </c:pt>
              </c:numCache>
            </c:numRef>
          </c:val>
          <c:extLst>
            <c:ext xmlns:c16="http://schemas.microsoft.com/office/drawing/2014/chart" uri="{C3380CC4-5D6E-409C-BE32-E72D297353CC}">
              <c16:uniqueId val="{00000002-D736-42C2-88D3-C2929CB5D4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財政力指数は３か年平均で算出するが、令和２年度以降低下傾向となっている。</a:t>
          </a:r>
        </a:p>
        <a:p>
          <a:r>
            <a:rPr kumimoji="1" lang="ja-JP" altLang="en-US" sz="1200">
              <a:latin typeface="ＭＳ Ｐゴシック" panose="020B0600070205080204" pitchFamily="50" charset="-128"/>
              <a:ea typeface="ＭＳ Ｐゴシック" panose="020B0600070205080204" pitchFamily="50" charset="-128"/>
            </a:rPr>
            <a:t>令和３年度は、新型コロナウイルス感染症の影響を見込んで交付税上算定された法人二税が減少し、分子となる基準財政収入額が減少したため、単年度の財政力指数が低下し、３か年平均も低下した。</a:t>
          </a:r>
        </a:p>
        <a:p>
          <a:r>
            <a:rPr kumimoji="1" lang="ja-JP" altLang="en-US" sz="1200">
              <a:latin typeface="ＭＳ Ｐゴシック" panose="020B0600070205080204" pitchFamily="50" charset="-128"/>
              <a:ea typeface="ＭＳ Ｐゴシック" panose="020B0600070205080204" pitchFamily="50" charset="-128"/>
            </a:rPr>
            <a:t>　令和４年度及び令和５年度は、法人二税の増などにより分子が増加したことに伴い、単年度の財政力指数は上昇したものの、令和４年度は令和元年度よりも、令和５年度は令和２年度よりも低い水準のため、３か年平均では低下した。</a:t>
          </a:r>
        </a:p>
        <a:p>
          <a:r>
            <a:rPr kumimoji="1" lang="ja-JP" altLang="en-US" sz="1200">
              <a:latin typeface="ＭＳ Ｐゴシック" panose="020B0600070205080204" pitchFamily="50" charset="-128"/>
              <a:ea typeface="ＭＳ Ｐゴシック" panose="020B0600070205080204" pitchFamily="50" charset="-128"/>
            </a:rPr>
            <a:t>（単年度財政力指数 </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0.93 R02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0.91 R03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0.82 R04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0.88 R05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0.89</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169333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129117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208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36</xdr:row>
      <xdr:rowOff>48683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404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99483</xdr:rowOff>
    </xdr:from>
    <xdr:to>
      <xdr:col>11</xdr:col>
      <xdr:colOff>31750</xdr:colOff>
      <xdr:row>35</xdr:row>
      <xdr:rowOff>139700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39810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48683</xdr:rowOff>
    </xdr:from>
    <xdr:to>
      <xdr:col>7</xdr:col>
      <xdr:colOff>31750</xdr:colOff>
      <xdr:row>35</xdr:row>
      <xdr:rowOff>150283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比率を算定する上で分子となる経常経費充当一般財源は、扶助費的な補助費等の増などにより令和元年度以降増加傾向にある。</a:t>
          </a:r>
        </a:p>
        <a:p>
          <a:r>
            <a:rPr kumimoji="1" lang="ja-JP" altLang="en-US" sz="900">
              <a:latin typeface="ＭＳ Ｐゴシック" panose="020B0600070205080204" pitchFamily="50" charset="-128"/>
              <a:ea typeface="ＭＳ Ｐゴシック" panose="020B0600070205080204" pitchFamily="50" charset="-128"/>
            </a:rPr>
            <a:t>　令和２年度は、分母が地方税及び地方譲与税の大幅な減収を減収補塡債などの起債を活用して埋め合わせたことにより増加したものの、分子も増加したため、０．２ポイント上昇した。</a:t>
          </a:r>
        </a:p>
        <a:p>
          <a:r>
            <a:rPr kumimoji="1" lang="ja-JP" altLang="en-US" sz="900">
              <a:latin typeface="ＭＳ Ｐゴシック" panose="020B0600070205080204" pitchFamily="50" charset="-128"/>
              <a:ea typeface="ＭＳ Ｐゴシック" panose="020B0600070205080204" pitchFamily="50" charset="-128"/>
            </a:rPr>
            <a:t>　令和３年度は、分子が増加したものの、県税収入や地方交付税の増などにより、分母の増が分子の増を上回ったため、前年度から１０．８ポイントと大幅に低下した。</a:t>
          </a:r>
        </a:p>
        <a:p>
          <a:r>
            <a:rPr kumimoji="1" lang="ja-JP" altLang="en-US" sz="900">
              <a:latin typeface="ＭＳ Ｐゴシック" panose="020B0600070205080204" pitchFamily="50" charset="-128"/>
              <a:ea typeface="ＭＳ Ｐゴシック" panose="020B0600070205080204" pitchFamily="50" charset="-128"/>
            </a:rPr>
            <a:t>　令和４年度は、分子が増加したことに加え、地方交付税及び臨時財政対策債の減などにより分母が減少したため、前年度から６．５ポイント上昇した。</a:t>
          </a:r>
        </a:p>
        <a:p>
          <a:r>
            <a:rPr kumimoji="1" lang="ja-JP" altLang="en-US" sz="900">
              <a:latin typeface="ＭＳ Ｐゴシック" panose="020B0600070205080204" pitchFamily="50" charset="-128"/>
              <a:ea typeface="ＭＳ Ｐゴシック" panose="020B0600070205080204" pitchFamily="50" charset="-128"/>
            </a:rPr>
            <a:t>　　令和５年度は、補助費等が増加したものの、退職手当の減などに伴い人件費が減少したことなどにより、分子が前年度からわずかに減少した一方、地方交付税及び臨時財政対策債の減などにより、分母の減少分が分子の減少分を上回ったことから、前年度から４．１ポイント上昇した。</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65</xdr:row>
      <xdr:rowOff>160161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54783"/>
          <a:ext cx="8382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110772</xdr:rowOff>
    </xdr:from>
    <xdr:to>
      <xdr:col>19</xdr:col>
      <xdr:colOff>133350</xdr:colOff>
      <xdr:row>62</xdr:row>
      <xdr:rowOff>124883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9883422"/>
          <a:ext cx="889000" cy="8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110772</xdr:rowOff>
    </xdr:from>
    <xdr:to>
      <xdr:col>15</xdr:col>
      <xdr:colOff>82550</xdr:colOff>
      <xdr:row>66</xdr:row>
      <xdr:rowOff>15522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9883422"/>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160161</xdr:rowOff>
    </xdr:from>
    <xdr:to>
      <xdr:col>11</xdr:col>
      <xdr:colOff>31750</xdr:colOff>
      <xdr:row>66</xdr:row>
      <xdr:rowOff>15522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0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161872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109361</xdr:rowOff>
    </xdr:from>
    <xdr:to>
      <xdr:col>23</xdr:col>
      <xdr:colOff>184150</xdr:colOff>
      <xdr:row>66</xdr:row>
      <xdr:rowOff>39511</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5238</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4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59972</xdr:rowOff>
    </xdr:from>
    <xdr:to>
      <xdr:col>15</xdr:col>
      <xdr:colOff>133350</xdr:colOff>
      <xdr:row>57</xdr:row>
      <xdr:rowOff>161572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98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146349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1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136172</xdr:rowOff>
    </xdr:from>
    <xdr:to>
      <xdr:col>11</xdr:col>
      <xdr:colOff>82550</xdr:colOff>
      <xdr:row>66</xdr:row>
      <xdr:rowOff>66322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51099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人口１人当たり人件費・物件費等決算額は、平成３０年度以降、増加傾向にあるが、令和５年度は減少に転じた。</a:t>
          </a:r>
        </a:p>
        <a:p>
          <a:r>
            <a:rPr kumimoji="1" lang="ja-JP" altLang="en-US" sz="1050">
              <a:latin typeface="ＭＳ Ｐゴシック" panose="020B0600070205080204" pitchFamily="50" charset="-128"/>
              <a:ea typeface="ＭＳ Ｐゴシック" panose="020B0600070205080204" pitchFamily="50" charset="-128"/>
            </a:rPr>
            <a:t>　主な要因として、物件費については、令和元年度はＣＳＦ（豚熱）対策経費、令和２年度、令和３年及び令和４年度は新型コロナウイルス感染症関連経費により増加した一方、令和５年度は新型コロナウイルス感染症関連経費の減により減少した。人件費については、令和４年度は人事委員会勧告に伴う給与の増額改定により増加した一方、令和５年度は職員の定年年齢が段階的に引き上がり、</a:t>
          </a:r>
          <a:r>
            <a:rPr kumimoji="1" lang="en-US" altLang="ja-JP" sz="1050">
              <a:latin typeface="ＭＳ Ｐゴシック" panose="020B0600070205080204" pitchFamily="50" charset="-128"/>
              <a:ea typeface="ＭＳ Ｐゴシック" panose="020B0600070205080204" pitchFamily="50" charset="-128"/>
            </a:rPr>
            <a:t>60</a:t>
          </a:r>
          <a:r>
            <a:rPr kumimoji="1" lang="ja-JP" altLang="en-US" sz="1050">
              <a:latin typeface="ＭＳ Ｐゴシック" panose="020B0600070205080204" pitchFamily="50" charset="-128"/>
              <a:ea typeface="ＭＳ Ｐゴシック" panose="020B0600070205080204" pitchFamily="50" charset="-128"/>
            </a:rPr>
            <a:t>歳に達した職員が定年退職しない年度であったことから、退職手当が減少したことなどにより減少した。</a:t>
          </a:r>
        </a:p>
        <a:p>
          <a:r>
            <a:rPr kumimoji="1" lang="ja-JP" altLang="en-US" sz="1050">
              <a:latin typeface="ＭＳ Ｐゴシック" panose="020B0600070205080204" pitchFamily="50" charset="-128"/>
              <a:ea typeface="ＭＳ Ｐゴシック" panose="020B0600070205080204" pitchFamily="50" charset="-128"/>
            </a:rPr>
            <a:t>　人件費については、今後も「あいち行革プラン２０２５」に基づき、引き続き効率的かつ効果的な人員配置に引き続き取り組んでいく。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141266</xdr:rowOff>
    </xdr:from>
    <xdr:to>
      <xdr:col>23</xdr:col>
      <xdr:colOff>133350</xdr:colOff>
      <xdr:row>83</xdr:row>
      <xdr:rowOff>9871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200166"/>
          <a:ext cx="8382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154470</xdr:rowOff>
    </xdr:from>
    <xdr:to>
      <xdr:col>19</xdr:col>
      <xdr:colOff>133350</xdr:colOff>
      <xdr:row>83</xdr:row>
      <xdr:rowOff>9871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13370"/>
          <a:ext cx="889000" cy="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110621</xdr:rowOff>
    </xdr:from>
    <xdr:to>
      <xdr:col>15</xdr:col>
      <xdr:colOff>82550</xdr:colOff>
      <xdr:row>82</xdr:row>
      <xdr:rowOff>154470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69521"/>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81638</xdr:rowOff>
    </xdr:from>
    <xdr:to>
      <xdr:col>11</xdr:col>
      <xdr:colOff>31750</xdr:colOff>
      <xdr:row>82</xdr:row>
      <xdr:rowOff>110621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40538"/>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90466</xdr:rowOff>
    </xdr:from>
    <xdr:to>
      <xdr:col>23</xdr:col>
      <xdr:colOff>184150</xdr:colOff>
      <xdr:row>83</xdr:row>
      <xdr:rowOff>20616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106993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130521</xdr:rowOff>
    </xdr:from>
    <xdr:to>
      <xdr:col>19</xdr:col>
      <xdr:colOff>184150</xdr:colOff>
      <xdr:row>83</xdr:row>
      <xdr:rowOff>60671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70848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5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103670</xdr:rowOff>
    </xdr:from>
    <xdr:to>
      <xdr:col>15</xdr:col>
      <xdr:colOff>133350</xdr:colOff>
      <xdr:row>83</xdr:row>
      <xdr:rowOff>33820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43997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3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59821</xdr:rowOff>
    </xdr:from>
    <xdr:to>
      <xdr:col>11</xdr:col>
      <xdr:colOff>82550</xdr:colOff>
      <xdr:row>82</xdr:row>
      <xdr:rowOff>161421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8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30838</xdr:rowOff>
    </xdr:from>
    <xdr:to>
      <xdr:col>7</xdr:col>
      <xdr:colOff>31750</xdr:colOff>
      <xdr:row>82</xdr:row>
      <xdr:rowOff>132438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142615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欄）は、人事委員会勧告に基づき、県内地域手当の支給割合を２％引き下げ、引き下げ分に応じて給料を引き上げた（給料と地域手当の入れ替えを実施した）ため、給料のみで国と比較する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ポイント上昇したが、令和３年度（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欄）以降は、高齢層職員の昇給抑制措置の開始等により減少傾向である。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給与水準は県内民間給与との均衡を図ることを基本としており、本県においては県内の民間給与水準が高い傾向にあるため、都道府県平均よりも高い数値で推移する傾向にあるが、今後も「あいち行革プラン２０２５」に基づき、引き続き給与の適正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152400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60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18643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131234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2565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0473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88</xdr:row>
      <xdr:rowOff>120650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4843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０万人当たり職員数は、職員数の大半を占める教育及び警察部門について国の法令等により配置基準が定められており、令和３年度以降は、小学校の少人数学級の拡充に伴い、教育部門で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今後も「あいち行革プラン２０２５」に基づき、引き続き効率的かつ効果的な人員配置に取り組んでいく。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50926</xdr:rowOff>
    </xdr:from>
    <xdr:to>
      <xdr:col>81</xdr:col>
      <xdr:colOff>44450</xdr:colOff>
      <xdr:row>60</xdr:row>
      <xdr:rowOff>62371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337926"/>
          <a:ext cx="8382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xdr:rowOff>
    </xdr:from>
    <xdr:to>
      <xdr:col>77</xdr:col>
      <xdr:colOff>44450</xdr:colOff>
      <xdr:row>60</xdr:row>
      <xdr:rowOff>50926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287167"/>
          <a:ext cx="889000" cy="5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166050</xdr:rowOff>
    </xdr:from>
    <xdr:to>
      <xdr:col>72</xdr:col>
      <xdr:colOff>203200</xdr:colOff>
      <xdr:row>60</xdr:row>
      <xdr:rowOff>167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281600"/>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154519</xdr:rowOff>
    </xdr:from>
    <xdr:to>
      <xdr:col>68</xdr:col>
      <xdr:colOff>152400</xdr:colOff>
      <xdr:row>59</xdr:row>
      <xdr:rowOff>166050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270069"/>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11571</xdr:rowOff>
    </xdr:from>
    <xdr:to>
      <xdr:col>81</xdr:col>
      <xdr:colOff>95250</xdr:colOff>
      <xdr:row>60</xdr:row>
      <xdr:rowOff>113171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2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28098</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4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xdr:rowOff>
    </xdr:from>
    <xdr:to>
      <xdr:col>77</xdr:col>
      <xdr:colOff>95250</xdr:colOff>
      <xdr:row>60</xdr:row>
      <xdr:rowOff>101726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2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111903</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05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120817</xdr:rowOff>
    </xdr:from>
    <xdr:to>
      <xdr:col>73</xdr:col>
      <xdr:colOff>44450</xdr:colOff>
      <xdr:row>60</xdr:row>
      <xdr:rowOff>50967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2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61144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0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115250</xdr:rowOff>
    </xdr:from>
    <xdr:to>
      <xdr:col>68</xdr:col>
      <xdr:colOff>203200</xdr:colOff>
      <xdr:row>60</xdr:row>
      <xdr:rowOff>45400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2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55577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99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103719</xdr:rowOff>
    </xdr:from>
    <xdr:to>
      <xdr:col>64</xdr:col>
      <xdr:colOff>152400</xdr:colOff>
      <xdr:row>60</xdr:row>
      <xdr:rowOff>33869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2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44046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98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実質公債比率は、３か年平均で算出するが、令和４年度決算と同じ比率となっている。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は、令和５年度単年度の比率（１３．６％）が、前年度の算定に用いられた令和２年度単年度の比率（１３．６％）と同じ比率になったことにより、３か年平均（令和３年度～令和５年度）としても同じ比率となった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なお、令和５年度単年度の比率は、令和４年度単年度の比率（１３．７％）との比較では０．１ポイント低下しているが、これは標準財政規模の増加により、分母が増加したためである。</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116417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103011</xdr:rowOff>
    </xdr:from>
    <xdr:to>
      <xdr:col>77</xdr:col>
      <xdr:colOff>44450</xdr:colOff>
      <xdr:row>41</xdr:row>
      <xdr:rowOff>116417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103011</xdr:rowOff>
    </xdr:from>
    <xdr:to>
      <xdr:col>72</xdr:col>
      <xdr:colOff>203200</xdr:colOff>
      <xdr:row>41</xdr:row>
      <xdr:rowOff>170039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13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42</xdr:row>
      <xdr:rowOff>11995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52211</xdr:rowOff>
    </xdr:from>
    <xdr:to>
      <xdr:col>73</xdr:col>
      <xdr:colOff>44450</xdr:colOff>
      <xdr:row>41</xdr:row>
      <xdr:rowOff>153811</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34166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132645</xdr:rowOff>
    </xdr:from>
    <xdr:to>
      <xdr:col>64</xdr:col>
      <xdr:colOff>152400</xdr:colOff>
      <xdr:row>42</xdr:row>
      <xdr:rowOff>62795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47572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将来負担比率は、令和４年度と比較して、４．８ポイント低下した。</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これは、交付税算入見込額の減少などにより、分子が増加しているものの、標準財政規模の増加により、分母が大きく増加したことによるものである。</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将来負担比率については、引き続き健全な水準の維持に努めていく。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148260</xdr:rowOff>
    </xdr:from>
    <xdr:to>
      <xdr:col>81</xdr:col>
      <xdr:colOff>44450</xdr:colOff>
      <xdr:row>18</xdr:row>
      <xdr:rowOff>171424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3234360"/>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171424</xdr:rowOff>
    </xdr:from>
    <xdr:to>
      <xdr:col>77</xdr:col>
      <xdr:colOff>44450</xdr:colOff>
      <xdr:row>19</xdr:row>
      <xdr:rowOff>5766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5290800" y="325752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5766</xdr:rowOff>
    </xdr:from>
    <xdr:to>
      <xdr:col>72</xdr:col>
      <xdr:colOff>203200</xdr:colOff>
      <xdr:row>19</xdr:row>
      <xdr:rowOff>89256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3263316"/>
          <a:ext cx="889000" cy="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89256</xdr:rowOff>
    </xdr:from>
    <xdr:to>
      <xdr:col>68</xdr:col>
      <xdr:colOff>152400</xdr:colOff>
      <xdr:row>19</xdr:row>
      <xdr:rowOff>97460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346806"/>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97460</xdr:rowOff>
    </xdr:from>
    <xdr:to>
      <xdr:col>81</xdr:col>
      <xdr:colOff>95250</xdr:colOff>
      <xdr:row>19</xdr:row>
      <xdr:rowOff>27610</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31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113987</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30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120625</xdr:rowOff>
    </xdr:from>
    <xdr:to>
      <xdr:col>77</xdr:col>
      <xdr:colOff>95250</xdr:colOff>
      <xdr:row>19</xdr:row>
      <xdr:rowOff>50774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3206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60952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975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126416</xdr:rowOff>
    </xdr:from>
    <xdr:to>
      <xdr:col>73</xdr:col>
      <xdr:colOff>44450</xdr:colOff>
      <xdr:row>19</xdr:row>
      <xdr:rowOff>56566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32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66743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98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38456</xdr:rowOff>
    </xdr:from>
    <xdr:to>
      <xdr:col>68</xdr:col>
      <xdr:colOff>203200</xdr:colOff>
      <xdr:row>19</xdr:row>
      <xdr:rowOff>140056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32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150233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0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46660</xdr:rowOff>
    </xdr:from>
    <xdr:to>
      <xdr:col>64</xdr:col>
      <xdr:colOff>152400</xdr:colOff>
      <xdr:row>19</xdr:row>
      <xdr:rowOff>148260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3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158437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07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令和２年度は、地方税及び地方譲与税の大幅な減収を減収補塡債などの起債を活用して埋め合わせたことにより分母が増加となったことから０．４ポイント低下した。また、令和３年度は、人事委員会勧告に伴う給与の減額改定により分子が減少したことに加え、県税収入や地方交付税の増などにより分母が大幅に増加したことから４．８ポイント低下した。</a:t>
          </a:r>
        </a:p>
        <a:p>
          <a:r>
            <a:rPr kumimoji="1" lang="ja-JP" altLang="en-US" sz="900">
              <a:latin typeface="ＭＳ Ｐゴシック" panose="020B0600070205080204" pitchFamily="50" charset="-128"/>
              <a:ea typeface="ＭＳ Ｐゴシック" panose="020B0600070205080204" pitchFamily="50" charset="-128"/>
            </a:rPr>
            <a:t>　令和４年度は、人事委員会勧告に伴う給与の増額改定により分子が増加したことに加え、地方交付税及び臨時財政対策債の減などにより分母が減少したことから２．３ポイント上昇した。</a:t>
          </a:r>
        </a:p>
        <a:p>
          <a:r>
            <a:rPr kumimoji="1" lang="ja-JP" altLang="en-US" sz="900">
              <a:latin typeface="ＭＳ Ｐゴシック" panose="020B0600070205080204" pitchFamily="50" charset="-128"/>
              <a:ea typeface="ＭＳ Ｐゴシック" panose="020B0600070205080204" pitchFamily="50" charset="-128"/>
            </a:rPr>
            <a:t>　令和５年度は、職員の定年年齢が段階的に引き上がり、</a:t>
          </a:r>
          <a:r>
            <a:rPr kumimoji="1" lang="en-US" altLang="ja-JP" sz="900">
              <a:latin typeface="ＭＳ Ｐゴシック" panose="020B0600070205080204" pitchFamily="50" charset="-128"/>
              <a:ea typeface="ＭＳ Ｐゴシック" panose="020B0600070205080204" pitchFamily="50" charset="-128"/>
            </a:rPr>
            <a:t>60</a:t>
          </a:r>
          <a:r>
            <a:rPr kumimoji="1" lang="ja-JP" altLang="en-US" sz="900">
              <a:latin typeface="ＭＳ Ｐゴシック" panose="020B0600070205080204" pitchFamily="50" charset="-128"/>
              <a:ea typeface="ＭＳ Ｐゴシック" panose="020B0600070205080204" pitchFamily="50" charset="-128"/>
            </a:rPr>
            <a:t>歳に達した職員が定年退職しない年度であったことから、退職手当の減などにより分子が減少した一方、地方交付税及び臨時財政対策債の減などにより、分母の減少分が、分子の減少分を上回ったことから０．３ポイント上昇した。</a:t>
          </a:r>
        </a:p>
        <a:p>
          <a:r>
            <a:rPr kumimoji="1" lang="ja-JP" altLang="en-US" sz="900">
              <a:latin typeface="ＭＳ Ｐゴシック" panose="020B0600070205080204" pitchFamily="50" charset="-128"/>
              <a:ea typeface="ＭＳ Ｐゴシック" panose="020B0600070205080204" pitchFamily="50" charset="-128"/>
            </a:rPr>
            <a:t>　今後も「あいち行革プラン２０２５」に基づき、効率的かつ効果的な人員配置に取り組んでいく。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50800</xdr:rowOff>
    </xdr:from>
    <xdr:to>
      <xdr:col>24</xdr:col>
      <xdr:colOff>25400</xdr:colOff>
      <xdr:row>37</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394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37</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9563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9563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0</xdr:rowOff>
    </xdr:from>
    <xdr:to>
      <xdr:col>20</xdr:col>
      <xdr:colOff>38100</xdr:colOff>
      <xdr:row>37</xdr:row>
      <xdr:rowOff>101600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111777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令和元年度以降、概ね横ばいで推移している。</a:t>
          </a:r>
        </a:p>
        <a:p>
          <a:r>
            <a:rPr kumimoji="1" lang="ja-JP" altLang="en-US" sz="1200">
              <a:latin typeface="ＭＳ Ｐゴシック" panose="020B0600070205080204" pitchFamily="50" charset="-128"/>
              <a:ea typeface="ＭＳ Ｐゴシック" panose="020B0600070205080204" pitchFamily="50" charset="-128"/>
            </a:rPr>
            <a:t>　令和２年度は、基金の見直し（取崩型基金の活用）に伴う一般財源の減少などにより分子が減少したことに加え、分母が増加したことから０．２ポイント低下した。また、令和３年度は、県税収入や地方交付税の増などにより分母が大幅に増加したことから０．２ポイント低下した。</a:t>
          </a:r>
        </a:p>
        <a:p>
          <a:r>
            <a:rPr kumimoji="1" lang="ja-JP" altLang="en-US" sz="1200">
              <a:latin typeface="ＭＳ Ｐゴシック" panose="020B0600070205080204" pitchFamily="50" charset="-128"/>
              <a:ea typeface="ＭＳ Ｐゴシック" panose="020B0600070205080204" pitchFamily="50" charset="-128"/>
            </a:rPr>
            <a:t>　令和４年度及び令和５年度は、地方交付税及び臨時財政対策債の減などにより分母が減少したことから、ともに０．３ポイント上昇した。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8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37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比率を算定する上で分子となる扶助費は、高齢化の進展等に伴い増加傾向にある。</a:t>
          </a:r>
        </a:p>
        <a:p>
          <a:r>
            <a:rPr kumimoji="1" lang="ja-JP" altLang="en-US" sz="1000">
              <a:latin typeface="ＭＳ Ｐゴシック" panose="020B0600070205080204" pitchFamily="50" charset="-128"/>
              <a:ea typeface="ＭＳ Ｐゴシック" panose="020B0600070205080204" pitchFamily="50" charset="-128"/>
            </a:rPr>
            <a:t>　令和２年度は、地方税及び地方譲与税の大幅な減収を減収補塡債などの起債を活用して埋め合わせたことにより分母が増加となったことから０．１ポイント低下した。また、令和３年度は、指定難病医療給付費の増などにより分子が増加したものの、県税収入や地方交付税の増などにより分母が大幅に増加したことから０．３ポイント低下した。</a:t>
          </a:r>
        </a:p>
        <a:p>
          <a:r>
            <a:rPr kumimoji="1" lang="ja-JP" altLang="en-US" sz="1000">
              <a:latin typeface="ＭＳ Ｐゴシック" panose="020B0600070205080204" pitchFamily="50" charset="-128"/>
              <a:ea typeface="ＭＳ Ｐゴシック" panose="020B0600070205080204" pitchFamily="50" charset="-128"/>
            </a:rPr>
            <a:t>　令和４年度及び令和５年度は、分子が引き続き増加したことに加え、地方交付税及び臨時財政対策債の減などにより分母が減少したことから、令和４年度は０．１ポイント上昇し、令和５年度は０．２ポイント上昇し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80934</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129920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97262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本県は、類似団体と比較して道路面積が大きいなどの要因により、維持補修費が高い傾向にあるため、その他の比率が高くなっている。</a:t>
          </a:r>
        </a:p>
        <a:p>
          <a:r>
            <a:rPr kumimoji="1" lang="ja-JP" altLang="en-US" sz="1100">
              <a:latin typeface="ＭＳ Ｐゴシック" panose="020B0600070205080204" pitchFamily="50" charset="-128"/>
              <a:ea typeface="ＭＳ Ｐゴシック" panose="020B0600070205080204" pitchFamily="50" charset="-128"/>
            </a:rPr>
            <a:t>　令和元年度は県立病院事業会計貸付金の皆減により前年度から０．１ポイント低下し、令和２年度も横ばいで推移している。また、令和３年度は、県税収入や地方交付税の増などにより分母が大幅に増加したことから０．４ポイント低下した。</a:t>
          </a:r>
        </a:p>
        <a:p>
          <a:r>
            <a:rPr kumimoji="1" lang="ja-JP" altLang="en-US" sz="1100">
              <a:latin typeface="ＭＳ Ｐゴシック" panose="020B0600070205080204" pitchFamily="50" charset="-128"/>
              <a:ea typeface="ＭＳ Ｐゴシック" panose="020B0600070205080204" pitchFamily="50" charset="-128"/>
            </a:rPr>
            <a:t>　令和４年度及び令和５年度は、地方交付税及び臨時財政対策債の減などにより分母が減少したことから、令和４年度は０．３ポイント上昇し、令和５年度は０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２ポイント上昇した。</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46990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71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59</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比率を算定する上で分子となる補助費等は、高齢化の進展に伴う後期高齢者医療事業費や介護給付費負担金といった義務的な経費の増などにより令和元年度以降増加を続けている。</a:t>
          </a:r>
        </a:p>
        <a:p>
          <a:r>
            <a:rPr kumimoji="1" lang="ja-JP" altLang="en-US" sz="900">
              <a:latin typeface="ＭＳ Ｐゴシック" panose="020B0600070205080204" pitchFamily="50" charset="-128"/>
              <a:ea typeface="ＭＳ Ｐゴシック" panose="020B0600070205080204" pitchFamily="50" charset="-128"/>
            </a:rPr>
            <a:t>　令和２年度は、幼児教育の無償化に伴う施設型教育・保育給付費の増などにより分子が増加したことから１．３ポイント上昇した。</a:t>
          </a:r>
        </a:p>
        <a:p>
          <a:r>
            <a:rPr kumimoji="1" lang="ja-JP" altLang="en-US" sz="900">
              <a:latin typeface="ＭＳ Ｐゴシック" panose="020B0600070205080204" pitchFamily="50" charset="-128"/>
              <a:ea typeface="ＭＳ Ｐゴシック" panose="020B0600070205080204" pitchFamily="50" charset="-128"/>
            </a:rPr>
            <a:t>　令和３年度及び令和４年度は、分子が引き続き増加したが、令和３年度は県税収入や地方交付税の増などにより分母が大幅に増加したことから３．０ポイント低下した一方、令和４年度は地方交付税及び臨時財政対策債の減などにより分母が減少したことから２．５ポイント上昇した。</a:t>
          </a:r>
        </a:p>
        <a:p>
          <a:r>
            <a:rPr kumimoji="1" lang="ja-JP" altLang="en-US" sz="900">
              <a:latin typeface="ＭＳ Ｐゴシック" panose="020B0600070205080204" pitchFamily="50" charset="-128"/>
              <a:ea typeface="ＭＳ Ｐゴシック" panose="020B0600070205080204" pitchFamily="50" charset="-128"/>
            </a:rPr>
            <a:t>　令和５年度は、分子が引き続き増加したことに加え、地方交付税及び臨時財政対策債の減などにより分母が減少したことから２．４ポイント上昇した。</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15422</xdr:rowOff>
    </xdr:from>
    <xdr:to>
      <xdr:col>82</xdr:col>
      <xdr:colOff>107950</xdr:colOff>
      <xdr:row>38</xdr:row>
      <xdr:rowOff>105228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590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37</xdr:row>
      <xdr:rowOff>15422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86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86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99786</xdr:rowOff>
    </xdr:from>
    <xdr:to>
      <xdr:col>69</xdr:col>
      <xdr:colOff>92075</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7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54428</xdr:rowOff>
    </xdr:from>
    <xdr:to>
      <xdr:col>82</xdr:col>
      <xdr:colOff>158750</xdr:colOff>
      <xdr:row>38</xdr:row>
      <xdr:rowOff>156028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26505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136072</xdr:rowOff>
    </xdr:from>
    <xdr:to>
      <xdr:col>78</xdr:col>
      <xdr:colOff>120650</xdr:colOff>
      <xdr:row>37</xdr:row>
      <xdr:rowOff>66222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76399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比率を算定する上で分子となる公債費は、近年における臨時財政対策債などの特例的な県債の大量発行の影響により、高止まりとなっている。</a:t>
          </a:r>
        </a:p>
        <a:p>
          <a:r>
            <a:rPr kumimoji="1" lang="ja-JP" altLang="en-US" sz="1000">
              <a:latin typeface="ＭＳ Ｐゴシック" panose="020B0600070205080204" pitchFamily="50" charset="-128"/>
              <a:ea typeface="ＭＳ Ｐゴシック" panose="020B0600070205080204" pitchFamily="50" charset="-128"/>
            </a:rPr>
            <a:t>　令和２年度は、利子の減により分子が減少したことに加え、分母が増加したことから０．４ポイント低下した。また、令和３年度は、令和２年度に発行した猶予特例債の償還などにより分子が増加したものの、県税収入や地方交付税の増などにより分母が大幅に増加したことから２．１ポイント低下した。</a:t>
          </a:r>
        </a:p>
        <a:p>
          <a:r>
            <a:rPr kumimoji="1" lang="ja-JP" altLang="en-US" sz="1000">
              <a:latin typeface="ＭＳ Ｐゴシック" panose="020B0600070205080204" pitchFamily="50" charset="-128"/>
              <a:ea typeface="ＭＳ Ｐゴシック" panose="020B0600070205080204" pitchFamily="50" charset="-128"/>
            </a:rPr>
            <a:t>　令和４年度及び令和５年度は、元金及び利子の減少により分子が減少したものの、地方交付税及び臨時財政対策債の減などにより分母が減少したことから、令和４年度は１．０ポイント上昇し、令和５年度は０．７ポイント上昇した。</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69850</xdr:rowOff>
    </xdr:from>
    <xdr:to>
      <xdr:col>24</xdr:col>
      <xdr:colOff>25400</xdr:colOff>
      <xdr:row>79</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14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118127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146050</xdr:rowOff>
    </xdr:from>
    <xdr:to>
      <xdr:col>24</xdr:col>
      <xdr:colOff>114300</xdr:colOff>
      <xdr:row>79</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69850</xdr:rowOff>
    </xdr:from>
    <xdr:to>
      <xdr:col>24</xdr:col>
      <xdr:colOff>114300</xdr:colOff>
      <xdr:row>72</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107950</xdr:rowOff>
    </xdr:from>
    <xdr:to>
      <xdr:col>24</xdr:col>
      <xdr:colOff>25400</xdr:colOff>
      <xdr:row>79</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81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92727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78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78</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90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0</xdr:rowOff>
    </xdr:from>
    <xdr:to>
      <xdr:col>20</xdr:col>
      <xdr:colOff>38100</xdr:colOff>
      <xdr:row>76</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88900</xdr:rowOff>
    </xdr:from>
    <xdr:to>
      <xdr:col>15</xdr:col>
      <xdr:colOff>98425</xdr:colOff>
      <xdr:row>79</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905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19050</xdr:rowOff>
    </xdr:from>
    <xdr:to>
      <xdr:col>15</xdr:col>
      <xdr:colOff>149225</xdr:colOff>
      <xdr:row>75</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38100</xdr:rowOff>
    </xdr:from>
    <xdr:to>
      <xdr:col>15</xdr:col>
      <xdr:colOff>149225</xdr:colOff>
      <xdr:row>77</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124477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扶助費的な補助費等の増などにより令和元年度以降、分子が増加している。</a:t>
          </a:r>
        </a:p>
        <a:p>
          <a:r>
            <a:rPr kumimoji="1" lang="ja-JP" altLang="en-US" sz="900">
              <a:latin typeface="ＭＳ Ｐゴシック" panose="020B0600070205080204" pitchFamily="50" charset="-128"/>
              <a:ea typeface="ＭＳ Ｐゴシック" panose="020B0600070205080204" pitchFamily="50" charset="-128"/>
            </a:rPr>
            <a:t>　令和２年度は、分子の増により０．６ポイント上昇した。また、令和３年度は、県税収入や地方交付税の増などにより分母が大幅に増加したことから８．７ポイント低下した。</a:t>
          </a:r>
        </a:p>
        <a:p>
          <a:r>
            <a:rPr kumimoji="1" lang="ja-JP" altLang="en-US" sz="900">
              <a:latin typeface="ＭＳ Ｐゴシック" panose="020B0600070205080204" pitchFamily="50" charset="-128"/>
              <a:ea typeface="ＭＳ Ｐゴシック" panose="020B0600070205080204" pitchFamily="50" charset="-128"/>
            </a:rPr>
            <a:t>　令和４年度は、分子が増加したことに加え、地方交付税及び臨時財政対策債の減などにより分母が減少したことから５．５ポイント上昇した。</a:t>
          </a:r>
        </a:p>
        <a:p>
          <a:r>
            <a:rPr kumimoji="1" lang="ja-JP" altLang="en-US" sz="900">
              <a:latin typeface="ＭＳ Ｐゴシック" panose="020B0600070205080204" pitchFamily="50" charset="-128"/>
              <a:ea typeface="ＭＳ Ｐゴシック" panose="020B0600070205080204" pitchFamily="50" charset="-128"/>
            </a:rPr>
            <a:t>　令和５年度は、人件費が減少したものの、補助費等が増加したことなどにより分子が増加したことに加え、地方交付税及び臨時財政対策債の減などにより分母が減少したことから３．４ポイント上昇した。</a:t>
          </a:r>
        </a:p>
        <a:p>
          <a:r>
            <a:rPr kumimoji="1" lang="ja-JP" altLang="en-US" sz="9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扶助費や扶助費的な補助費等といった義務的な経費は縮減が容易ではないが、その他の経費については、今後も事務事業の見直しに取り組み、健全で持続可能な財政基盤の確立に努める。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63500</xdr:rowOff>
    </xdr:from>
    <xdr:to>
      <xdr:col>82</xdr:col>
      <xdr:colOff>107950</xdr:colOff>
      <xdr:row>78</xdr:row>
      <xdr:rowOff>152400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0937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50800</xdr:rowOff>
    </xdr:from>
    <xdr:to>
      <xdr:col>78</xdr:col>
      <xdr:colOff>69850</xdr:colOff>
      <xdr:row>76</xdr:row>
      <xdr:rowOff>63500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3952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50800</xdr:rowOff>
    </xdr:from>
    <xdr:to>
      <xdr:col>73</xdr:col>
      <xdr:colOff>180975</xdr:colOff>
      <xdr:row>78</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395200"/>
          <a:ext cx="88900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2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73677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12700</xdr:rowOff>
    </xdr:from>
    <xdr:to>
      <xdr:col>78</xdr:col>
      <xdr:colOff>120650</xdr:colOff>
      <xdr:row>76</xdr:row>
      <xdr:rowOff>114300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124477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1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0</xdr:rowOff>
    </xdr:from>
    <xdr:to>
      <xdr:col>74</xdr:col>
      <xdr:colOff>31750</xdr:colOff>
      <xdr:row>72</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11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75032</xdr:rowOff>
    </xdr:from>
    <xdr:to>
      <xdr:col>29</xdr:col>
      <xdr:colOff>127000</xdr:colOff>
      <xdr:row>16</xdr:row>
      <xdr:rowOff>91510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5857"/>
          <a:ext cx="6477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91510</xdr:rowOff>
    </xdr:from>
    <xdr:to>
      <xdr:col>26</xdr:col>
      <xdr:colOff>50800</xdr:colOff>
      <xdr:row>16</xdr:row>
      <xdr:rowOff>111912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2335"/>
          <a:ext cx="698500" cy="2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110407</xdr:rowOff>
    </xdr:from>
    <xdr:to>
      <xdr:col>22</xdr:col>
      <xdr:colOff>114300</xdr:colOff>
      <xdr:row>16</xdr:row>
      <xdr:rowOff>111912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1232"/>
          <a:ext cx="6985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110407</xdr:rowOff>
    </xdr:from>
    <xdr:to>
      <xdr:col>18</xdr:col>
      <xdr:colOff>177800</xdr:colOff>
      <xdr:row>16</xdr:row>
      <xdr:rowOff>116694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1232"/>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24232</xdr:rowOff>
    </xdr:from>
    <xdr:to>
      <xdr:col>29</xdr:col>
      <xdr:colOff>177800</xdr:colOff>
      <xdr:row>16</xdr:row>
      <xdr:rowOff>125832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167759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40710</xdr:rowOff>
    </xdr:from>
    <xdr:to>
      <xdr:col>26</xdr:col>
      <xdr:colOff>101600</xdr:colOff>
      <xdr:row>16</xdr:row>
      <xdr:rowOff>142310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127087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17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61112</xdr:rowOff>
    </xdr:from>
    <xdr:to>
      <xdr:col>22</xdr:col>
      <xdr:colOff>165100</xdr:colOff>
      <xdr:row>16</xdr:row>
      <xdr:rowOff>162712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147489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59607</xdr:rowOff>
    </xdr:from>
    <xdr:to>
      <xdr:col>19</xdr:col>
      <xdr:colOff>38100</xdr:colOff>
      <xdr:row>16</xdr:row>
      <xdr:rowOff>161207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0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145984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65894</xdr:rowOff>
    </xdr:from>
    <xdr:to>
      <xdr:col>15</xdr:col>
      <xdr:colOff>101600</xdr:colOff>
      <xdr:row>16</xdr:row>
      <xdr:rowOff>167494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152271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57448</xdr:rowOff>
    </xdr:from>
    <xdr:to>
      <xdr:col>29</xdr:col>
      <xdr:colOff>127000</xdr:colOff>
      <xdr:row>35</xdr:row>
      <xdr:rowOff>94196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67798"/>
          <a:ext cx="647700" cy="3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94196</xdr:rowOff>
    </xdr:from>
    <xdr:to>
      <xdr:col>26</xdr:col>
      <xdr:colOff>50800</xdr:colOff>
      <xdr:row>35</xdr:row>
      <xdr:rowOff>164833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04546"/>
          <a:ext cx="698500" cy="7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243102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144202</xdr:rowOff>
    </xdr:from>
    <xdr:to>
      <xdr:col>22</xdr:col>
      <xdr:colOff>114300</xdr:colOff>
      <xdr:row>35</xdr:row>
      <xdr:rowOff>164833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54552"/>
          <a:ext cx="698500" cy="2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144202</xdr:rowOff>
    </xdr:from>
    <xdr:to>
      <xdr:col>18</xdr:col>
      <xdr:colOff>177800</xdr:colOff>
      <xdr:row>35</xdr:row>
      <xdr:rowOff>170434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54552"/>
          <a:ext cx="698500" cy="26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6648</xdr:rowOff>
    </xdr:from>
    <xdr:to>
      <xdr:col>29</xdr:col>
      <xdr:colOff>177800</xdr:colOff>
      <xdr:row>35</xdr:row>
      <xdr:rowOff>108248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1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194625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6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43396</xdr:rowOff>
    </xdr:from>
    <xdr:to>
      <xdr:col>26</xdr:col>
      <xdr:colOff>101600</xdr:colOff>
      <xdr:row>35</xdr:row>
      <xdr:rowOff>144996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5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155173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22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114033</xdr:rowOff>
    </xdr:from>
    <xdr:to>
      <xdr:col>22</xdr:col>
      <xdr:colOff>165100</xdr:colOff>
      <xdr:row>35</xdr:row>
      <xdr:rowOff>215633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2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225810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9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93402</xdr:rowOff>
    </xdr:from>
    <xdr:to>
      <xdr:col>19</xdr:col>
      <xdr:colOff>38100</xdr:colOff>
      <xdr:row>35</xdr:row>
      <xdr:rowOff>195002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0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205179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119634</xdr:rowOff>
    </xdr:from>
    <xdr:to>
      <xdr:col>15</xdr:col>
      <xdr:colOff>101600</xdr:colOff>
      <xdr:row>35</xdr:row>
      <xdr:rowOff>221234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2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231411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9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145415</xdr:rowOff>
    </xdr:from>
    <xdr:to>
      <xdr:col>24</xdr:col>
      <xdr:colOff>63500</xdr:colOff>
      <xdr:row>36</xdr:row>
      <xdr:rowOff>3977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46165"/>
          <a:ext cx="8382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145415</xdr:rowOff>
    </xdr:from>
    <xdr:to>
      <xdr:col>19</xdr:col>
      <xdr:colOff>177800</xdr:colOff>
      <xdr:row>35</xdr:row>
      <xdr:rowOff>161597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6165"/>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158380</xdr:rowOff>
    </xdr:from>
    <xdr:to>
      <xdr:col>15</xdr:col>
      <xdr:colOff>50800</xdr:colOff>
      <xdr:row>35</xdr:row>
      <xdr:rowOff>161597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5913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158380</xdr:rowOff>
    </xdr:from>
    <xdr:to>
      <xdr:col>10</xdr:col>
      <xdr:colOff>114300</xdr:colOff>
      <xdr:row>35</xdr:row>
      <xdr:rowOff>162805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9130"/>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124627</xdr:rowOff>
    </xdr:from>
    <xdr:to>
      <xdr:col>24</xdr:col>
      <xdr:colOff>114300</xdr:colOff>
      <xdr:row>36</xdr:row>
      <xdr:rowOff>54777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103054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94615</xdr:rowOff>
    </xdr:from>
    <xdr:to>
      <xdr:col>20</xdr:col>
      <xdr:colOff>38100</xdr:colOff>
      <xdr:row>36</xdr:row>
      <xdr:rowOff>24765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15892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110797</xdr:rowOff>
    </xdr:from>
    <xdr:to>
      <xdr:col>15</xdr:col>
      <xdr:colOff>101600</xdr:colOff>
      <xdr:row>36</xdr:row>
      <xdr:rowOff>40947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32074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107580</xdr:rowOff>
    </xdr:from>
    <xdr:to>
      <xdr:col>10</xdr:col>
      <xdr:colOff>165100</xdr:colOff>
      <xdr:row>36</xdr:row>
      <xdr:rowOff>37730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28857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112005</xdr:rowOff>
    </xdr:from>
    <xdr:to>
      <xdr:col>6</xdr:col>
      <xdr:colOff>38100</xdr:colOff>
      <xdr:row>36</xdr:row>
      <xdr:rowOff>42155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33282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84607</xdr:rowOff>
    </xdr:from>
    <xdr:to>
      <xdr:col>24</xdr:col>
      <xdr:colOff>63500</xdr:colOff>
      <xdr:row>58</xdr:row>
      <xdr:rowOff>95306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57257"/>
          <a:ext cx="838200" cy="18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84607</xdr:rowOff>
    </xdr:from>
    <xdr:to>
      <xdr:col>19</xdr:col>
      <xdr:colOff>177800</xdr:colOff>
      <xdr:row>57</xdr:row>
      <xdr:rowOff>122829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7257"/>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24192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122829</xdr:rowOff>
    </xdr:from>
    <xdr:to>
      <xdr:col>15</xdr:col>
      <xdr:colOff>50800</xdr:colOff>
      <xdr:row>58</xdr:row>
      <xdr:rowOff>94986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95479"/>
          <a:ext cx="889000" cy="1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94986</xdr:rowOff>
    </xdr:from>
    <xdr:to>
      <xdr:col>10</xdr:col>
      <xdr:colOff>114300</xdr:colOff>
      <xdr:row>59</xdr:row>
      <xdr:rowOff>3546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3908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44506</xdr:rowOff>
    </xdr:from>
    <xdr:to>
      <xdr:col>24</xdr:col>
      <xdr:colOff>114300</xdr:colOff>
      <xdr:row>58</xdr:row>
      <xdr:rowOff>146106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130883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33807</xdr:rowOff>
    </xdr:from>
    <xdr:to>
      <xdr:col>20</xdr:col>
      <xdr:colOff>38100</xdr:colOff>
      <xdr:row>57</xdr:row>
      <xdr:rowOff>135407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126534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8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72029</xdr:rowOff>
    </xdr:from>
    <xdr:to>
      <xdr:col>15</xdr:col>
      <xdr:colOff>101600</xdr:colOff>
      <xdr:row>58</xdr:row>
      <xdr:rowOff>2179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164756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44186</xdr:rowOff>
    </xdr:from>
    <xdr:to>
      <xdr:col>10</xdr:col>
      <xdr:colOff>165100</xdr:colOff>
      <xdr:row>58</xdr:row>
      <xdr:rowOff>145786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124196</xdr:rowOff>
    </xdr:from>
    <xdr:to>
      <xdr:col>6</xdr:col>
      <xdr:colOff>38100</xdr:colOff>
      <xdr:row>59</xdr:row>
      <xdr:rowOff>54346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45473</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16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9398</xdr:rowOff>
    </xdr:from>
    <xdr:to>
      <xdr:col>24</xdr:col>
      <xdr:colOff>63500</xdr:colOff>
      <xdr:row>77</xdr:row>
      <xdr:rowOff>23296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11048"/>
          <a:ext cx="8382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23296</xdr:rowOff>
    </xdr:from>
    <xdr:to>
      <xdr:col>19</xdr:col>
      <xdr:colOff>177800</xdr:colOff>
      <xdr:row>77</xdr:row>
      <xdr:rowOff>30612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2494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30612</xdr:rowOff>
    </xdr:from>
    <xdr:to>
      <xdr:col>15</xdr:col>
      <xdr:colOff>50800</xdr:colOff>
      <xdr:row>77</xdr:row>
      <xdr:rowOff>50088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32262"/>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50088</xdr:rowOff>
    </xdr:from>
    <xdr:to>
      <xdr:col>10</xdr:col>
      <xdr:colOff>114300</xdr:colOff>
      <xdr:row>77</xdr:row>
      <xdr:rowOff>57038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51738"/>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130048</xdr:rowOff>
    </xdr:from>
    <xdr:to>
      <xdr:col>24</xdr:col>
      <xdr:colOff>114300</xdr:colOff>
      <xdr:row>77</xdr:row>
      <xdr:rowOff>60198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152925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1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143946</xdr:rowOff>
    </xdr:from>
    <xdr:to>
      <xdr:col>20</xdr:col>
      <xdr:colOff>38100</xdr:colOff>
      <xdr:row>77</xdr:row>
      <xdr:rowOff>74096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7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90624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9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151262</xdr:rowOff>
    </xdr:from>
    <xdr:to>
      <xdr:col>15</xdr:col>
      <xdr:colOff>101600</xdr:colOff>
      <xdr:row>77</xdr:row>
      <xdr:rowOff>81412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97939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9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170738</xdr:rowOff>
    </xdr:from>
    <xdr:to>
      <xdr:col>10</xdr:col>
      <xdr:colOff>165100</xdr:colOff>
      <xdr:row>77</xdr:row>
      <xdr:rowOff>100888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117415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7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6238</xdr:rowOff>
    </xdr:from>
    <xdr:to>
      <xdr:col>6</xdr:col>
      <xdr:colOff>38100</xdr:colOff>
      <xdr:row>77</xdr:row>
      <xdr:rowOff>107838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124365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9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116078</xdr:rowOff>
    </xdr:from>
    <xdr:to>
      <xdr:col>24</xdr:col>
      <xdr:colOff>63500</xdr:colOff>
      <xdr:row>98</xdr:row>
      <xdr:rowOff>143256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918178"/>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143256</xdr:rowOff>
    </xdr:from>
    <xdr:to>
      <xdr:col>19</xdr:col>
      <xdr:colOff>177800</xdr:colOff>
      <xdr:row>98</xdr:row>
      <xdr:rowOff>159004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945356"/>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159004</xdr:rowOff>
    </xdr:from>
    <xdr:to>
      <xdr:col>15</xdr:col>
      <xdr:colOff>50800</xdr:colOff>
      <xdr:row>99</xdr:row>
      <xdr:rowOff>1270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961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1270</xdr:rowOff>
    </xdr:from>
    <xdr:to>
      <xdr:col>10</xdr:col>
      <xdr:colOff>114300</xdr:colOff>
      <xdr:row>99</xdr:row>
      <xdr:rowOff>13463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74820"/>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65278</xdr:rowOff>
    </xdr:from>
    <xdr:to>
      <xdr:col>24</xdr:col>
      <xdr:colOff>114300</xdr:colOff>
      <xdr:row>98</xdr:row>
      <xdr:rowOff>166878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8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43705</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84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92456</xdr:rowOff>
    </xdr:from>
    <xdr:to>
      <xdr:col>20</xdr:col>
      <xdr:colOff>38100</xdr:colOff>
      <xdr:row>99</xdr:row>
      <xdr:rowOff>22606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8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13733</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108204</xdr:rowOff>
    </xdr:from>
    <xdr:to>
      <xdr:col>15</xdr:col>
      <xdr:colOff>101600</xdr:colOff>
      <xdr:row>99</xdr:row>
      <xdr:rowOff>38354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9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29481</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700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121920</xdr:rowOff>
    </xdr:from>
    <xdr:to>
      <xdr:col>10</xdr:col>
      <xdr:colOff>165100</xdr:colOff>
      <xdr:row>99</xdr:row>
      <xdr:rowOff>52070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43197</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70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134113</xdr:rowOff>
    </xdr:from>
    <xdr:to>
      <xdr:col>6</xdr:col>
      <xdr:colOff>38100</xdr:colOff>
      <xdr:row>99</xdr:row>
      <xdr:rowOff>64263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55390</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02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118832</xdr:rowOff>
    </xdr:from>
    <xdr:to>
      <xdr:col>55</xdr:col>
      <xdr:colOff>0</xdr:colOff>
      <xdr:row>36</xdr:row>
      <xdr:rowOff>118914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76682"/>
          <a:ext cx="838200" cy="5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143977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73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87824</xdr:rowOff>
    </xdr:from>
    <xdr:to>
      <xdr:col>50</xdr:col>
      <xdr:colOff>114300</xdr:colOff>
      <xdr:row>33</xdr:row>
      <xdr:rowOff>118832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402774"/>
          <a:ext cx="889000" cy="37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8658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83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87824</xdr:rowOff>
    </xdr:from>
    <xdr:to>
      <xdr:col>45</xdr:col>
      <xdr:colOff>177800</xdr:colOff>
      <xdr:row>35</xdr:row>
      <xdr:rowOff>143831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402774"/>
          <a:ext cx="889000" cy="74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143831</xdr:rowOff>
    </xdr:from>
    <xdr:to>
      <xdr:col>41</xdr:col>
      <xdr:colOff>50800</xdr:colOff>
      <xdr:row>39</xdr:row>
      <xdr:rowOff>104055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44581"/>
          <a:ext cx="889000" cy="6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9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68114</xdr:rowOff>
    </xdr:from>
    <xdr:to>
      <xdr:col>55</xdr:col>
      <xdr:colOff>50800</xdr:colOff>
      <xdr:row>36</xdr:row>
      <xdr:rowOff>169714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46541</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1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68032</xdr:rowOff>
    </xdr:from>
    <xdr:to>
      <xdr:col>50</xdr:col>
      <xdr:colOff>165100</xdr:colOff>
      <xdr:row>33</xdr:row>
      <xdr:rowOff>169632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14709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5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37024</xdr:rowOff>
    </xdr:from>
    <xdr:to>
      <xdr:col>46</xdr:col>
      <xdr:colOff>38100</xdr:colOff>
      <xdr:row>31</xdr:row>
      <xdr:rowOff>138624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3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129751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44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93031</xdr:rowOff>
    </xdr:from>
    <xdr:to>
      <xdr:col>41</xdr:col>
      <xdr:colOff>101600</xdr:colOff>
      <xdr:row>36</xdr:row>
      <xdr:rowOff>23181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14308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8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53255</xdr:rowOff>
    </xdr:from>
    <xdr:to>
      <xdr:col>36</xdr:col>
      <xdr:colOff>165100</xdr:colOff>
      <xdr:row>39</xdr:row>
      <xdr:rowOff>154855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145982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83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138372</xdr:rowOff>
    </xdr:from>
    <xdr:to>
      <xdr:col>55</xdr:col>
      <xdr:colOff>0</xdr:colOff>
      <xdr:row>56</xdr:row>
      <xdr:rowOff>145774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739572"/>
          <a:ext cx="8382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145774</xdr:rowOff>
    </xdr:from>
    <xdr:to>
      <xdr:col>50</xdr:col>
      <xdr:colOff>114300</xdr:colOff>
      <xdr:row>56</xdr:row>
      <xdr:rowOff>152991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46974"/>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152991</xdr:rowOff>
    </xdr:from>
    <xdr:to>
      <xdr:col>45</xdr:col>
      <xdr:colOff>177800</xdr:colOff>
      <xdr:row>57</xdr:row>
      <xdr:rowOff>25226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754191"/>
          <a:ext cx="8890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4837</xdr:rowOff>
    </xdr:from>
    <xdr:to>
      <xdr:col>41</xdr:col>
      <xdr:colOff>50800</xdr:colOff>
      <xdr:row>57</xdr:row>
      <xdr:rowOff>25226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777487"/>
          <a:ext cx="8890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87572</xdr:rowOff>
    </xdr:from>
    <xdr:to>
      <xdr:col>55</xdr:col>
      <xdr:colOff>50800</xdr:colOff>
      <xdr:row>57</xdr:row>
      <xdr:rowOff>17722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6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65999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94974</xdr:rowOff>
    </xdr:from>
    <xdr:to>
      <xdr:col>50</xdr:col>
      <xdr:colOff>165100</xdr:colOff>
      <xdr:row>57</xdr:row>
      <xdr:rowOff>25124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16251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78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102191</xdr:rowOff>
    </xdr:from>
    <xdr:to>
      <xdr:col>46</xdr:col>
      <xdr:colOff>38100</xdr:colOff>
      <xdr:row>57</xdr:row>
      <xdr:rowOff>32341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23468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145876</xdr:rowOff>
    </xdr:from>
    <xdr:to>
      <xdr:col>41</xdr:col>
      <xdr:colOff>101600</xdr:colOff>
      <xdr:row>57</xdr:row>
      <xdr:rowOff>76026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125487</xdr:rowOff>
    </xdr:from>
    <xdr:to>
      <xdr:col>36</xdr:col>
      <xdr:colOff>165100</xdr:colOff>
      <xdr:row>57</xdr:row>
      <xdr:rowOff>55637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46764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8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141987</xdr:rowOff>
    </xdr:from>
    <xdr:to>
      <xdr:col>55</xdr:col>
      <xdr:colOff>0</xdr:colOff>
      <xdr:row>77</xdr:row>
      <xdr:rowOff>160559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343637"/>
          <a:ext cx="8382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141987</xdr:rowOff>
    </xdr:from>
    <xdr:to>
      <xdr:col>50</xdr:col>
      <xdr:colOff>114300</xdr:colOff>
      <xdr:row>77</xdr:row>
      <xdr:rowOff>144329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343637"/>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144329</xdr:rowOff>
    </xdr:from>
    <xdr:to>
      <xdr:col>45</xdr:col>
      <xdr:colOff>177800</xdr:colOff>
      <xdr:row>78</xdr:row>
      <xdr:rowOff>18790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345979"/>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7702</xdr:rowOff>
    </xdr:from>
    <xdr:to>
      <xdr:col>41</xdr:col>
      <xdr:colOff>50800</xdr:colOff>
      <xdr:row>78</xdr:row>
      <xdr:rowOff>18790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380802"/>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109759</xdr:rowOff>
    </xdr:from>
    <xdr:to>
      <xdr:col>55</xdr:col>
      <xdr:colOff>50800</xdr:colOff>
      <xdr:row>78</xdr:row>
      <xdr:rowOff>39909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88186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28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91187</xdr:rowOff>
    </xdr:from>
    <xdr:to>
      <xdr:col>50</xdr:col>
      <xdr:colOff>165100</xdr:colOff>
      <xdr:row>78</xdr:row>
      <xdr:rowOff>21337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12464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33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93529</xdr:rowOff>
    </xdr:from>
    <xdr:to>
      <xdr:col>46</xdr:col>
      <xdr:colOff>38100</xdr:colOff>
      <xdr:row>78</xdr:row>
      <xdr:rowOff>23679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2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139440</xdr:rowOff>
    </xdr:from>
    <xdr:to>
      <xdr:col>41</xdr:col>
      <xdr:colOff>101600</xdr:colOff>
      <xdr:row>78</xdr:row>
      <xdr:rowOff>69590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60717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128352</xdr:rowOff>
    </xdr:from>
    <xdr:to>
      <xdr:col>36</xdr:col>
      <xdr:colOff>165100</xdr:colOff>
      <xdr:row>78</xdr:row>
      <xdr:rowOff>58502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49629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13238</xdr:rowOff>
    </xdr:from>
    <xdr:to>
      <xdr:col>55</xdr:col>
      <xdr:colOff>0</xdr:colOff>
      <xdr:row>96</xdr:row>
      <xdr:rowOff>36967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472438"/>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36601</xdr:rowOff>
    </xdr:from>
    <xdr:to>
      <xdr:col>50</xdr:col>
      <xdr:colOff>114300</xdr:colOff>
      <xdr:row>96</xdr:row>
      <xdr:rowOff>36967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49580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36601</xdr:rowOff>
    </xdr:from>
    <xdr:to>
      <xdr:col>45</xdr:col>
      <xdr:colOff>177800</xdr:colOff>
      <xdr:row>97</xdr:row>
      <xdr:rowOff>12004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495801"/>
          <a:ext cx="889000" cy="14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12004</xdr:rowOff>
    </xdr:from>
    <xdr:to>
      <xdr:col>41</xdr:col>
      <xdr:colOff>50800</xdr:colOff>
      <xdr:row>97</xdr:row>
      <xdr:rowOff>75874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642654"/>
          <a:ext cx="889000" cy="6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3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133888</xdr:rowOff>
    </xdr:from>
    <xdr:to>
      <xdr:col>55</xdr:col>
      <xdr:colOff>50800</xdr:colOff>
      <xdr:row>96</xdr:row>
      <xdr:rowOff>64038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4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156765</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27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157617</xdr:rowOff>
    </xdr:from>
    <xdr:to>
      <xdr:col>50</xdr:col>
      <xdr:colOff>165100</xdr:colOff>
      <xdr:row>96</xdr:row>
      <xdr:rowOff>87767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44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104294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22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157251</xdr:rowOff>
    </xdr:from>
    <xdr:to>
      <xdr:col>46</xdr:col>
      <xdr:colOff>38100</xdr:colOff>
      <xdr:row>96</xdr:row>
      <xdr:rowOff>87401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103928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132654</xdr:rowOff>
    </xdr:from>
    <xdr:to>
      <xdr:col>41</xdr:col>
      <xdr:colOff>101600</xdr:colOff>
      <xdr:row>97</xdr:row>
      <xdr:rowOff>62804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5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53931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25074</xdr:rowOff>
    </xdr:from>
    <xdr:to>
      <xdr:col>36</xdr:col>
      <xdr:colOff>165100</xdr:colOff>
      <xdr:row>97</xdr:row>
      <xdr:rowOff>126674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6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117801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4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153606</xdr:rowOff>
    </xdr:from>
    <xdr:to>
      <xdr:col>85</xdr:col>
      <xdr:colOff>127000</xdr:colOff>
      <xdr:row>39</xdr:row>
      <xdr:rowOff>29972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668706"/>
          <a:ext cx="8382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23305</xdr:rowOff>
    </xdr:from>
    <xdr:to>
      <xdr:col>81</xdr:col>
      <xdr:colOff>50800</xdr:colOff>
      <xdr:row>39</xdr:row>
      <xdr:rowOff>29972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0985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23305</xdr:rowOff>
    </xdr:from>
    <xdr:to>
      <xdr:col>76</xdr:col>
      <xdr:colOff>114300</xdr:colOff>
      <xdr:row>39</xdr:row>
      <xdr:rowOff>26733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70985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26733</xdr:rowOff>
    </xdr:from>
    <xdr:to>
      <xdr:col>71</xdr:col>
      <xdr:colOff>177800</xdr:colOff>
      <xdr:row>39</xdr:row>
      <xdr:rowOff>27686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71328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102806</xdr:rowOff>
    </xdr:from>
    <xdr:to>
      <xdr:col>85</xdr:col>
      <xdr:colOff>177800</xdr:colOff>
      <xdr:row>39</xdr:row>
      <xdr:rowOff>32956</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6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17733</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53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150622</xdr:rowOff>
    </xdr:from>
    <xdr:to>
      <xdr:col>81</xdr:col>
      <xdr:colOff>101600</xdr:colOff>
      <xdr:row>39</xdr:row>
      <xdr:rowOff>80772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71899</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116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143955</xdr:rowOff>
    </xdr:from>
    <xdr:to>
      <xdr:col>76</xdr:col>
      <xdr:colOff>165100</xdr:colOff>
      <xdr:row>39</xdr:row>
      <xdr:rowOff>74105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65232</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75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147383</xdr:rowOff>
    </xdr:from>
    <xdr:to>
      <xdr:col>72</xdr:col>
      <xdr:colOff>38100</xdr:colOff>
      <xdr:row>39</xdr:row>
      <xdr:rowOff>77533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6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68660</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46333" y="6755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148336</xdr:rowOff>
    </xdr:from>
    <xdr:to>
      <xdr:col>67</xdr:col>
      <xdr:colOff>101600</xdr:colOff>
      <xdr:row>39</xdr:row>
      <xdr:rowOff>78486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69613</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57333" y="6756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71730</xdr:rowOff>
    </xdr:from>
    <xdr:to>
      <xdr:col>85</xdr:col>
      <xdr:colOff>127000</xdr:colOff>
      <xdr:row>74</xdr:row>
      <xdr:rowOff>90208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759030"/>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55308</xdr:rowOff>
    </xdr:from>
    <xdr:to>
      <xdr:col>81</xdr:col>
      <xdr:colOff>50800</xdr:colOff>
      <xdr:row>74</xdr:row>
      <xdr:rowOff>90208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399708"/>
          <a:ext cx="889000" cy="3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55308</xdr:rowOff>
    </xdr:from>
    <xdr:to>
      <xdr:col>76</xdr:col>
      <xdr:colOff>114300</xdr:colOff>
      <xdr:row>74</xdr:row>
      <xdr:rowOff>158559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399708"/>
          <a:ext cx="889000" cy="4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150940</xdr:rowOff>
    </xdr:from>
    <xdr:to>
      <xdr:col>71</xdr:col>
      <xdr:colOff>177800</xdr:colOff>
      <xdr:row>74</xdr:row>
      <xdr:rowOff>158559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83824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20930</xdr:rowOff>
    </xdr:from>
    <xdr:to>
      <xdr:col>85</xdr:col>
      <xdr:colOff>177800</xdr:colOff>
      <xdr:row>74</xdr:row>
      <xdr:rowOff>122530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7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43807</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55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39408</xdr:rowOff>
    </xdr:from>
    <xdr:to>
      <xdr:col>81</xdr:col>
      <xdr:colOff>101600</xdr:colOff>
      <xdr:row>74</xdr:row>
      <xdr:rowOff>141008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7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157535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5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4508</xdr:rowOff>
    </xdr:from>
    <xdr:to>
      <xdr:col>76</xdr:col>
      <xdr:colOff>165100</xdr:colOff>
      <xdr:row>72</xdr:row>
      <xdr:rowOff>106108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3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122635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1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107759</xdr:rowOff>
    </xdr:from>
    <xdr:to>
      <xdr:col>72</xdr:col>
      <xdr:colOff>38100</xdr:colOff>
      <xdr:row>75</xdr:row>
      <xdr:rowOff>37909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54436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5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100140</xdr:rowOff>
    </xdr:from>
    <xdr:to>
      <xdr:col>67</xdr:col>
      <xdr:colOff>101600</xdr:colOff>
      <xdr:row>75</xdr:row>
      <xdr:rowOff>30290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7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46817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5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35344</xdr:rowOff>
    </xdr:from>
    <xdr:to>
      <xdr:col>85</xdr:col>
      <xdr:colOff>127000</xdr:colOff>
      <xdr:row>98</xdr:row>
      <xdr:rowOff>30314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665994"/>
          <a:ext cx="8382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xdr:rowOff>
    </xdr:from>
    <xdr:to>
      <xdr:col>81</xdr:col>
      <xdr:colOff>50800</xdr:colOff>
      <xdr:row>97</xdr:row>
      <xdr:rowOff>35344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630675"/>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xdr:rowOff>
    </xdr:from>
    <xdr:to>
      <xdr:col>76</xdr:col>
      <xdr:colOff>114300</xdr:colOff>
      <xdr:row>98</xdr:row>
      <xdr:rowOff>102781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630675"/>
          <a:ext cx="889000" cy="27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102781</xdr:rowOff>
    </xdr:from>
    <xdr:to>
      <xdr:col>71</xdr:col>
      <xdr:colOff>177800</xdr:colOff>
      <xdr:row>98</xdr:row>
      <xdr:rowOff>133756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90488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150964</xdr:rowOff>
    </xdr:from>
    <xdr:to>
      <xdr:col>85</xdr:col>
      <xdr:colOff>177800</xdr:colOff>
      <xdr:row>98</xdr:row>
      <xdr:rowOff>81114</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7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65891</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69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155994</xdr:rowOff>
    </xdr:from>
    <xdr:to>
      <xdr:col>81</xdr:col>
      <xdr:colOff>101600</xdr:colOff>
      <xdr:row>97</xdr:row>
      <xdr:rowOff>86144</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77271</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70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120675</xdr:rowOff>
    </xdr:from>
    <xdr:to>
      <xdr:col>76</xdr:col>
      <xdr:colOff>165100</xdr:colOff>
      <xdr:row>97</xdr:row>
      <xdr:rowOff>50825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5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41952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51981</xdr:rowOff>
    </xdr:from>
    <xdr:to>
      <xdr:col>72</xdr:col>
      <xdr:colOff>38100</xdr:colOff>
      <xdr:row>98</xdr:row>
      <xdr:rowOff>153581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8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144708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9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82956</xdr:rowOff>
    </xdr:from>
    <xdr:to>
      <xdr:col>67</xdr:col>
      <xdr:colOff>101600</xdr:colOff>
      <xdr:row>99</xdr:row>
      <xdr:rowOff>13106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8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4233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97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110490</xdr:rowOff>
    </xdr:from>
    <xdr:to>
      <xdr:col>116</xdr:col>
      <xdr:colOff>63500</xdr:colOff>
      <xdr:row>33</xdr:row>
      <xdr:rowOff>143510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1323300" y="5596890"/>
          <a:ext cx="838200" cy="2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58437</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230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87630</xdr:rowOff>
    </xdr:from>
    <xdr:to>
      <xdr:col>111</xdr:col>
      <xdr:colOff>177800</xdr:colOff>
      <xdr:row>33</xdr:row>
      <xdr:rowOff>143510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574548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87630</xdr:rowOff>
    </xdr:from>
    <xdr:to>
      <xdr:col>107</xdr:col>
      <xdr:colOff>50800</xdr:colOff>
      <xdr:row>33</xdr:row>
      <xdr:rowOff>125730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9545300" y="574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162560</xdr:rowOff>
    </xdr:from>
    <xdr:to>
      <xdr:col>102</xdr:col>
      <xdr:colOff>114300</xdr:colOff>
      <xdr:row>33</xdr:row>
      <xdr:rowOff>125730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5648960"/>
          <a:ext cx="889000"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59690</xdr:rowOff>
    </xdr:from>
    <xdr:to>
      <xdr:col>116</xdr:col>
      <xdr:colOff>114300</xdr:colOff>
      <xdr:row>32</xdr:row>
      <xdr:rowOff>161290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55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82567</xdr:rowOff>
    </xdr:from>
    <xdr:ext cx="378565"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539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92710</xdr:rowOff>
    </xdr:from>
    <xdr:to>
      <xdr:col>112</xdr:col>
      <xdr:colOff>38100</xdr:colOff>
      <xdr:row>34</xdr:row>
      <xdr:rowOff>22860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39387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552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36830</xdr:rowOff>
    </xdr:from>
    <xdr:to>
      <xdr:col>107</xdr:col>
      <xdr:colOff>101600</xdr:colOff>
      <xdr:row>33</xdr:row>
      <xdr:rowOff>138430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154957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5017" y="546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74930</xdr:rowOff>
    </xdr:from>
    <xdr:to>
      <xdr:col>102</xdr:col>
      <xdr:colOff>165100</xdr:colOff>
      <xdr:row>34</xdr:row>
      <xdr:rowOff>5080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21607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5508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111760</xdr:rowOff>
    </xdr:from>
    <xdr:to>
      <xdr:col>98</xdr:col>
      <xdr:colOff>38100</xdr:colOff>
      <xdr:row>33</xdr:row>
      <xdr:rowOff>41910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58437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537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42186</xdr:rowOff>
    </xdr:from>
    <xdr:to>
      <xdr:col>116</xdr:col>
      <xdr:colOff>63500</xdr:colOff>
      <xdr:row>57</xdr:row>
      <xdr:rowOff>43541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1323300" y="9814836"/>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43541</xdr:rowOff>
    </xdr:from>
    <xdr:to>
      <xdr:col>111</xdr:col>
      <xdr:colOff>177800</xdr:colOff>
      <xdr:row>57</xdr:row>
      <xdr:rowOff>46170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0434300" y="981619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45974</xdr:rowOff>
    </xdr:from>
    <xdr:to>
      <xdr:col>107</xdr:col>
      <xdr:colOff>50800</xdr:colOff>
      <xdr:row>57</xdr:row>
      <xdr:rowOff>46170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9545300" y="981862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45974</xdr:rowOff>
    </xdr:from>
    <xdr:to>
      <xdr:col>102</xdr:col>
      <xdr:colOff>114300</xdr:colOff>
      <xdr:row>57</xdr:row>
      <xdr:rowOff>48358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9818624"/>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162836</xdr:rowOff>
    </xdr:from>
    <xdr:to>
      <xdr:col>116</xdr:col>
      <xdr:colOff>114300</xdr:colOff>
      <xdr:row>57</xdr:row>
      <xdr:rowOff>92986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7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141263</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7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164191</xdr:rowOff>
    </xdr:from>
    <xdr:to>
      <xdr:col>112</xdr:col>
      <xdr:colOff>38100</xdr:colOff>
      <xdr:row>57</xdr:row>
      <xdr:rowOff>94341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76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85468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98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166820</xdr:rowOff>
    </xdr:from>
    <xdr:to>
      <xdr:col>107</xdr:col>
      <xdr:colOff>101600</xdr:colOff>
      <xdr:row>57</xdr:row>
      <xdr:rowOff>96970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7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88097</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8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166624</xdr:rowOff>
    </xdr:from>
    <xdr:to>
      <xdr:col>102</xdr:col>
      <xdr:colOff>165100</xdr:colOff>
      <xdr:row>57</xdr:row>
      <xdr:rowOff>96774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87901</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169008</xdr:rowOff>
    </xdr:from>
    <xdr:to>
      <xdr:col>98</xdr:col>
      <xdr:colOff>38100</xdr:colOff>
      <xdr:row>57</xdr:row>
      <xdr:rowOff>99158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77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115685</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95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38299</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123698</xdr:rowOff>
    </xdr:from>
    <xdr:to>
      <xdr:col>116</xdr:col>
      <xdr:colOff>62864</xdr:colOff>
      <xdr:row>77</xdr:row>
      <xdr:rowOff>97572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1953748"/>
          <a:ext cx="1269"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101399</xdr:rowOff>
    </xdr:from>
    <xdr:ext cx="469744"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330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97572</xdr:rowOff>
    </xdr:from>
    <xdr:to>
      <xdr:col>116</xdr:col>
      <xdr:colOff>152400</xdr:colOff>
      <xdr:row>77</xdr:row>
      <xdr:rowOff>97572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329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70375</xdr:rowOff>
    </xdr:from>
    <xdr:ext cx="469744"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17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123698</xdr:rowOff>
    </xdr:from>
    <xdr:to>
      <xdr:col>116</xdr:col>
      <xdr:colOff>152400</xdr:colOff>
      <xdr:row>69</xdr:row>
      <xdr:rowOff>123698</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1953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97572</xdr:rowOff>
    </xdr:from>
    <xdr:to>
      <xdr:col>116</xdr:col>
      <xdr:colOff>63500</xdr:colOff>
      <xdr:row>77</xdr:row>
      <xdr:rowOff>119779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1323300" y="13299222"/>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125166</xdr:rowOff>
    </xdr:from>
    <xdr:ext cx="469744"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2812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102289</xdr:rowOff>
    </xdr:from>
    <xdr:to>
      <xdr:col>116</xdr:col>
      <xdr:colOff>114300</xdr:colOff>
      <xdr:row>76</xdr:row>
      <xdr:rowOff>32438</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29610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119779</xdr:rowOff>
    </xdr:from>
    <xdr:to>
      <xdr:col>111</xdr:col>
      <xdr:colOff>177800</xdr:colOff>
      <xdr:row>77</xdr:row>
      <xdr:rowOff>146558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0434300" y="13321429"/>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109148</xdr:rowOff>
    </xdr:from>
    <xdr:to>
      <xdr:col>112</xdr:col>
      <xdr:colOff>38100</xdr:colOff>
      <xdr:row>76</xdr:row>
      <xdr:rowOff>39297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29678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55825</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728" y="127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146558</xdr:rowOff>
    </xdr:from>
    <xdr:to>
      <xdr:col>107</xdr:col>
      <xdr:colOff>50800</xdr:colOff>
      <xdr:row>78</xdr:row>
      <xdr:rowOff>31931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9545300" y="13348208"/>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2685</xdr:rowOff>
    </xdr:from>
    <xdr:to>
      <xdr:col>107</xdr:col>
      <xdr:colOff>101600</xdr:colOff>
      <xdr:row>76</xdr:row>
      <xdr:rowOff>104285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30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120812</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428" y="1280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160927</xdr:rowOff>
    </xdr:from>
    <xdr:to>
      <xdr:col>102</xdr:col>
      <xdr:colOff>114300</xdr:colOff>
      <xdr:row>78</xdr:row>
      <xdr:rowOff>31931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656300" y="133625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17707</xdr:rowOff>
    </xdr:from>
    <xdr:to>
      <xdr:col>102</xdr:col>
      <xdr:colOff>165100</xdr:colOff>
      <xdr:row>76</xdr:row>
      <xdr:rowOff>119307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04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135834</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428" y="1282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84328</xdr:rowOff>
    </xdr:from>
    <xdr:to>
      <xdr:col>98</xdr:col>
      <xdr:colOff>38100</xdr:colOff>
      <xdr:row>76</xdr:row>
      <xdr:rowOff>14478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294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31005</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21428" y="1271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46772</xdr:rowOff>
    </xdr:from>
    <xdr:to>
      <xdr:col>116</xdr:col>
      <xdr:colOff>114300</xdr:colOff>
      <xdr:row>77</xdr:row>
      <xdr:rowOff>148372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32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133149</xdr:rowOff>
    </xdr:from>
    <xdr:ext cx="469744"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31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68979</xdr:rowOff>
    </xdr:from>
    <xdr:to>
      <xdr:col>112</xdr:col>
      <xdr:colOff>38100</xdr:colOff>
      <xdr:row>77</xdr:row>
      <xdr:rowOff>170579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32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161706</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728" y="1336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95758</xdr:rowOff>
    </xdr:from>
    <xdr:to>
      <xdr:col>107</xdr:col>
      <xdr:colOff>101600</xdr:colOff>
      <xdr:row>78</xdr:row>
      <xdr:rowOff>25908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17035</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428" y="133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152581</xdr:rowOff>
    </xdr:from>
    <xdr:to>
      <xdr:col>102</xdr:col>
      <xdr:colOff>165100</xdr:colOff>
      <xdr:row>78</xdr:row>
      <xdr:rowOff>82731</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33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73858</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10428" y="1344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110127</xdr:rowOff>
    </xdr:from>
    <xdr:to>
      <xdr:col>98</xdr:col>
      <xdr:colOff>38100</xdr:colOff>
      <xdr:row>78</xdr:row>
      <xdr:rowOff>40277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33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31404</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21428" y="1340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各年度において、類似団体の平均値と比べると、本県における住民一人当たりのコストは、ほとんどの歳出項目において、類似団体平均を下回るか、もしくは類似団体平均と同程度となっている。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人件費については、令和５年度は職員の定年年齢が段階的に引き上がり、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歳に達した職員が定年退職しない年度であったことから、退職手当の減などに伴い減少しており、類似団体平均を下回って推移している。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歳出全体に占める割合が最も大きい補助費等については、令和２年度及び令和３年度は新型コロナウイルス感染症対策関連事業の増により大幅に増加したが、令和４年度及び令和５年度は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上回っており、特に令和３年度は、令和２年度に発行した猶予特例債の償還や、普通交付税再算定で類似団体と比べて多額に交付された「臨時財政対策債償還基金費」を、本県は減債基金（満期一括償還分）に積み立てたことなどから一時的に大幅な増となったものの、令和４年度及び令和５年度は類似団体平均と同程度まで低下している。なお、社会資本整備などに充当する通常の県債は、あいち行革プラン２０２５」に基づき、残高の維持・抑制に取り組んでいる。</a:t>
          </a:r>
        </a:p>
        <a:p>
          <a:r>
            <a:rPr kumimoji="1" lang="ja-JP" altLang="en-US" sz="13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今後も、「あいち行革プラン２０２５」に沿った取組を着実に進めることで、より一層合理的な行政運営を図り、健全で持続可能な財政基盤の確立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147320</xdr:rowOff>
    </xdr:from>
    <xdr:to>
      <xdr:col>24</xdr:col>
      <xdr:colOff>63500</xdr:colOff>
      <xdr:row>36</xdr:row>
      <xdr:rowOff>156845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95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156845</xdr:rowOff>
    </xdr:from>
    <xdr:to>
      <xdr:col>19</xdr:col>
      <xdr:colOff>177800</xdr:colOff>
      <xdr:row>37</xdr:row>
      <xdr:rowOff>17780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90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10160</xdr:rowOff>
    </xdr:from>
    <xdr:to>
      <xdr:col>15</xdr:col>
      <xdr:colOff>50800</xdr:colOff>
      <xdr:row>37</xdr:row>
      <xdr:rowOff>17780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3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158750</xdr:rowOff>
    </xdr:from>
    <xdr:to>
      <xdr:col>10</xdr:col>
      <xdr:colOff>114300</xdr:colOff>
      <xdr:row>37</xdr:row>
      <xdr:rowOff>10160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0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96520</xdr:rowOff>
    </xdr:from>
    <xdr:to>
      <xdr:col>24</xdr:col>
      <xdr:colOff>114300</xdr:colOff>
      <xdr:row>37</xdr:row>
      <xdr:rowOff>26670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7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106045</xdr:rowOff>
    </xdr:from>
    <xdr:to>
      <xdr:col>20</xdr:col>
      <xdr:colOff>38100</xdr:colOff>
      <xdr:row>37</xdr:row>
      <xdr:rowOff>36195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27322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138430</xdr:rowOff>
    </xdr:from>
    <xdr:to>
      <xdr:col>15</xdr:col>
      <xdr:colOff>101600</xdr:colOff>
      <xdr:row>37</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59707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130810</xdr:rowOff>
    </xdr:from>
    <xdr:to>
      <xdr:col>10</xdr:col>
      <xdr:colOff>165100</xdr:colOff>
      <xdr:row>37</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52087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29227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38247</xdr:rowOff>
    </xdr:from>
    <xdr:to>
      <xdr:col>24</xdr:col>
      <xdr:colOff>63500</xdr:colOff>
      <xdr:row>56</xdr:row>
      <xdr:rowOff>169783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639447"/>
          <a:ext cx="8382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162080</xdr:rowOff>
    </xdr:from>
    <xdr:to>
      <xdr:col>19</xdr:col>
      <xdr:colOff>177800</xdr:colOff>
      <xdr:row>56</xdr:row>
      <xdr:rowOff>38247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91830"/>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162080</xdr:rowOff>
    </xdr:from>
    <xdr:to>
      <xdr:col>15</xdr:col>
      <xdr:colOff>50800</xdr:colOff>
      <xdr:row>57</xdr:row>
      <xdr:rowOff>42042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91830"/>
          <a:ext cx="889000" cy="2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103649</xdr:rowOff>
    </xdr:from>
    <xdr:to>
      <xdr:col>10</xdr:col>
      <xdr:colOff>114300</xdr:colOff>
      <xdr:row>57</xdr:row>
      <xdr:rowOff>42042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04849"/>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118983</xdr:rowOff>
    </xdr:from>
    <xdr:to>
      <xdr:col>24</xdr:col>
      <xdr:colOff>114300</xdr:colOff>
      <xdr:row>57</xdr:row>
      <xdr:rowOff>49133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33910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3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158897</xdr:rowOff>
    </xdr:from>
    <xdr:to>
      <xdr:col>20</xdr:col>
      <xdr:colOff>38100</xdr:colOff>
      <xdr:row>56</xdr:row>
      <xdr:rowOff>89047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8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80174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68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111280</xdr:rowOff>
    </xdr:from>
    <xdr:to>
      <xdr:col>15</xdr:col>
      <xdr:colOff>101600</xdr:colOff>
      <xdr:row>56</xdr:row>
      <xdr:rowOff>41430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32557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6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162692</xdr:rowOff>
    </xdr:from>
    <xdr:to>
      <xdr:col>10</xdr:col>
      <xdr:colOff>165100</xdr:colOff>
      <xdr:row>57</xdr:row>
      <xdr:rowOff>92842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6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83969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5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52849</xdr:rowOff>
    </xdr:from>
    <xdr:to>
      <xdr:col>6</xdr:col>
      <xdr:colOff>38100</xdr:colOff>
      <xdr:row>56</xdr:row>
      <xdr:rowOff>154449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170976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121092</xdr:rowOff>
    </xdr:from>
    <xdr:to>
      <xdr:col>24</xdr:col>
      <xdr:colOff>63500</xdr:colOff>
      <xdr:row>76</xdr:row>
      <xdr:rowOff>37196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3797300" y="12979842"/>
          <a:ext cx="8382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553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121092</xdr:rowOff>
    </xdr:from>
    <xdr:to>
      <xdr:col>19</xdr:col>
      <xdr:colOff>177800</xdr:colOff>
      <xdr:row>75</xdr:row>
      <xdr:rowOff>142718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2979842"/>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124137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4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142718</xdr:rowOff>
    </xdr:from>
    <xdr:to>
      <xdr:col>15</xdr:col>
      <xdr:colOff>50800</xdr:colOff>
      <xdr:row>76</xdr:row>
      <xdr:rowOff>133986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019300" y="13001468"/>
          <a:ext cx="889000" cy="1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121942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133986</xdr:rowOff>
    </xdr:from>
    <xdr:to>
      <xdr:col>10</xdr:col>
      <xdr:colOff>114300</xdr:colOff>
      <xdr:row>79</xdr:row>
      <xdr:rowOff>3318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3164186"/>
          <a:ext cx="889000" cy="3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168577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31188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2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157846</xdr:rowOff>
    </xdr:from>
    <xdr:to>
      <xdr:col>24</xdr:col>
      <xdr:colOff>114300</xdr:colOff>
      <xdr:row>76</xdr:row>
      <xdr:rowOff>87996</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301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136273</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99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70292</xdr:rowOff>
    </xdr:from>
    <xdr:to>
      <xdr:col>20</xdr:col>
      <xdr:colOff>38100</xdr:colOff>
      <xdr:row>76</xdr:row>
      <xdr:rowOff>442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9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163019</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30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91918</xdr:rowOff>
    </xdr:from>
    <xdr:to>
      <xdr:col>15</xdr:col>
      <xdr:colOff>101600</xdr:colOff>
      <xdr:row>76</xdr:row>
      <xdr:rowOff>22067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9506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13194</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3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83186</xdr:rowOff>
    </xdr:from>
    <xdr:to>
      <xdr:col>10</xdr:col>
      <xdr:colOff>165100</xdr:colOff>
      <xdr:row>77</xdr:row>
      <xdr:rowOff>13336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31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4463</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32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123968</xdr:rowOff>
    </xdr:from>
    <xdr:to>
      <xdr:col>6</xdr:col>
      <xdr:colOff>38100</xdr:colOff>
      <xdr:row>79</xdr:row>
      <xdr:rowOff>54118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4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45245</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358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1321</xdr:rowOff>
    </xdr:from>
    <xdr:to>
      <xdr:col>24</xdr:col>
      <xdr:colOff>62865</xdr:colOff>
      <xdr:row>97</xdr:row>
      <xdr:rowOff>17514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5774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21341</xdr:rowOff>
    </xdr:from>
    <xdr:ext cx="469744"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6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17514</xdr:rowOff>
    </xdr:from>
    <xdr:to>
      <xdr:col>24</xdr:col>
      <xdr:colOff>152400</xdr:colOff>
      <xdr:row>97</xdr:row>
      <xdr:rowOff>17514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6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119448</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5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1321</xdr:rowOff>
    </xdr:from>
    <xdr:to>
      <xdr:col>24</xdr:col>
      <xdr:colOff>152400</xdr:colOff>
      <xdr:row>92</xdr:row>
      <xdr:rowOff>1321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77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123813</xdr:rowOff>
    </xdr:from>
    <xdr:to>
      <xdr:col>24</xdr:col>
      <xdr:colOff>63500</xdr:colOff>
      <xdr:row>97</xdr:row>
      <xdr:rowOff>978</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3797300" y="15725763"/>
          <a:ext cx="838200" cy="90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72038</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618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49161</xdr:rowOff>
    </xdr:from>
    <xdr:to>
      <xdr:col>24</xdr:col>
      <xdr:colOff>114300</xdr:colOff>
      <xdr:row>95</xdr:row>
      <xdr:rowOff>150761</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33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123813</xdr:rowOff>
    </xdr:from>
    <xdr:to>
      <xdr:col>19</xdr:col>
      <xdr:colOff>177800</xdr:colOff>
      <xdr:row>93</xdr:row>
      <xdr:rowOff>30772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2908300" y="15725763"/>
          <a:ext cx="889000" cy="2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53353</xdr:rowOff>
    </xdr:from>
    <xdr:to>
      <xdr:col>20</xdr:col>
      <xdr:colOff>38100</xdr:colOff>
      <xdr:row>90</xdr:row>
      <xdr:rowOff>154953</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548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30</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52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30772</xdr:rowOff>
    </xdr:from>
    <xdr:to>
      <xdr:col>15</xdr:col>
      <xdr:colOff>50800</xdr:colOff>
      <xdr:row>94</xdr:row>
      <xdr:rowOff>64033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5975622"/>
          <a:ext cx="8890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131648</xdr:rowOff>
    </xdr:from>
    <xdr:to>
      <xdr:col>15</xdr:col>
      <xdr:colOff>101600</xdr:colOff>
      <xdr:row>91</xdr:row>
      <xdr:rowOff>61798</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556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78325</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53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64033</xdr:rowOff>
    </xdr:from>
    <xdr:to>
      <xdr:col>10</xdr:col>
      <xdr:colOff>114300</xdr:colOff>
      <xdr:row>97</xdr:row>
      <xdr:rowOff>153036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1130300" y="16180333"/>
          <a:ext cx="889000" cy="60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131153</xdr:rowOff>
    </xdr:from>
    <xdr:to>
      <xdr:col>10</xdr:col>
      <xdr:colOff>165100</xdr:colOff>
      <xdr:row>93</xdr:row>
      <xdr:rowOff>61303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590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77830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56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159119</xdr:rowOff>
    </xdr:from>
    <xdr:to>
      <xdr:col>6</xdr:col>
      <xdr:colOff>38100</xdr:colOff>
      <xdr:row>97</xdr:row>
      <xdr:rowOff>89269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6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105796</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95428" y="163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121628</xdr:rowOff>
    </xdr:from>
    <xdr:to>
      <xdr:col>24</xdr:col>
      <xdr:colOff>114300</xdr:colOff>
      <xdr:row>97</xdr:row>
      <xdr:rowOff>51778</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5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36555</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4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73013</xdr:rowOff>
    </xdr:from>
    <xdr:to>
      <xdr:col>20</xdr:col>
      <xdr:colOff>38100</xdr:colOff>
      <xdr:row>92</xdr:row>
      <xdr:rowOff>3163</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56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165740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57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151422</xdr:rowOff>
    </xdr:from>
    <xdr:to>
      <xdr:col>15</xdr:col>
      <xdr:colOff>101600</xdr:colOff>
      <xdr:row>93</xdr:row>
      <xdr:rowOff>81572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59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72699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13233</xdr:rowOff>
    </xdr:from>
    <xdr:to>
      <xdr:col>10</xdr:col>
      <xdr:colOff>165100</xdr:colOff>
      <xdr:row>94</xdr:row>
      <xdr:rowOff>114833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1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105960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102236</xdr:rowOff>
    </xdr:from>
    <xdr:to>
      <xdr:col>6</xdr:col>
      <xdr:colOff>38100</xdr:colOff>
      <xdr:row>98</xdr:row>
      <xdr:rowOff>32386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7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23513</xdr:rowOff>
    </xdr:from>
    <xdr:ext cx="469744"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95428" y="168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140970</xdr:rowOff>
    </xdr:from>
    <xdr:to>
      <xdr:col>55</xdr:col>
      <xdr:colOff>0</xdr:colOff>
      <xdr:row>38</xdr:row>
      <xdr:rowOff>92710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484620"/>
          <a:ext cx="8382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38</xdr:row>
      <xdr:rowOff>52070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48462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43180</xdr:rowOff>
    </xdr:from>
    <xdr:to>
      <xdr:col>45</xdr:col>
      <xdr:colOff>177800</xdr:colOff>
      <xdr:row>38</xdr:row>
      <xdr:rowOff>52070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5582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43180</xdr:rowOff>
    </xdr:from>
    <xdr:to>
      <xdr:col>41</xdr:col>
      <xdr:colOff>50800</xdr:colOff>
      <xdr:row>38</xdr:row>
      <xdr:rowOff>160020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55828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41910</xdr:rowOff>
    </xdr:from>
    <xdr:to>
      <xdr:col>55</xdr:col>
      <xdr:colOff>50800</xdr:colOff>
      <xdr:row>38</xdr:row>
      <xdr:rowOff>143510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20337</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37317" y="6526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xdr:rowOff>
    </xdr:from>
    <xdr:to>
      <xdr:col>46</xdr:col>
      <xdr:colOff>38100</xdr:colOff>
      <xdr:row>38</xdr:row>
      <xdr:rowOff>102870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93997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163830</xdr:rowOff>
    </xdr:from>
    <xdr:to>
      <xdr:col>41</xdr:col>
      <xdr:colOff>101600</xdr:colOff>
      <xdr:row>38</xdr:row>
      <xdr:rowOff>93980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85107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600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109220</xdr:rowOff>
    </xdr:from>
    <xdr:to>
      <xdr:col>36</xdr:col>
      <xdr:colOff>165100</xdr:colOff>
      <xdr:row>39</xdr:row>
      <xdr:rowOff>39370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30497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7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6" name="農林水産業費グラフ枠">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8" name="農林水産業費最小値テキスト">
          <a:extLst>
            <a:ext uri="{FF2B5EF4-FFF2-40B4-BE49-F238E27FC236}">
              <a16:creationId xmlns:a16="http://schemas.microsoft.com/office/drawing/2014/main" id="{00000000-0008-0000-0700-000048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0" name="農林水産業費最大値テキスト">
          <a:extLst>
            <a:ext uri="{FF2B5EF4-FFF2-40B4-BE49-F238E27FC236}">
              <a16:creationId xmlns:a16="http://schemas.microsoft.com/office/drawing/2014/main" id="{00000000-0008-0000-0700-00004A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7500</xdr:rowOff>
    </xdr:from>
    <xdr:to>
      <xdr:col>55</xdr:col>
      <xdr:colOff>0</xdr:colOff>
      <xdr:row>57</xdr:row>
      <xdr:rowOff>34133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9639300" y="9780150"/>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3" name="農林水産業費平均値テキスト">
          <a:extLst>
            <a:ext uri="{FF2B5EF4-FFF2-40B4-BE49-F238E27FC236}">
              <a16:creationId xmlns:a16="http://schemas.microsoft.com/office/drawing/2014/main" id="{00000000-0008-0000-0700-00004D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4" name="フローチャート: 判断 333">
          <a:extLst>
            <a:ext uri="{FF2B5EF4-FFF2-40B4-BE49-F238E27FC236}">
              <a16:creationId xmlns:a16="http://schemas.microsoft.com/office/drawing/2014/main" id="{00000000-0008-0000-0700-00004E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7500</xdr:rowOff>
    </xdr:from>
    <xdr:to>
      <xdr:col>50</xdr:col>
      <xdr:colOff>114300</xdr:colOff>
      <xdr:row>57</xdr:row>
      <xdr:rowOff>46843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8750300" y="9780150"/>
          <a:ext cx="889000" cy="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46843</xdr:rowOff>
    </xdr:from>
    <xdr:to>
      <xdr:col>45</xdr:col>
      <xdr:colOff>177800</xdr:colOff>
      <xdr:row>57</xdr:row>
      <xdr:rowOff>63462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7861300" y="9819493"/>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58089</xdr:rowOff>
    </xdr:from>
    <xdr:to>
      <xdr:col>41</xdr:col>
      <xdr:colOff>50800</xdr:colOff>
      <xdr:row>57</xdr:row>
      <xdr:rowOff>63462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972300" y="9830739"/>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154783</xdr:rowOff>
    </xdr:from>
    <xdr:to>
      <xdr:col>55</xdr:col>
      <xdr:colOff>50800</xdr:colOff>
      <xdr:row>57</xdr:row>
      <xdr:rowOff>84933</xdr:rowOff>
    </xdr:to>
    <xdr:sp macro="" textlink="">
      <xdr:nvSpPr>
        <xdr:cNvPr id="351" name="楕円 350">
          <a:extLst>
            <a:ext uri="{FF2B5EF4-FFF2-40B4-BE49-F238E27FC236}">
              <a16:creationId xmlns:a16="http://schemas.microsoft.com/office/drawing/2014/main" id="{00000000-0008-0000-0700-00005F010000}"/>
            </a:ext>
          </a:extLst>
        </xdr:cNvPr>
        <xdr:cNvSpPr/>
      </xdr:nvSpPr>
      <xdr:spPr>
        <a:xfrm>
          <a:off x="10426700" y="97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133210</xdr:rowOff>
    </xdr:from>
    <xdr:ext cx="534377" cy="259045"/>
    <xdr:sp macro="" textlink="">
      <xdr:nvSpPr>
        <xdr:cNvPr id="352" name="農林水産業費該当値テキスト">
          <a:extLst>
            <a:ext uri="{FF2B5EF4-FFF2-40B4-BE49-F238E27FC236}">
              <a16:creationId xmlns:a16="http://schemas.microsoft.com/office/drawing/2014/main" id="{00000000-0008-0000-0700-000060010000}"/>
            </a:ext>
          </a:extLst>
        </xdr:cNvPr>
        <xdr:cNvSpPr txBox="1"/>
      </xdr:nvSpPr>
      <xdr:spPr>
        <a:xfrm>
          <a:off x="10528300" y="97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128150</xdr:rowOff>
    </xdr:from>
    <xdr:to>
      <xdr:col>50</xdr:col>
      <xdr:colOff>165100</xdr:colOff>
      <xdr:row>57</xdr:row>
      <xdr:rowOff>58300</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9588500" y="97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74827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59411" y="95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167493</xdr:rowOff>
    </xdr:from>
    <xdr:to>
      <xdr:col>46</xdr:col>
      <xdr:colOff>38100</xdr:colOff>
      <xdr:row>57</xdr:row>
      <xdr:rowOff>97643</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8699500" y="97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88770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6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12662</xdr:rowOff>
    </xdr:from>
    <xdr:to>
      <xdr:col>41</xdr:col>
      <xdr:colOff>101600</xdr:colOff>
      <xdr:row>57</xdr:row>
      <xdr:rowOff>114262</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7810500" y="97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105389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7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7289</xdr:rowOff>
    </xdr:from>
    <xdr:to>
      <xdr:col>36</xdr:col>
      <xdr:colOff>165100</xdr:colOff>
      <xdr:row>57</xdr:row>
      <xdr:rowOff>108889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6921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100016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102226</xdr:rowOff>
    </xdr:from>
    <xdr:to>
      <xdr:col>55</xdr:col>
      <xdr:colOff>0</xdr:colOff>
      <xdr:row>76</xdr:row>
      <xdr:rowOff>97132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2960976"/>
          <a:ext cx="838200" cy="16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107728</xdr:rowOff>
    </xdr:from>
    <xdr:to>
      <xdr:col>50</xdr:col>
      <xdr:colOff>114300</xdr:colOff>
      <xdr:row>75</xdr:row>
      <xdr:rowOff>102226</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8750300" y="12452128"/>
          <a:ext cx="889000" cy="50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107728</xdr:rowOff>
    </xdr:from>
    <xdr:to>
      <xdr:col>45</xdr:col>
      <xdr:colOff>177800</xdr:colOff>
      <xdr:row>75</xdr:row>
      <xdr:rowOff>150476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7861300" y="12452128"/>
          <a:ext cx="889000" cy="5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150476</xdr:rowOff>
    </xdr:from>
    <xdr:to>
      <xdr:col>41</xdr:col>
      <xdr:colOff>50800</xdr:colOff>
      <xdr:row>76</xdr:row>
      <xdr:rowOff>166153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6972300" y="13009226"/>
          <a:ext cx="889000" cy="18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164073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33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46332</xdr:rowOff>
    </xdr:from>
    <xdr:to>
      <xdr:col>55</xdr:col>
      <xdr:colOff>50800</xdr:colOff>
      <xdr:row>76</xdr:row>
      <xdr:rowOff>147932</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30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24759</xdr:rowOff>
    </xdr:from>
    <xdr:ext cx="534377"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305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51426</xdr:rowOff>
    </xdr:from>
    <xdr:to>
      <xdr:col>50</xdr:col>
      <xdr:colOff>165100</xdr:colOff>
      <xdr:row>75</xdr:row>
      <xdr:rowOff>153026</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29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144153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300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56928</xdr:rowOff>
    </xdr:from>
    <xdr:to>
      <xdr:col>46</xdr:col>
      <xdr:colOff>38100</xdr:colOff>
      <xdr:row>72</xdr:row>
      <xdr:rowOff>158528</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24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149655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4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99677</xdr:rowOff>
    </xdr:from>
    <xdr:to>
      <xdr:col>41</xdr:col>
      <xdr:colOff>101600</xdr:colOff>
      <xdr:row>76</xdr:row>
      <xdr:rowOff>29828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2958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20953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115353</xdr:rowOff>
    </xdr:from>
    <xdr:to>
      <xdr:col>36</xdr:col>
      <xdr:colOff>165100</xdr:colOff>
      <xdr:row>77</xdr:row>
      <xdr:rowOff>45503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31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62030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26529</xdr:rowOff>
    </xdr:from>
    <xdr:to>
      <xdr:col>55</xdr:col>
      <xdr:colOff>0</xdr:colOff>
      <xdr:row>97</xdr:row>
      <xdr:rowOff>37616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657179"/>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36330</xdr:rowOff>
    </xdr:from>
    <xdr:to>
      <xdr:col>50</xdr:col>
      <xdr:colOff>114300</xdr:colOff>
      <xdr:row>97</xdr:row>
      <xdr:rowOff>37616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8750300" y="16666980"/>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36330</xdr:rowOff>
    </xdr:from>
    <xdr:to>
      <xdr:col>45</xdr:col>
      <xdr:colOff>177800</xdr:colOff>
      <xdr:row>97</xdr:row>
      <xdr:rowOff>65005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666980"/>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65005</xdr:rowOff>
    </xdr:from>
    <xdr:to>
      <xdr:col>41</xdr:col>
      <xdr:colOff>50800</xdr:colOff>
      <xdr:row>97</xdr:row>
      <xdr:rowOff>101767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695655"/>
          <a:ext cx="889000" cy="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147179</xdr:rowOff>
    </xdr:from>
    <xdr:to>
      <xdr:col>55</xdr:col>
      <xdr:colOff>50800</xdr:colOff>
      <xdr:row>97</xdr:row>
      <xdr:rowOff>77329</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6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125606</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58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158266</xdr:rowOff>
    </xdr:from>
    <xdr:to>
      <xdr:col>50</xdr:col>
      <xdr:colOff>165100</xdr:colOff>
      <xdr:row>97</xdr:row>
      <xdr:rowOff>88416</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6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79543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71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156980</xdr:rowOff>
    </xdr:from>
    <xdr:to>
      <xdr:col>46</xdr:col>
      <xdr:colOff>38100</xdr:colOff>
      <xdr:row>97</xdr:row>
      <xdr:rowOff>87130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78257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14205</xdr:rowOff>
    </xdr:from>
    <xdr:to>
      <xdr:col>41</xdr:col>
      <xdr:colOff>101600</xdr:colOff>
      <xdr:row>97</xdr:row>
      <xdr:rowOff>115805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6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106932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3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50967</xdr:rowOff>
    </xdr:from>
    <xdr:to>
      <xdr:col>36</xdr:col>
      <xdr:colOff>165100</xdr:colOff>
      <xdr:row>97</xdr:row>
      <xdr:rowOff>152567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143694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3937</xdr:rowOff>
    </xdr:from>
    <xdr:to>
      <xdr:col>85</xdr:col>
      <xdr:colOff>127000</xdr:colOff>
      <xdr:row>38</xdr:row>
      <xdr:rowOff>21463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51903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21463</xdr:rowOff>
    </xdr:from>
    <xdr:to>
      <xdr:col>81</xdr:col>
      <xdr:colOff>50800</xdr:colOff>
      <xdr:row>38</xdr:row>
      <xdr:rowOff>24384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36563"/>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24384</xdr:rowOff>
    </xdr:from>
    <xdr:to>
      <xdr:col>76</xdr:col>
      <xdr:colOff>114300</xdr:colOff>
      <xdr:row>38</xdr:row>
      <xdr:rowOff>105664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539484"/>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134747</xdr:rowOff>
    </xdr:from>
    <xdr:to>
      <xdr:col>71</xdr:col>
      <xdr:colOff>177800</xdr:colOff>
      <xdr:row>38</xdr:row>
      <xdr:rowOff>105664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478397"/>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103014</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4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142113</xdr:rowOff>
    </xdr:from>
    <xdr:to>
      <xdr:col>81</xdr:col>
      <xdr:colOff>101600</xdr:colOff>
      <xdr:row>38</xdr:row>
      <xdr:rowOff>72263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63390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5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145034</xdr:rowOff>
    </xdr:from>
    <xdr:to>
      <xdr:col>76</xdr:col>
      <xdr:colOff>165100</xdr:colOff>
      <xdr:row>38</xdr:row>
      <xdr:rowOff>75185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88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66311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54864</xdr:rowOff>
    </xdr:from>
    <xdr:to>
      <xdr:col>72</xdr:col>
      <xdr:colOff>38100</xdr:colOff>
      <xdr:row>38</xdr:row>
      <xdr:rowOff>156464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5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147591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83947</xdr:rowOff>
    </xdr:from>
    <xdr:to>
      <xdr:col>67</xdr:col>
      <xdr:colOff>101600</xdr:colOff>
      <xdr:row>38</xdr:row>
      <xdr:rowOff>14097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5759</xdr:rowOff>
    </xdr:from>
    <xdr:to>
      <xdr:col>85</xdr:col>
      <xdr:colOff>127000</xdr:colOff>
      <xdr:row>56</xdr:row>
      <xdr:rowOff>20657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5481300" y="9606959"/>
          <a:ext cx="8382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20657</xdr:rowOff>
    </xdr:from>
    <xdr:to>
      <xdr:col>81</xdr:col>
      <xdr:colOff>50800</xdr:colOff>
      <xdr:row>56</xdr:row>
      <xdr:rowOff>62985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621857"/>
          <a:ext cx="8890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53880</xdr:rowOff>
    </xdr:from>
    <xdr:to>
      <xdr:col>76</xdr:col>
      <xdr:colOff>114300</xdr:colOff>
      <xdr:row>56</xdr:row>
      <xdr:rowOff>62985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3703300" y="9655080"/>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53880</xdr:rowOff>
    </xdr:from>
    <xdr:to>
      <xdr:col>71</xdr:col>
      <xdr:colOff>177800</xdr:colOff>
      <xdr:row>56</xdr:row>
      <xdr:rowOff>105963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655080"/>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126409</xdr:rowOff>
    </xdr:from>
    <xdr:to>
      <xdr:col>85</xdr:col>
      <xdr:colOff>177800</xdr:colOff>
      <xdr:row>56</xdr:row>
      <xdr:rowOff>56559</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5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149286</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4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141307</xdr:rowOff>
    </xdr:from>
    <xdr:to>
      <xdr:col>81</xdr:col>
      <xdr:colOff>101600</xdr:colOff>
      <xdr:row>56</xdr:row>
      <xdr:rowOff>71457</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5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62584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6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12185</xdr:rowOff>
    </xdr:from>
    <xdr:to>
      <xdr:col>76</xdr:col>
      <xdr:colOff>165100</xdr:colOff>
      <xdr:row>56</xdr:row>
      <xdr:rowOff>113785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6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104912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0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3080</xdr:rowOff>
    </xdr:from>
    <xdr:to>
      <xdr:col>72</xdr:col>
      <xdr:colOff>38100</xdr:colOff>
      <xdr:row>56</xdr:row>
      <xdr:rowOff>104680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6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95807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55163</xdr:rowOff>
    </xdr:from>
    <xdr:to>
      <xdr:col>67</xdr:col>
      <xdr:colOff>101600</xdr:colOff>
      <xdr:row>56</xdr:row>
      <xdr:rowOff>156763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6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147890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153606</xdr:rowOff>
    </xdr:from>
    <xdr:to>
      <xdr:col>85</xdr:col>
      <xdr:colOff>127000</xdr:colOff>
      <xdr:row>79</xdr:row>
      <xdr:rowOff>29781</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5481300" y="1352670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23304</xdr:rowOff>
    </xdr:from>
    <xdr:to>
      <xdr:col>81</xdr:col>
      <xdr:colOff>50800</xdr:colOff>
      <xdr:row>79</xdr:row>
      <xdr:rowOff>29781</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592300" y="135678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23304</xdr:rowOff>
    </xdr:from>
    <xdr:to>
      <xdr:col>76</xdr:col>
      <xdr:colOff>114300</xdr:colOff>
      <xdr:row>79</xdr:row>
      <xdr:rowOff>26733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3703300" y="135678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26733</xdr:rowOff>
    </xdr:from>
    <xdr:to>
      <xdr:col>71</xdr:col>
      <xdr:colOff>177800</xdr:colOff>
      <xdr:row>79</xdr:row>
      <xdr:rowOff>27687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2814300" y="135712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102806</xdr:rowOff>
    </xdr:from>
    <xdr:to>
      <xdr:col>85</xdr:col>
      <xdr:colOff>177800</xdr:colOff>
      <xdr:row>79</xdr:row>
      <xdr:rowOff>32956</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4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17733</xdr:rowOff>
    </xdr:from>
    <xdr:ext cx="378565"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390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150431</xdr:rowOff>
    </xdr:from>
    <xdr:to>
      <xdr:col>81</xdr:col>
      <xdr:colOff>101600</xdr:colOff>
      <xdr:row>79</xdr:row>
      <xdr:rowOff>80581</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5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71708</xdr:rowOff>
    </xdr:from>
    <xdr:ext cx="31393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311633" y="13616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143954</xdr:rowOff>
    </xdr:from>
    <xdr:to>
      <xdr:col>76</xdr:col>
      <xdr:colOff>165100</xdr:colOff>
      <xdr:row>79</xdr:row>
      <xdr:rowOff>74104</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5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65231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6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147383</xdr:rowOff>
    </xdr:from>
    <xdr:to>
      <xdr:col>72</xdr:col>
      <xdr:colOff>38100</xdr:colOff>
      <xdr:row>79</xdr:row>
      <xdr:rowOff>77533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5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68660</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46333" y="13613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148337</xdr:rowOff>
    </xdr:from>
    <xdr:to>
      <xdr:col>67</xdr:col>
      <xdr:colOff>101600</xdr:colOff>
      <xdr:row>79</xdr:row>
      <xdr:rowOff>78487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69614</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57333" y="1361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68083</xdr:rowOff>
    </xdr:from>
    <xdr:to>
      <xdr:col>85</xdr:col>
      <xdr:colOff>127000</xdr:colOff>
      <xdr:row>95</xdr:row>
      <xdr:rowOff>84314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355833"/>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100837</xdr:rowOff>
    </xdr:from>
    <xdr:to>
      <xdr:col>81</xdr:col>
      <xdr:colOff>50800</xdr:colOff>
      <xdr:row>95</xdr:row>
      <xdr:rowOff>84314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045687"/>
          <a:ext cx="889000" cy="3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100837</xdr:rowOff>
    </xdr:from>
    <xdr:to>
      <xdr:col>76</xdr:col>
      <xdr:colOff>114300</xdr:colOff>
      <xdr:row>95</xdr:row>
      <xdr:rowOff>140940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045687"/>
          <a:ext cx="889000" cy="38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135455</xdr:rowOff>
    </xdr:from>
    <xdr:to>
      <xdr:col>71</xdr:col>
      <xdr:colOff>177800</xdr:colOff>
      <xdr:row>95</xdr:row>
      <xdr:rowOff>140940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423205"/>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17283</xdr:rowOff>
    </xdr:from>
    <xdr:to>
      <xdr:col>85</xdr:col>
      <xdr:colOff>177800</xdr:colOff>
      <xdr:row>95</xdr:row>
      <xdr:rowOff>118883</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3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40160</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1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33514</xdr:rowOff>
    </xdr:from>
    <xdr:to>
      <xdr:col>81</xdr:col>
      <xdr:colOff>101600</xdr:colOff>
      <xdr:row>95</xdr:row>
      <xdr:rowOff>135114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3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151641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0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50037</xdr:rowOff>
    </xdr:from>
    <xdr:to>
      <xdr:col>76</xdr:col>
      <xdr:colOff>165100</xdr:colOff>
      <xdr:row>93</xdr:row>
      <xdr:rowOff>151637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59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168164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7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90140</xdr:rowOff>
    </xdr:from>
    <xdr:to>
      <xdr:col>72</xdr:col>
      <xdr:colOff>38100</xdr:colOff>
      <xdr:row>96</xdr:row>
      <xdr:rowOff>20290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3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36817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84655</xdr:rowOff>
    </xdr:from>
    <xdr:to>
      <xdr:col>67</xdr:col>
      <xdr:colOff>101600</xdr:colOff>
      <xdr:row>96</xdr:row>
      <xdr:rowOff>14805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3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31332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各年度において、類似団体の平均値と比べると、本県における住民一人当たりのコストは、ほとんどの歳出項目において、類似団体平均を下回るか、もしくは類似団体平均と同程度となっている。</a:t>
          </a:r>
        </a:p>
        <a:p>
          <a:r>
            <a:rPr kumimoji="1" lang="ja-JP" altLang="en-US" sz="1050">
              <a:latin typeface="ＭＳ Ｐゴシック" panose="020B0600070205080204" pitchFamily="50" charset="-128"/>
              <a:ea typeface="ＭＳ Ｐゴシック" panose="020B0600070205080204" pitchFamily="50" charset="-128"/>
            </a:rPr>
            <a:t>　歳出全体に占める割合が最も大きい教育費について、令和２年度に県立学校のＩＣＴ化の推進や県立学校施設長寿命化計画に基づく長寿命化改修の増などにより増加したものの、ほぼ横ばいで推移している。</a:t>
          </a:r>
        </a:p>
        <a:p>
          <a:r>
            <a:rPr kumimoji="1" lang="ja-JP" altLang="en-US" sz="1050">
              <a:latin typeface="ＭＳ Ｐゴシック" panose="020B0600070205080204" pitchFamily="50" charset="-128"/>
              <a:ea typeface="ＭＳ Ｐゴシック" panose="020B0600070205080204" pitchFamily="50" charset="-128"/>
            </a:rPr>
            <a:t>　商工費については、令和２年度及び令和３年度は新型コロナウイルス感染症の感染拡大防止のため営業時間の短縮等を実施した事業者に対する協力金の交付などの影響により大きく増加したが、令和４年度及び令和５年度は協力金の減により大きく減少した。</a:t>
          </a:r>
        </a:p>
        <a:p>
          <a:r>
            <a:rPr kumimoji="1" lang="ja-JP" altLang="en-US" sz="1050">
              <a:latin typeface="ＭＳ Ｐゴシック" panose="020B0600070205080204" pitchFamily="50" charset="-128"/>
              <a:ea typeface="ＭＳ Ｐゴシック" panose="020B0600070205080204" pitchFamily="50" charset="-128"/>
            </a:rPr>
            <a:t>　民生費については、令和２年度及び令和３年度は新型コロナウイルス感染症などの影響により収入が減少した世帯に対し低利子又は無利子で資金を貸し付ける生活福祉資金の増などにより増加した。令和４年度及び令和５年度は生活福祉資金が減少したものの、高齢化の進展に伴う後期高齢者医療事業費の増等により前年度とほぼ同水準となっている。</a:t>
          </a:r>
        </a:p>
        <a:p>
          <a:r>
            <a:rPr kumimoji="1" lang="ja-JP" altLang="en-US" sz="1050">
              <a:latin typeface="ＭＳ Ｐゴシック" panose="020B0600070205080204" pitchFamily="50" charset="-128"/>
              <a:ea typeface="ＭＳ Ｐゴシック" panose="020B0600070205080204" pitchFamily="50" charset="-128"/>
            </a:rPr>
            <a:t>　衛生費については、令和２年度以降、新型コロナウイルス感染症患者等の入院病床の確保など、新型コロナウイルス感染症対策関連事業の影響により大きく増加したが、令和５年度は当該事業の減により大きく減少した。</a:t>
          </a:r>
        </a:p>
        <a:p>
          <a:r>
            <a:rPr kumimoji="1" lang="ja-JP" altLang="en-US" sz="1050">
              <a:latin typeface="ＭＳ Ｐゴシック" panose="020B0600070205080204" pitchFamily="50" charset="-128"/>
              <a:ea typeface="ＭＳ Ｐゴシック" panose="020B0600070205080204" pitchFamily="50" charset="-128"/>
            </a:rPr>
            <a:t>　公債費については、類似団体平均を上回っており、特に令和３年度は、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令和２年度に発行した猶予特例債の償還や、</a:t>
          </a:r>
          <a:r>
            <a:rPr kumimoji="1" lang="ja-JP" altLang="en-US" sz="1050">
              <a:latin typeface="ＭＳ Ｐゴシック" panose="020B0600070205080204" pitchFamily="50" charset="-128"/>
              <a:ea typeface="ＭＳ Ｐゴシック" panose="020B0600070205080204" pitchFamily="50" charset="-128"/>
            </a:rPr>
            <a:t>普通交付税再算定で類似団体と比べて多額に交付された「臨時財政対策債償還基金費」を、本県は減債基金（満期一括償還分）に積み立てたことなどから一時的に大幅な増となったものの、令和４年度及び令和５年度は類似団体平均と同程度まで低下している。なお、社会資本整備などに充当する通常の県債は、「あいち行革プラン２０２５」に基づき、残高の維持・抑制に取り組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ゴシック" pitchFamily="49" charset="-128"/>
              <a:ea typeface="ＭＳ ゴシック" pitchFamily="49" charset="-128"/>
            </a:rPr>
            <a:t>　財政調整基金は、令和元年度末残高が９５４億円あり、令和２年度、令和３年度及び令和４年度は、当初予算において財源対策としてそれぞれ４６４億円、４７７億円、２６０億円を取り崩すこととしていたが、最終的に取崩しを全額取り止めることができた。また、令和３年度及び令和４年度は、交付税の後年度減額精算に備えて、それぞれ５００億円、３７０億円を積み立てたため、財政調整基金残高は令和３年度に３．１５ポイント、令和４年度に２．９３ポイント増加した。</a:t>
          </a:r>
        </a:p>
        <a:p>
          <a:r>
            <a:rPr kumimoji="1" lang="ja-JP" altLang="en-US" sz="750">
              <a:latin typeface="ＭＳ ゴシック" pitchFamily="49" charset="-128"/>
              <a:ea typeface="ＭＳ ゴシック" pitchFamily="49" charset="-128"/>
            </a:rPr>
            <a:t>　令和５年度は、当初予算において財源対策として４２５億円を取り崩すこととしていたが、最終的にも３０４億円を取り崩したため、財政調整基金残高は２．４７ポイント低下した。</a:t>
          </a:r>
        </a:p>
        <a:p>
          <a:r>
            <a:rPr kumimoji="1" lang="ja-JP" altLang="en-US" sz="750">
              <a:latin typeface="ＭＳ ゴシック" pitchFamily="49" charset="-128"/>
              <a:ea typeface="ＭＳ ゴシック" pitchFamily="49" charset="-128"/>
            </a:rPr>
            <a:t>　実質収支額は、令和２年度、令和３年度、令和４年度及び令和５年度において新型コロナウイルス感染症関連国庫支出金等の受入超過が含まれており、令和元年度以前と比較して高い水準となっている。なお、この受入超過は国へ返還する必要がある。</a:t>
          </a:r>
        </a:p>
        <a:p>
          <a:r>
            <a:rPr kumimoji="1" lang="ja-JP" altLang="en-US" sz="750">
              <a:latin typeface="ＭＳ ゴシック" pitchFamily="49" charset="-128"/>
              <a:ea typeface="ＭＳ ゴシック" pitchFamily="49" charset="-128"/>
            </a:rPr>
            <a:t>　実質単年度収支は、令和２年度に実質収支が増えたことによりプラスに転じ、令和３年度は、実質収支の増加及び財政調整基金を積み立てたことにより３．２１ポイント増加した。令和４年度は実質収支の減少及び財政調整基金積立金の減により３．１２ポイント減少し、令和５年度は実質収支の減少及び財政調整基金を取り崩したことにより４．４８ポイント低下し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令和５年度は、一般会計及び特別会計における実質赤字はなく、各公営企業会計においても資金不足は生じていないため、連結実質赤字額は生じていない。</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一般会計の黒字額は、新型コロナウイルス感染症対策関連事業費の歳出不用が、縮小したこと等により、昨年度と比較して減少した。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また、用地造成事業会計における企業債（固定負債）残高の増加に伴う資金剰余額の減や、国民健康保険事業会計における繰越金や国庫等の歳入の減による黒字額の減により、黒字額は全体で減少した。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令和５年度の元利償還金等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については、満期一括償還地方債に係る年度割相当額が減少（△１０億円）したものの、元金償還額の増加等に伴い元利償還金が増加（＋１７億円）したことなどにより、全体では４億円の増加となった。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また、算入公債費等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については、減収補填債をはじめとする交付税算入額が減少したことなどにより、４１億円減少した。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この結果、実質公債の分子は令和４年度と比較して４６億円増加し、１，６６７億円となった。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毎年度の積立額を発行額の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とする総務省ルールに基づき、積立てを確実に行っており、積立不足は生じていない。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令和５年度の将来負担額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については、過去に発行した臨時財政対策債などの県債の償還に伴い、一般会計等に係る地方債の現在高の減少（△６８７億円）などにより、全体では６６４億円の減少となっている。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については、減債基金の増加などにより充当可能基金は増加（＋１８７億円）したものの、基準財政需要額算入見込額の減少（△９８３億円）などにより、全体では８０５億円減少した。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この結果、将来負担比率の分子は、令和４年度と比較して１４１億円増加した。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・令和５年度末の基金残高は３，６２２億円となっており、前年度から１３６億円減少した。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・これは、令和５年度の財源対策として財政調整基金を３０４億円取り崩したことなどが主な要因である。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・国と異なり、地方は収支均衡を図るための赤字債を自由に発行できないことから、年度途中の不測の財政需要への備えや年度間の財源調整手段として、一定規模の基金残高の確保は不可欠である。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・財政調整基金及び減債基金については、「あいち行革プラン２０２５」に基づき、年度間の財源調整に的確に活用しつつ、年度途中の不測の財政需要に機動的に対応できるよう、基金残高の確保に努める。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・その他特定目的基金については、計画的な積立てを行うとともに、各基金の目的に沿って、効果的・効率的に活用していく。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　：第２０回アジア競技大会及び第５回アジアパラ競技大会の開催に必要な財源の確保。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：地域における医療及び介護の総合的な確保に関する事業の推進に必要な財源の確保。</a:t>
          </a:r>
          <a:endParaRPr lang="ja-JP" altLang="ja-JP" sz="1300" b="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産業空洞化対策減税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　　　　　：法人の県民税の減税に代わる措置として、企業立地の促進その他の産業空洞化対策の推進に必要な</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　：２０２６年の大会の開催に必要な財源を確保するため１０５億円を積み立てたことにより増加した。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退職手当平準化基金　　　　　　　：</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職員の</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定年の段階的な引上げに伴う</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退職手当の</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各年度間における財源調整のため</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９６億円を積み立</a:t>
          </a:r>
          <a:endParaRPr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てたことにより増加した。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地域福祉の推進に関する事業に充当するため１１億円を取り崩したことにより減少した。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　：２０２６年の大会開催に向けて必要な財源を確保するため、計画的な積立てを行う予定。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退職手当平準化基金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職員の定年の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段階的な</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引上げに伴う退職手当の支給に必要</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となる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財源を</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安定的に</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確保するため、</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１年おきに取崩しと積立てを行い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２か年度間隔で財政負担の平準化を図る</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高齢者の保健福祉の推進や、障害者及び児童の保健福祉等地域福祉の増進のために取り崩す予定。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・令和５年度末の基金残高は１，５２２億円であり、前年度から３０３億円減少した。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・これは、令和５年度の財源対策として財政調整基金を３０４億円取り崩したことによるものである。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・愛知県には、他団体に比べ、年度によって県税収入が大きく変動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するという財政運営上の特徴があり、このため、歳入の上振れが生じた際には基金に積立てを行い、財源不足が生じた際にはこれを取り崩して対応している。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・毎年度の予算編成において多額の基金取崩しを計上する厳しい財政状況が継続しており、令和７年度当初予算では１，２９４億円の取崩しを計上している。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・国と異なり、地方は収支均衡を図るための赤字債を自由に発行できないことから、年度途中の不測の財政需要への備えや年度間の財源調整手段として、一定規模の基金残高の確保は不可欠である。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・今後も「あいち行革プラン２０２５」に基づき、年度間の財源調整に的確に活用しつつ、年度途中の不測の財政需要に機動的に対応できるよう、基金残高の確保に努める。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県税の対前年度増減額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決算ベース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の絶対値を取り、過去２０年平均すると８１８億円となる。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過去には、平成２０年度から２１年度において３，７３０億円の減となったこともある。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・令和５年度末の基金残高は１，００１億円であり、前年度からほぼ横ばいとなった。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愛知県には、他団体に比べ、年度によって県税収入が大きく変動するという財政運営上の特徴があり、このため、歳入の上振れが生じた際には基金に積立てを行い、財源不足が生じた際にはこれを取り崩して対応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・令和５年度は、令和４年度と同様に利子収益の積立てのみを行った。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・毎年度の予算編成において多額の基金取崩しを計上する厳しい財政状況が継続しており、令和７年度当初予算では１，００２億円の取崩しを計上している。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・国と異なり、地方は収支均衡を図るための赤字債を自由に発行できないことから、年度途中の不測の財政需要への備えや年度間の財源調整手段として、一定規模の基金残高の確保は不可欠である。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・今後も「あいち行革プラン２０２５」に基づき、年度間の財源調整に的確に活用しつつ、年度途中の不測の財政需要に機動的に対応できるよう、基金残高の確保に努める。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2620933437</v>
      </c>
      <c r="BO4" s="411"/>
      <c r="BP4" s="411"/>
      <c r="BQ4" s="411"/>
      <c r="BR4" s="411"/>
      <c r="BS4" s="411"/>
      <c r="BT4" s="411"/>
      <c r="BU4" s="412"/>
      <c r="BV4" s="410">
        <v>2924785931</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4</v>
      </c>
      <c r="CU4" s="560"/>
      <c r="CV4" s="560"/>
      <c r="CW4" s="560"/>
      <c r="CX4" s="560"/>
      <c r="CY4" s="560"/>
      <c r="CZ4" s="560"/>
      <c r="DA4" s="561"/>
      <c r="DB4" s="559">
        <v>4.7</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2547795499</v>
      </c>
      <c r="BO5" s="390"/>
      <c r="BP5" s="390"/>
      <c r="BQ5" s="390"/>
      <c r="BR5" s="390"/>
      <c r="BS5" s="390"/>
      <c r="BT5" s="390"/>
      <c r="BU5" s="391"/>
      <c r="BV5" s="389">
        <v>2849306635</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99.8</v>
      </c>
      <c r="CU5" s="384"/>
      <c r="CV5" s="384"/>
      <c r="CW5" s="384"/>
      <c r="CX5" s="384"/>
      <c r="CY5" s="384"/>
      <c r="CZ5" s="384"/>
      <c r="DA5" s="385"/>
      <c r="DB5" s="383">
        <v>95.7</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11032</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73137938</v>
      </c>
      <c r="BO6" s="390"/>
      <c r="BP6" s="390"/>
      <c r="BQ6" s="390"/>
      <c r="BR6" s="390"/>
      <c r="BS6" s="390"/>
      <c r="BT6" s="390"/>
      <c r="BU6" s="391"/>
      <c r="BV6" s="389">
        <v>75479296</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103.8</v>
      </c>
      <c r="CU6" s="513"/>
      <c r="CV6" s="513"/>
      <c r="CW6" s="513"/>
      <c r="CX6" s="513"/>
      <c r="CY6" s="513"/>
      <c r="CZ6" s="513"/>
      <c r="DA6" s="514"/>
      <c r="DB6" s="512">
        <v>103</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4</v>
      </c>
      <c r="AJ7" s="433"/>
      <c r="AK7" s="433"/>
      <c r="AL7" s="433"/>
      <c r="AM7" s="433"/>
      <c r="AN7" s="433"/>
      <c r="AO7" s="433"/>
      <c r="AP7" s="434"/>
      <c r="AQ7" s="432">
        <v>10602</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15475281</v>
      </c>
      <c r="BO7" s="390"/>
      <c r="BP7" s="390"/>
      <c r="BQ7" s="390"/>
      <c r="BR7" s="390"/>
      <c r="BS7" s="390"/>
      <c r="BT7" s="390"/>
      <c r="BU7" s="391"/>
      <c r="BV7" s="389">
        <v>10363081</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1440405836</v>
      </c>
      <c r="CU7" s="390"/>
      <c r="CV7" s="390"/>
      <c r="CW7" s="390"/>
      <c r="CX7" s="390"/>
      <c r="CY7" s="390"/>
      <c r="CZ7" s="390"/>
      <c r="DA7" s="391"/>
      <c r="DB7" s="389">
        <v>1400259697</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8869</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57662657</v>
      </c>
      <c r="BO8" s="390"/>
      <c r="BP8" s="390"/>
      <c r="BQ8" s="390"/>
      <c r="BR8" s="390"/>
      <c r="BS8" s="390"/>
      <c r="BT8" s="390"/>
      <c r="BU8" s="391"/>
      <c r="BV8" s="389">
        <v>65116215</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0.86175999999999997</v>
      </c>
      <c r="CU8" s="510"/>
      <c r="CV8" s="510"/>
      <c r="CW8" s="510"/>
      <c r="CX8" s="510"/>
      <c r="CY8" s="510"/>
      <c r="CZ8" s="510"/>
      <c r="DA8" s="511"/>
      <c r="DB8" s="509">
        <v>0.86736999999999997</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7542415</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12090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-7453558</v>
      </c>
      <c r="BO9" s="390"/>
      <c r="BP9" s="390"/>
      <c r="BQ9" s="390"/>
      <c r="BR9" s="390"/>
      <c r="BS9" s="390"/>
      <c r="BT9" s="390"/>
      <c r="BU9" s="391"/>
      <c r="BV9" s="389">
        <v>-10986806</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20</v>
      </c>
      <c r="CU9" s="384"/>
      <c r="CV9" s="384"/>
      <c r="CW9" s="384"/>
      <c r="CX9" s="384"/>
      <c r="CY9" s="384"/>
      <c r="CZ9" s="384"/>
      <c r="DA9" s="385"/>
      <c r="DB9" s="383">
        <v>19.2</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7483128</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10640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98967</v>
      </c>
      <c r="BO10" s="390"/>
      <c r="BP10" s="390"/>
      <c r="BQ10" s="390"/>
      <c r="BR10" s="390"/>
      <c r="BS10" s="390"/>
      <c r="BT10" s="390"/>
      <c r="BU10" s="391"/>
      <c r="BV10" s="389">
        <v>37023451</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100</v>
      </c>
      <c r="AJ11" s="433"/>
      <c r="AK11" s="433"/>
      <c r="AL11" s="433"/>
      <c r="AM11" s="433"/>
      <c r="AN11" s="433"/>
      <c r="AO11" s="433"/>
      <c r="AP11" s="434"/>
      <c r="AQ11" s="432">
        <v>9970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7500882</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30400000</v>
      </c>
      <c r="BO12" s="390"/>
      <c r="BP12" s="390"/>
      <c r="BQ12" s="390"/>
      <c r="BR12" s="390"/>
      <c r="BS12" s="390"/>
      <c r="BT12" s="390"/>
      <c r="BU12" s="391"/>
      <c r="BV12" s="389">
        <v>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7198958</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-37754591</v>
      </c>
      <c r="BO13" s="390"/>
      <c r="BP13" s="390"/>
      <c r="BQ13" s="390"/>
      <c r="BR13" s="390"/>
      <c r="BS13" s="390"/>
      <c r="BT13" s="390"/>
      <c r="BU13" s="391"/>
      <c r="BV13" s="389">
        <v>26036645</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13.2</v>
      </c>
      <c r="CU13" s="384"/>
      <c r="CV13" s="384"/>
      <c r="CW13" s="384"/>
      <c r="CX13" s="384"/>
      <c r="CY13" s="384"/>
      <c r="CZ13" s="384"/>
      <c r="DA13" s="385"/>
      <c r="DB13" s="383">
        <v>13.2</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7512703</v>
      </c>
      <c r="S14" s="452"/>
      <c r="T14" s="452"/>
      <c r="U14" s="452"/>
      <c r="V14" s="453"/>
      <c r="W14" s="475"/>
      <c r="X14" s="476"/>
      <c r="Y14" s="477"/>
      <c r="Z14" s="429" t="s">
        <v>131</v>
      </c>
      <c r="AA14" s="430"/>
      <c r="AB14" s="430"/>
      <c r="AC14" s="430"/>
      <c r="AD14" s="430"/>
      <c r="AE14" s="430"/>
      <c r="AF14" s="430"/>
      <c r="AG14" s="430"/>
      <c r="AH14" s="431"/>
      <c r="AI14" s="432">
        <v>12286</v>
      </c>
      <c r="AJ14" s="433"/>
      <c r="AK14" s="433"/>
      <c r="AL14" s="433"/>
      <c r="AM14" s="434"/>
      <c r="AN14" s="432">
        <v>39782068</v>
      </c>
      <c r="AO14" s="433"/>
      <c r="AP14" s="433"/>
      <c r="AQ14" s="433"/>
      <c r="AR14" s="433"/>
      <c r="AS14" s="434"/>
      <c r="AT14" s="432">
        <v>3238</v>
      </c>
      <c r="AU14" s="433"/>
      <c r="AV14" s="433"/>
      <c r="AW14" s="433"/>
      <c r="AX14" s="433"/>
      <c r="AY14" s="435"/>
      <c r="AZ14" s="407" t="s">
        <v>132</v>
      </c>
      <c r="BA14" s="408"/>
      <c r="BB14" s="408"/>
      <c r="BC14" s="408"/>
      <c r="BD14" s="408"/>
      <c r="BE14" s="408"/>
      <c r="BF14" s="408"/>
      <c r="BG14" s="408"/>
      <c r="BH14" s="408"/>
      <c r="BI14" s="408"/>
      <c r="BJ14" s="408"/>
      <c r="BK14" s="408"/>
      <c r="BL14" s="408"/>
      <c r="BM14" s="409"/>
      <c r="BN14" s="410">
        <v>1002381435</v>
      </c>
      <c r="BO14" s="411"/>
      <c r="BP14" s="411"/>
      <c r="BQ14" s="411"/>
      <c r="BR14" s="411"/>
      <c r="BS14" s="411"/>
      <c r="BT14" s="411"/>
      <c r="BU14" s="412"/>
      <c r="BV14" s="410">
        <v>924783916</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162.30000000000001</v>
      </c>
      <c r="CU14" s="440"/>
      <c r="CV14" s="440"/>
      <c r="CW14" s="440"/>
      <c r="CX14" s="440"/>
      <c r="CY14" s="440"/>
      <c r="CZ14" s="440"/>
      <c r="DA14" s="441"/>
      <c r="DB14" s="439">
        <v>167.1</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7234587</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1127645510</v>
      </c>
      <c r="BO15" s="390"/>
      <c r="BP15" s="390"/>
      <c r="BQ15" s="390"/>
      <c r="BR15" s="390"/>
      <c r="BS15" s="390"/>
      <c r="BT15" s="390"/>
      <c r="BU15" s="391"/>
      <c r="BV15" s="389">
        <v>1056845896</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175</v>
      </c>
      <c r="AJ16" s="433"/>
      <c r="AK16" s="433"/>
      <c r="AL16" s="433"/>
      <c r="AM16" s="434"/>
      <c r="AN16" s="432">
        <v>522200</v>
      </c>
      <c r="AO16" s="433"/>
      <c r="AP16" s="433"/>
      <c r="AQ16" s="433"/>
      <c r="AR16" s="433"/>
      <c r="AS16" s="434"/>
      <c r="AT16" s="432">
        <v>2984</v>
      </c>
      <c r="AU16" s="433"/>
      <c r="AV16" s="433"/>
      <c r="AW16" s="433"/>
      <c r="AX16" s="433"/>
      <c r="AY16" s="435"/>
      <c r="AZ16" s="386" t="s">
        <v>140</v>
      </c>
      <c r="BA16" s="387"/>
      <c r="BB16" s="387"/>
      <c r="BC16" s="387"/>
      <c r="BD16" s="387"/>
      <c r="BE16" s="387"/>
      <c r="BF16" s="387"/>
      <c r="BG16" s="387"/>
      <c r="BH16" s="387"/>
      <c r="BI16" s="387"/>
      <c r="BJ16" s="387"/>
      <c r="BK16" s="387"/>
      <c r="BL16" s="387"/>
      <c r="BM16" s="388"/>
      <c r="BN16" s="389">
        <v>1262150711</v>
      </c>
      <c r="BO16" s="390"/>
      <c r="BP16" s="390"/>
      <c r="BQ16" s="390"/>
      <c r="BR16" s="390"/>
      <c r="BS16" s="390"/>
      <c r="BT16" s="390"/>
      <c r="BU16" s="391"/>
      <c r="BV16" s="389">
        <v>1162517062</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13555</v>
      </c>
      <c r="AJ17" s="433"/>
      <c r="AK17" s="433"/>
      <c r="AL17" s="433"/>
      <c r="AM17" s="434"/>
      <c r="AN17" s="432">
        <v>46181885</v>
      </c>
      <c r="AO17" s="433"/>
      <c r="AP17" s="433"/>
      <c r="AQ17" s="433"/>
      <c r="AR17" s="433"/>
      <c r="AS17" s="434"/>
      <c r="AT17" s="432">
        <v>3407</v>
      </c>
      <c r="AU17" s="433"/>
      <c r="AV17" s="433"/>
      <c r="AW17" s="433"/>
      <c r="AX17" s="433"/>
      <c r="AY17" s="435"/>
      <c r="AZ17" s="386" t="s">
        <v>144</v>
      </c>
      <c r="BA17" s="387"/>
      <c r="BB17" s="387"/>
      <c r="BC17" s="387"/>
      <c r="BD17" s="387"/>
      <c r="BE17" s="387"/>
      <c r="BF17" s="387"/>
      <c r="BG17" s="387"/>
      <c r="BH17" s="387"/>
      <c r="BI17" s="387"/>
      <c r="BJ17" s="387"/>
      <c r="BK17" s="387"/>
      <c r="BL17" s="387"/>
      <c r="BM17" s="388"/>
      <c r="BN17" s="389">
        <v>1423577447</v>
      </c>
      <c r="BO17" s="390"/>
      <c r="BP17" s="390"/>
      <c r="BQ17" s="390"/>
      <c r="BR17" s="390"/>
      <c r="BS17" s="390"/>
      <c r="BT17" s="390"/>
      <c r="BU17" s="391"/>
      <c r="BV17" s="389">
        <v>1424523448</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5173</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37275</v>
      </c>
      <c r="AJ18" s="433"/>
      <c r="AK18" s="433"/>
      <c r="AL18" s="433"/>
      <c r="AM18" s="434"/>
      <c r="AN18" s="432">
        <v>133514880</v>
      </c>
      <c r="AO18" s="433"/>
      <c r="AP18" s="433"/>
      <c r="AQ18" s="433"/>
      <c r="AR18" s="433"/>
      <c r="AS18" s="434"/>
      <c r="AT18" s="432">
        <v>3582</v>
      </c>
      <c r="AU18" s="433"/>
      <c r="AV18" s="433"/>
      <c r="AW18" s="433"/>
      <c r="AX18" s="433"/>
      <c r="AY18" s="435"/>
      <c r="AZ18" s="392" t="s">
        <v>147</v>
      </c>
      <c r="BA18" s="393"/>
      <c r="BB18" s="393"/>
      <c r="BC18" s="393"/>
      <c r="BD18" s="393"/>
      <c r="BE18" s="393"/>
      <c r="BF18" s="393"/>
      <c r="BG18" s="393"/>
      <c r="BH18" s="393"/>
      <c r="BI18" s="393"/>
      <c r="BJ18" s="393"/>
      <c r="BK18" s="393"/>
      <c r="BL18" s="393"/>
      <c r="BM18" s="394"/>
      <c r="BN18" s="395">
        <v>1892884783</v>
      </c>
      <c r="BO18" s="396"/>
      <c r="BP18" s="396"/>
      <c r="BQ18" s="396"/>
      <c r="BR18" s="396"/>
      <c r="BS18" s="396"/>
      <c r="BT18" s="396"/>
      <c r="BU18" s="397"/>
      <c r="BV18" s="395">
        <v>1948546315</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1450</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t="s">
        <v>118</v>
      </c>
      <c r="AJ19" s="433"/>
      <c r="AK19" s="433"/>
      <c r="AL19" s="433"/>
      <c r="AM19" s="434"/>
      <c r="AN19" s="432" t="s">
        <v>118</v>
      </c>
      <c r="AO19" s="433"/>
      <c r="AP19" s="433"/>
      <c r="AQ19" s="433"/>
      <c r="AR19" s="433"/>
      <c r="AS19" s="434"/>
      <c r="AT19" s="432" t="s">
        <v>118</v>
      </c>
      <c r="AU19" s="433"/>
      <c r="AV19" s="433"/>
      <c r="AW19" s="433"/>
      <c r="AX19" s="433"/>
      <c r="AY19" s="435"/>
      <c r="AZ19" s="407" t="s">
        <v>150</v>
      </c>
      <c r="BA19" s="408"/>
      <c r="BB19" s="408"/>
      <c r="BC19" s="408"/>
      <c r="BD19" s="408"/>
      <c r="BE19" s="408"/>
      <c r="BF19" s="408"/>
      <c r="BG19" s="408"/>
      <c r="BH19" s="408"/>
      <c r="BI19" s="408"/>
      <c r="BJ19" s="408"/>
      <c r="BK19" s="408"/>
      <c r="BL19" s="408"/>
      <c r="BM19" s="409"/>
      <c r="BN19" s="410">
        <v>4565745900</v>
      </c>
      <c r="BO19" s="411"/>
      <c r="BP19" s="411"/>
      <c r="BQ19" s="411"/>
      <c r="BR19" s="411"/>
      <c r="BS19" s="411"/>
      <c r="BT19" s="411"/>
      <c r="BU19" s="412"/>
      <c r="BV19" s="410">
        <v>4665740343</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3238301</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63116</v>
      </c>
      <c r="AJ20" s="433"/>
      <c r="AK20" s="433"/>
      <c r="AL20" s="433"/>
      <c r="AM20" s="434"/>
      <c r="AN20" s="432">
        <v>219478833</v>
      </c>
      <c r="AO20" s="433"/>
      <c r="AP20" s="433"/>
      <c r="AQ20" s="433"/>
      <c r="AR20" s="433"/>
      <c r="AS20" s="434"/>
      <c r="AT20" s="432">
        <v>3477</v>
      </c>
      <c r="AU20" s="433"/>
      <c r="AV20" s="433"/>
      <c r="AW20" s="433"/>
      <c r="AX20" s="433"/>
      <c r="AY20" s="435"/>
      <c r="AZ20" s="386" t="s">
        <v>153</v>
      </c>
      <c r="BA20" s="387"/>
      <c r="BB20" s="387"/>
      <c r="BC20" s="387"/>
      <c r="BD20" s="387"/>
      <c r="BE20" s="387"/>
      <c r="BF20" s="387"/>
      <c r="BG20" s="387"/>
      <c r="BH20" s="387"/>
      <c r="BI20" s="387"/>
      <c r="BJ20" s="387"/>
      <c r="BK20" s="387"/>
      <c r="BL20" s="387"/>
      <c r="BM20" s="388"/>
      <c r="BN20" s="389">
        <v>517904581</v>
      </c>
      <c r="BO20" s="390"/>
      <c r="BP20" s="390"/>
      <c r="BQ20" s="390"/>
      <c r="BR20" s="390"/>
      <c r="BS20" s="390"/>
      <c r="BT20" s="390"/>
      <c r="BU20" s="391"/>
      <c r="BV20" s="389">
        <v>544499749</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101</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2590078547</v>
      </c>
      <c r="BO21" s="396"/>
      <c r="BP21" s="396"/>
      <c r="BQ21" s="396"/>
      <c r="BR21" s="396"/>
      <c r="BS21" s="396"/>
      <c r="BT21" s="396"/>
      <c r="BU21" s="397"/>
      <c r="BV21" s="395">
        <v>2620900966</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266300472</v>
      </c>
      <c r="BO22" s="390"/>
      <c r="BP22" s="390"/>
      <c r="BQ22" s="390"/>
      <c r="BR22" s="390"/>
      <c r="BS22" s="390"/>
      <c r="BT22" s="390"/>
      <c r="BU22" s="391"/>
      <c r="BV22" s="389">
        <v>294053296</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11632938</v>
      </c>
      <c r="BO23" s="390"/>
      <c r="BP23" s="390"/>
      <c r="BQ23" s="390"/>
      <c r="BR23" s="390"/>
      <c r="BS23" s="390"/>
      <c r="BT23" s="390"/>
      <c r="BU23" s="391"/>
      <c r="BV23" s="389">
        <v>10399037</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12483159</v>
      </c>
      <c r="BO24" s="390"/>
      <c r="BP24" s="390"/>
      <c r="BQ24" s="390"/>
      <c r="BR24" s="390"/>
      <c r="BS24" s="390"/>
      <c r="BT24" s="390"/>
      <c r="BU24" s="391"/>
      <c r="BV24" s="389">
        <v>12417472</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t="s">
        <v>118</v>
      </c>
      <c r="BO25" s="396"/>
      <c r="BP25" s="396"/>
      <c r="BQ25" s="396"/>
      <c r="BR25" s="396"/>
      <c r="BS25" s="396"/>
      <c r="BT25" s="396"/>
      <c r="BU25" s="397"/>
      <c r="BV25" s="395" t="s">
        <v>118</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152161312</v>
      </c>
      <c r="BO26" s="411"/>
      <c r="BP26" s="411"/>
      <c r="BQ26" s="411"/>
      <c r="BR26" s="411"/>
      <c r="BS26" s="411"/>
      <c r="BT26" s="411"/>
      <c r="BU26" s="412"/>
      <c r="BV26" s="410">
        <v>182462345</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100057160</v>
      </c>
      <c r="BO27" s="390"/>
      <c r="BP27" s="390"/>
      <c r="BQ27" s="390"/>
      <c r="BR27" s="390"/>
      <c r="BS27" s="390"/>
      <c r="BT27" s="390"/>
      <c r="BU27" s="391"/>
      <c r="BV27" s="389">
        <v>100001198</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109956280</v>
      </c>
      <c r="BO28" s="396"/>
      <c r="BP28" s="396"/>
      <c r="BQ28" s="396"/>
      <c r="BR28" s="396"/>
      <c r="BS28" s="396"/>
      <c r="BT28" s="396"/>
      <c r="BU28" s="397"/>
      <c r="BV28" s="395">
        <v>93276748</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国民健康保険事業特別会計</v>
      </c>
      <c r="X32" s="377"/>
      <c r="Y32" s="377"/>
      <c r="Z32" s="377"/>
      <c r="AA32" s="377"/>
      <c r="AB32" s="377"/>
      <c r="AC32" s="377"/>
      <c r="AD32" s="377"/>
      <c r="AE32" s="377"/>
      <c r="AF32" s="377"/>
      <c r="AG32" s="377"/>
      <c r="AH32" s="377"/>
      <c r="AI32" s="377"/>
      <c r="AJ32" s="377"/>
      <c r="AK32" s="377"/>
      <c r="AL32" s="162"/>
      <c r="AM32" s="376">
        <f>IF(AO32="","",MAX(C32:D41,U32:V41)+1)</f>
        <v>12</v>
      </c>
      <c r="AN32" s="376"/>
      <c r="AO32" s="377" t="str">
        <f>IF('各会計、関係団体の財政状況及び健全化判断比率'!B29="","",'各会計、関係団体の財政状況及び健全化判断比率'!B29)</f>
        <v>県立病院事業会計</v>
      </c>
      <c r="AP32" s="377"/>
      <c r="AQ32" s="377"/>
      <c r="AR32" s="377"/>
      <c r="AS32" s="377"/>
      <c r="AT32" s="377"/>
      <c r="AU32" s="377"/>
      <c r="AV32" s="377"/>
      <c r="AW32" s="377"/>
      <c r="AX32" s="377"/>
      <c r="AY32" s="377"/>
      <c r="AZ32" s="377"/>
      <c r="BA32" s="377"/>
      <c r="BB32" s="377"/>
      <c r="BC32" s="377"/>
      <c r="BD32" s="162"/>
      <c r="BE32" s="376">
        <f>IF(BG32="","",MAX(C32:D41,U32:V41,AM32:AN41)+1)</f>
        <v>17</v>
      </c>
      <c r="BF32" s="376"/>
      <c r="BG32" s="377" t="str">
        <f>IF('各会計、関係団体の財政状況及び健全化判断比率'!B34="","",'各会計、関係団体の財政状況及び健全化判断比率'!B34)</f>
        <v>港湾整備事業特別会計</v>
      </c>
      <c r="BH32" s="377"/>
      <c r="BI32" s="377"/>
      <c r="BJ32" s="377"/>
      <c r="BK32" s="377"/>
      <c r="BL32" s="377"/>
      <c r="BM32" s="377"/>
      <c r="BN32" s="377"/>
      <c r="BO32" s="377"/>
      <c r="BP32" s="377"/>
      <c r="BQ32" s="377"/>
      <c r="BR32" s="377"/>
      <c r="BS32" s="377"/>
      <c r="BT32" s="377"/>
      <c r="BU32" s="377"/>
      <c r="BV32" s="162"/>
      <c r="BW32" s="376">
        <f>IF(BY32="","",MAX(C32:D41,U32:V41,AM32:AN41,BE32:BF41)+1)</f>
        <v>18</v>
      </c>
      <c r="BX32" s="376"/>
      <c r="BY32" s="377" t="str">
        <f>IF('各会計、関係団体の財政状況及び健全化判断比率'!B68="","",'各会計、関係団体の財政状況及び健全化判断比率'!B68)</f>
        <v>名古屋競輪組合</v>
      </c>
      <c r="BZ32" s="377"/>
      <c r="CA32" s="377"/>
      <c r="CB32" s="377"/>
      <c r="CC32" s="377"/>
      <c r="CD32" s="377"/>
      <c r="CE32" s="377"/>
      <c r="CF32" s="377"/>
      <c r="CG32" s="377"/>
      <c r="CH32" s="377"/>
      <c r="CI32" s="377"/>
      <c r="CJ32" s="377"/>
      <c r="CK32" s="377"/>
      <c r="CL32" s="377"/>
      <c r="CM32" s="377"/>
      <c r="CN32" s="162"/>
      <c r="CO32" s="376">
        <f>IF(CQ32="","",MAX(C32:D41,U32:V41,AM32:AN41,BE32:BF41,BW32:BX41)+1)</f>
        <v>27</v>
      </c>
      <c r="CP32" s="376"/>
      <c r="CQ32" s="377" t="str">
        <f>IF('各会計、関係団体の財政状況及び健全化判断比率'!BS7="","",'各会計、関係団体の財政状況及び健全化判断比率'!BS7)</f>
        <v>愛知県住宅供給公社</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公債管理特別会計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13</v>
      </c>
      <c r="AN33" s="376"/>
      <c r="AO33" s="377" t="str">
        <f>IF('各会計、関係団体の財政状況及び健全化判断比率'!B30="","",'各会計、関係団体の財政状況及び健全化判断比率'!B30)</f>
        <v>水道事業会計</v>
      </c>
      <c r="AP33" s="377"/>
      <c r="AQ33" s="377"/>
      <c r="AR33" s="377"/>
      <c r="AS33" s="377"/>
      <c r="AT33" s="377"/>
      <c r="AU33" s="377"/>
      <c r="AV33" s="377"/>
      <c r="AW33" s="377"/>
      <c r="AX33" s="377"/>
      <c r="AY33" s="377"/>
      <c r="AZ33" s="377"/>
      <c r="BA33" s="377"/>
      <c r="BB33" s="377"/>
      <c r="BC33" s="377"/>
      <c r="BD33" s="162"/>
      <c r="BE33" s="376" t="str">
        <f t="shared" ref="BE33:BE41" si="2">IF(BG33="","",BE32+1)</f>
        <v/>
      </c>
      <c r="BF33" s="376"/>
      <c r="BG33" s="377"/>
      <c r="BH33" s="377"/>
      <c r="BI33" s="377"/>
      <c r="BJ33" s="377"/>
      <c r="BK33" s="377"/>
      <c r="BL33" s="377"/>
      <c r="BM33" s="377"/>
      <c r="BN33" s="377"/>
      <c r="BO33" s="377"/>
      <c r="BP33" s="377"/>
      <c r="BQ33" s="377"/>
      <c r="BR33" s="377"/>
      <c r="BS33" s="377"/>
      <c r="BT33" s="377"/>
      <c r="BU33" s="377"/>
      <c r="BV33" s="162"/>
      <c r="BW33" s="376">
        <f t="shared" ref="BW33:BW41" si="3">IF(BY33="","",BW32+1)</f>
        <v>19</v>
      </c>
      <c r="BX33" s="376"/>
      <c r="BY33" s="377" t="str">
        <f>IF('各会計、関係団体の財政状況及び健全化判断比率'!B69="","",'各会計、関係団体の財政状況及び健全化判断比率'!B69)</f>
        <v>　　一般会計</v>
      </c>
      <c r="BZ33" s="377"/>
      <c r="CA33" s="377"/>
      <c r="CB33" s="377"/>
      <c r="CC33" s="377"/>
      <c r="CD33" s="377"/>
      <c r="CE33" s="377"/>
      <c r="CF33" s="377"/>
      <c r="CG33" s="377"/>
      <c r="CH33" s="377"/>
      <c r="CI33" s="377"/>
      <c r="CJ33" s="377"/>
      <c r="CK33" s="377"/>
      <c r="CL33" s="377"/>
      <c r="CM33" s="377"/>
      <c r="CN33" s="162"/>
      <c r="CO33" s="376">
        <f t="shared" ref="CO33:CO41" si="4">IF(CQ33="","",CO32+1)</f>
        <v>28</v>
      </c>
      <c r="CP33" s="376"/>
      <c r="CQ33" s="377" t="str">
        <f>IF('各会計、関係団体の財政状況及び健全化判断比率'!BS8="","",'各会計、関係団体の財政状況及び健全化判断比率'!BS8)</f>
        <v>愛知県土地開発公社</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証紙特別会計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14</v>
      </c>
      <c r="AN34" s="376"/>
      <c r="AO34" s="377" t="str">
        <f>IF('各会計、関係団体の財政状況及び健全化判断比率'!B31="","",'各会計、関係団体の財政状況及び健全化判断比率'!B31)</f>
        <v>工業用水道事業会計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f t="shared" si="3"/>
        <v>20</v>
      </c>
      <c r="BX34" s="376"/>
      <c r="BY34" s="377" t="str">
        <f>IF('各会計、関係団体の財政状況及び健全化判断比率'!B70="","",'各会計、関係団体の財政状況及び健全化判断比率'!B70)</f>
        <v>　　競輪事業特別会計</v>
      </c>
      <c r="BZ34" s="377"/>
      <c r="CA34" s="377"/>
      <c r="CB34" s="377"/>
      <c r="CC34" s="377"/>
      <c r="CD34" s="377"/>
      <c r="CE34" s="377"/>
      <c r="CF34" s="377"/>
      <c r="CG34" s="377"/>
      <c r="CH34" s="377"/>
      <c r="CI34" s="377"/>
      <c r="CJ34" s="377"/>
      <c r="CK34" s="377"/>
      <c r="CL34" s="377"/>
      <c r="CM34" s="377"/>
      <c r="CN34" s="162"/>
      <c r="CO34" s="376">
        <f t="shared" si="4"/>
        <v>29</v>
      </c>
      <c r="CP34" s="376"/>
      <c r="CQ34" s="377" t="str">
        <f>IF('各会計、関係団体の財政状況及び健全化判断比率'!BS9="","",'各会計、関係団体の財政状況及び健全化判断比率'!BS9)</f>
        <v>名古屋高速道路公社</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母子父子寡婦福祉資金特別会計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15</v>
      </c>
      <c r="AN35" s="376"/>
      <c r="AO35" s="377" t="str">
        <f>IF('各会計、関係団体の財政状況及び健全化判断比率'!B32="","",'各会計、関係団体の財政状況及び健全化判断比率'!B32)</f>
        <v>流域下水道事業会計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f t="shared" si="3"/>
        <v>21</v>
      </c>
      <c r="BX35" s="376"/>
      <c r="BY35" s="377" t="str">
        <f>IF('各会計、関係団体の財政状況及び健全化判断比率'!B71="","",'各会計、関係団体の財政状況及び健全化判断比率'!B71)</f>
        <v>愛知県競馬組合</v>
      </c>
      <c r="BZ35" s="377"/>
      <c r="CA35" s="377"/>
      <c r="CB35" s="377"/>
      <c r="CC35" s="377"/>
      <c r="CD35" s="377"/>
      <c r="CE35" s="377"/>
      <c r="CF35" s="377"/>
      <c r="CG35" s="377"/>
      <c r="CH35" s="377"/>
      <c r="CI35" s="377"/>
      <c r="CJ35" s="377"/>
      <c r="CK35" s="377"/>
      <c r="CL35" s="377"/>
      <c r="CM35" s="377"/>
      <c r="CN35" s="162"/>
      <c r="CO35" s="376">
        <f t="shared" si="4"/>
        <v>30</v>
      </c>
      <c r="CP35" s="376"/>
      <c r="CQ35" s="377" t="str">
        <f>IF('各会計、関係団体の財政状況及び健全化判断比率'!BS10="","",'各会計、関係団体の財政状況及び健全化判断比率'!BS10)</f>
        <v>愛知県道路公社</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中小企業設備導入資金特別会計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f t="shared" si="1"/>
        <v>16</v>
      </c>
      <c r="AN36" s="376"/>
      <c r="AO36" s="377" t="str">
        <f>IF('各会計、関係団体の財政状況及び健全化判断比率'!B33="","",'各会計、関係団体の財政状況及び健全化判断比率'!B33)</f>
        <v>用地造成事業会計</v>
      </c>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f t="shared" si="3"/>
        <v>22</v>
      </c>
      <c r="BX36" s="376"/>
      <c r="BY36" s="377" t="str">
        <f>IF('各会計、関係団体の財政状況及び健全化判断比率'!B72="","",'各会計、関係団体の財政状況及び健全化判断比率'!B72)</f>
        <v>名古屋港管理組合</v>
      </c>
      <c r="BZ36" s="377"/>
      <c r="CA36" s="377"/>
      <c r="CB36" s="377"/>
      <c r="CC36" s="377"/>
      <c r="CD36" s="377"/>
      <c r="CE36" s="377"/>
      <c r="CF36" s="377"/>
      <c r="CG36" s="377"/>
      <c r="CH36" s="377"/>
      <c r="CI36" s="377"/>
      <c r="CJ36" s="377"/>
      <c r="CK36" s="377"/>
      <c r="CL36" s="377"/>
      <c r="CM36" s="377"/>
      <c r="CN36" s="162"/>
      <c r="CO36" s="376">
        <f t="shared" si="4"/>
        <v>31</v>
      </c>
      <c r="CP36" s="376"/>
      <c r="CQ36" s="377" t="str">
        <f>IF('各会計、関係団体の財政状況及び健全化判断比率'!BS11="","",'各会計、関係団体の財政状況及び健全化判断比率'!BS11)</f>
        <v>愛知県公立大学法人</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就農支援資金特別会計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f t="shared" si="3"/>
        <v>23</v>
      </c>
      <c r="BX37" s="376"/>
      <c r="BY37" s="377" t="str">
        <f>IF('各会計、関係団体の財政状況及び健全化判断比率'!B73="","",'各会計、関係団体の財政状況及び健全化判断比率'!B73)</f>
        <v>　一般会計</v>
      </c>
      <c r="BZ37" s="377"/>
      <c r="CA37" s="377"/>
      <c r="CB37" s="377"/>
      <c r="CC37" s="377"/>
      <c r="CD37" s="377"/>
      <c r="CE37" s="377"/>
      <c r="CF37" s="377"/>
      <c r="CG37" s="377"/>
      <c r="CH37" s="377"/>
      <c r="CI37" s="377"/>
      <c r="CJ37" s="377"/>
      <c r="CK37" s="377"/>
      <c r="CL37" s="377"/>
      <c r="CM37" s="377"/>
      <c r="CN37" s="162"/>
      <c r="CO37" s="376">
        <f t="shared" si="4"/>
        <v>32</v>
      </c>
      <c r="CP37" s="376"/>
      <c r="CQ37" s="377" t="str">
        <f>IF('各会計、関係団体の財政状況及び健全化判断比率'!BS12="","",'各会計、関係団体の財政状況及び健全化判断比率'!BS12)</f>
        <v>(公財）あいち産業振興機構</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県有林野特別会計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f t="shared" si="3"/>
        <v>24</v>
      </c>
      <c r="BX38" s="376"/>
      <c r="BY38" s="377" t="str">
        <f>IF('各会計、関係団体の財政状況及び健全化判断比率'!B74="","",'各会計、関係団体の財政状況及び健全化判断比率'!B74)</f>
        <v>　基金特別会計</v>
      </c>
      <c r="BZ38" s="377"/>
      <c r="CA38" s="377"/>
      <c r="CB38" s="377"/>
      <c r="CC38" s="377"/>
      <c r="CD38" s="377"/>
      <c r="CE38" s="377"/>
      <c r="CF38" s="377"/>
      <c r="CG38" s="377"/>
      <c r="CH38" s="377"/>
      <c r="CI38" s="377"/>
      <c r="CJ38" s="377"/>
      <c r="CK38" s="377"/>
      <c r="CL38" s="377"/>
      <c r="CM38" s="377"/>
      <c r="CN38" s="162"/>
      <c r="CO38" s="376">
        <f t="shared" si="4"/>
        <v>33</v>
      </c>
      <c r="CP38" s="376"/>
      <c r="CQ38" s="377" t="str">
        <f>IF('各会計、関係団体の財政状況及び健全化判断比率'!BS13="","",'各会計、関係団体の財政状況及び健全化判断比率'!BS13)</f>
        <v>(公財）愛知県教育・スポーツ振興財団</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林業改善資金特別会計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f t="shared" si="3"/>
        <v>25</v>
      </c>
      <c r="BX39" s="376"/>
      <c r="BY39" s="377" t="str">
        <f>IF('各会計、関係団体の財政状況及び健全化判断比率'!B75="","",'各会計、関係団体の財政状況及び健全化判断比率'!B75)</f>
        <v>　施設運営事業会計</v>
      </c>
      <c r="BZ39" s="377"/>
      <c r="CA39" s="377"/>
      <c r="CB39" s="377"/>
      <c r="CC39" s="377"/>
      <c r="CD39" s="377"/>
      <c r="CE39" s="377"/>
      <c r="CF39" s="377"/>
      <c r="CG39" s="377"/>
      <c r="CH39" s="377"/>
      <c r="CI39" s="377"/>
      <c r="CJ39" s="377"/>
      <c r="CK39" s="377"/>
      <c r="CL39" s="377"/>
      <c r="CM39" s="377"/>
      <c r="CN39" s="162"/>
      <c r="CO39" s="376">
        <f t="shared" si="4"/>
        <v>34</v>
      </c>
      <c r="CP39" s="376"/>
      <c r="CQ39" s="377" t="str">
        <f>IF('各会計、関係団体の財政状況及び健全化判断比率'!BS14="","",'各会計、関係団体の財政状況及び健全化判断比率'!BS14)</f>
        <v>(公財)愛知県水産業振興基金</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沿岸漁業改善資金特別会計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f t="shared" si="3"/>
        <v>26</v>
      </c>
      <c r="BX40" s="376"/>
      <c r="BY40" s="377" t="str">
        <f>IF('各会計、関係団体の財政状況及び健全化判断比率'!B76="","",'各会計、関係団体の財政状況及び健全化判断比率'!B76)</f>
        <v>　埋立事業会計</v>
      </c>
      <c r="BZ40" s="377"/>
      <c r="CA40" s="377"/>
      <c r="CB40" s="377"/>
      <c r="CC40" s="377"/>
      <c r="CD40" s="377"/>
      <c r="CE40" s="377"/>
      <c r="CF40" s="377"/>
      <c r="CG40" s="377"/>
      <c r="CH40" s="377"/>
      <c r="CI40" s="377"/>
      <c r="CJ40" s="377"/>
      <c r="CK40" s="377"/>
      <c r="CL40" s="377"/>
      <c r="CM40" s="377"/>
      <c r="CN40" s="162"/>
      <c r="CO40" s="376">
        <f t="shared" si="4"/>
        <v>35</v>
      </c>
      <c r="CP40" s="376"/>
      <c r="CQ40" s="377" t="str">
        <f>IF('各会計、関係団体の財政状況及び健全化判断比率'!BS15="","",'各会計、関係団体の財政状況及び健全化判断比率'!BS15)</f>
        <v>(公財)愛知公園協会</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県営住宅管理事業特別会計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36</v>
      </c>
      <c r="CP41" s="376"/>
      <c r="CQ41" s="377" t="str">
        <f>IF('各会計、関係団体の財政状況及び健全化判断比率'!BS16="","",'各会計、関係団体の財政状況及び健全化判断比率'!BS16)</f>
        <v>(公財)愛知県国際交流協会</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0cZfqj3IJrgEB/E5O9eMmLS+S79MAwSJSeT8GD7e1a4DZcxeeEzRncEpukXxuF+C1WS1pT/zin8mX/8d7QjEeQ==" saltValue="R1rz1oiYV2t5PjJ/zdJCt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1389688897</v>
      </c>
      <c r="S5" s="658"/>
      <c r="T5" s="658"/>
      <c r="U5" s="658"/>
      <c r="V5" s="658"/>
      <c r="W5" s="658"/>
      <c r="X5" s="658"/>
      <c r="Y5" s="659"/>
      <c r="Z5" s="683">
        <v>53</v>
      </c>
      <c r="AA5" s="683"/>
      <c r="AB5" s="683"/>
      <c r="AC5" s="683"/>
      <c r="AD5" s="684">
        <v>1090866301</v>
      </c>
      <c r="AE5" s="684"/>
      <c r="AF5" s="684"/>
      <c r="AG5" s="684"/>
      <c r="AH5" s="684"/>
      <c r="AI5" s="684"/>
      <c r="AJ5" s="684"/>
      <c r="AK5" s="684"/>
      <c r="AL5" s="660">
        <v>79.5</v>
      </c>
      <c r="AM5" s="661"/>
      <c r="AN5" s="661"/>
      <c r="AO5" s="662"/>
      <c r="AP5" s="641" t="s">
        <v>195</v>
      </c>
      <c r="AQ5" s="642"/>
      <c r="AR5" s="642"/>
      <c r="AS5" s="642"/>
      <c r="AT5" s="642"/>
      <c r="AU5" s="642"/>
      <c r="AV5" s="642"/>
      <c r="AW5" s="642"/>
      <c r="AX5" s="642"/>
      <c r="AY5" s="642"/>
      <c r="AZ5" s="642"/>
      <c r="BA5" s="642"/>
      <c r="BB5" s="642"/>
      <c r="BC5" s="643"/>
      <c r="BD5" s="575">
        <v>1389195672</v>
      </c>
      <c r="BE5" s="576"/>
      <c r="BF5" s="576"/>
      <c r="BG5" s="576"/>
      <c r="BH5" s="576"/>
      <c r="BI5" s="576"/>
      <c r="BJ5" s="576"/>
      <c r="BK5" s="577"/>
      <c r="BL5" s="668">
        <v>100</v>
      </c>
      <c r="BM5" s="668"/>
      <c r="BN5" s="668"/>
      <c r="BO5" s="668"/>
      <c r="BP5" s="655">
        <v>33094185</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147876293</v>
      </c>
      <c r="S6" s="576"/>
      <c r="T6" s="576"/>
      <c r="U6" s="576"/>
      <c r="V6" s="576"/>
      <c r="W6" s="576"/>
      <c r="X6" s="576"/>
      <c r="Y6" s="577"/>
      <c r="Z6" s="668">
        <v>5.6</v>
      </c>
      <c r="AA6" s="668"/>
      <c r="AB6" s="668"/>
      <c r="AC6" s="668"/>
      <c r="AD6" s="655">
        <v>147876293</v>
      </c>
      <c r="AE6" s="655"/>
      <c r="AF6" s="655"/>
      <c r="AG6" s="655"/>
      <c r="AH6" s="655"/>
      <c r="AI6" s="655"/>
      <c r="AJ6" s="655"/>
      <c r="AK6" s="655"/>
      <c r="AL6" s="578">
        <v>10.8</v>
      </c>
      <c r="AM6" s="678"/>
      <c r="AN6" s="678"/>
      <c r="AO6" s="672"/>
      <c r="AP6" s="572" t="s">
        <v>200</v>
      </c>
      <c r="AQ6" s="573"/>
      <c r="AR6" s="573"/>
      <c r="AS6" s="573"/>
      <c r="AT6" s="573"/>
      <c r="AU6" s="573"/>
      <c r="AV6" s="573"/>
      <c r="AW6" s="573"/>
      <c r="AX6" s="573"/>
      <c r="AY6" s="573"/>
      <c r="AZ6" s="573"/>
      <c r="BA6" s="573"/>
      <c r="BB6" s="573"/>
      <c r="BC6" s="574"/>
      <c r="BD6" s="575">
        <v>1389195672</v>
      </c>
      <c r="BE6" s="576"/>
      <c r="BF6" s="576"/>
      <c r="BG6" s="576"/>
      <c r="BH6" s="576"/>
      <c r="BI6" s="576"/>
      <c r="BJ6" s="576"/>
      <c r="BK6" s="577"/>
      <c r="BL6" s="668">
        <v>100</v>
      </c>
      <c r="BM6" s="668"/>
      <c r="BN6" s="668"/>
      <c r="BO6" s="668"/>
      <c r="BP6" s="655">
        <v>33094185</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3117841</v>
      </c>
      <c r="CN6" s="576"/>
      <c r="CO6" s="576"/>
      <c r="CP6" s="576"/>
      <c r="CQ6" s="576"/>
      <c r="CR6" s="576"/>
      <c r="CS6" s="576"/>
      <c r="CT6" s="577"/>
      <c r="CU6" s="668">
        <v>0.1</v>
      </c>
      <c r="CV6" s="668"/>
      <c r="CW6" s="668"/>
      <c r="CX6" s="668"/>
      <c r="CY6" s="581" t="s">
        <v>118</v>
      </c>
      <c r="CZ6" s="576"/>
      <c r="DA6" s="576"/>
      <c r="DB6" s="576"/>
      <c r="DC6" s="576"/>
      <c r="DD6" s="576"/>
      <c r="DE6" s="576"/>
      <c r="DF6" s="576"/>
      <c r="DG6" s="576"/>
      <c r="DH6" s="576"/>
      <c r="DI6" s="576"/>
      <c r="DJ6" s="576"/>
      <c r="DK6" s="577"/>
      <c r="DL6" s="581">
        <v>3117841</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3973989</v>
      </c>
      <c r="S7" s="576"/>
      <c r="T7" s="576"/>
      <c r="U7" s="576"/>
      <c r="V7" s="576"/>
      <c r="W7" s="576"/>
      <c r="X7" s="576"/>
      <c r="Y7" s="577"/>
      <c r="Z7" s="668">
        <v>0.2</v>
      </c>
      <c r="AA7" s="668"/>
      <c r="AB7" s="668"/>
      <c r="AC7" s="668"/>
      <c r="AD7" s="655">
        <v>3973989</v>
      </c>
      <c r="AE7" s="655"/>
      <c r="AF7" s="655"/>
      <c r="AG7" s="655"/>
      <c r="AH7" s="655"/>
      <c r="AI7" s="655"/>
      <c r="AJ7" s="655"/>
      <c r="AK7" s="655"/>
      <c r="AL7" s="578">
        <v>0.3</v>
      </c>
      <c r="AM7" s="678"/>
      <c r="AN7" s="678"/>
      <c r="AO7" s="672"/>
      <c r="AP7" s="572" t="s">
        <v>203</v>
      </c>
      <c r="AQ7" s="573"/>
      <c r="AR7" s="573"/>
      <c r="AS7" s="573"/>
      <c r="AT7" s="573"/>
      <c r="AU7" s="573"/>
      <c r="AV7" s="573"/>
      <c r="AW7" s="573"/>
      <c r="AX7" s="573"/>
      <c r="AY7" s="573"/>
      <c r="AZ7" s="573"/>
      <c r="BA7" s="573"/>
      <c r="BB7" s="573"/>
      <c r="BC7" s="574"/>
      <c r="BD7" s="575">
        <v>370433693</v>
      </c>
      <c r="BE7" s="576"/>
      <c r="BF7" s="576"/>
      <c r="BG7" s="576"/>
      <c r="BH7" s="576"/>
      <c r="BI7" s="576"/>
      <c r="BJ7" s="576"/>
      <c r="BK7" s="577"/>
      <c r="BL7" s="668">
        <v>26.7</v>
      </c>
      <c r="BM7" s="668"/>
      <c r="BN7" s="668"/>
      <c r="BO7" s="668"/>
      <c r="BP7" s="655">
        <v>14567898</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102643914</v>
      </c>
      <c r="CN7" s="669"/>
      <c r="CO7" s="669"/>
      <c r="CP7" s="669"/>
      <c r="CQ7" s="669"/>
      <c r="CR7" s="669"/>
      <c r="CS7" s="669"/>
      <c r="CT7" s="577"/>
      <c r="CU7" s="668">
        <v>4</v>
      </c>
      <c r="CV7" s="668"/>
      <c r="CW7" s="668"/>
      <c r="CX7" s="668"/>
      <c r="CY7" s="581">
        <v>19646570</v>
      </c>
      <c r="CZ7" s="576"/>
      <c r="DA7" s="576"/>
      <c r="DB7" s="576"/>
      <c r="DC7" s="576"/>
      <c r="DD7" s="576"/>
      <c r="DE7" s="576"/>
      <c r="DF7" s="576"/>
      <c r="DG7" s="576"/>
      <c r="DH7" s="576"/>
      <c r="DI7" s="576"/>
      <c r="DJ7" s="576"/>
      <c r="DK7" s="577"/>
      <c r="DL7" s="581">
        <v>78391766</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8013246</v>
      </c>
      <c r="BE8" s="576"/>
      <c r="BF8" s="576"/>
      <c r="BG8" s="576"/>
      <c r="BH8" s="576"/>
      <c r="BI8" s="576"/>
      <c r="BJ8" s="576"/>
      <c r="BK8" s="577"/>
      <c r="BL8" s="668">
        <v>0.6</v>
      </c>
      <c r="BM8" s="668"/>
      <c r="BN8" s="668"/>
      <c r="BO8" s="668"/>
      <c r="BP8" s="655">
        <v>2018133</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448119552</v>
      </c>
      <c r="CN8" s="669"/>
      <c r="CO8" s="669"/>
      <c r="CP8" s="669"/>
      <c r="CQ8" s="669"/>
      <c r="CR8" s="669"/>
      <c r="CS8" s="669"/>
      <c r="CT8" s="577"/>
      <c r="CU8" s="578">
        <v>17.600000000000001</v>
      </c>
      <c r="CV8" s="678"/>
      <c r="CW8" s="678"/>
      <c r="CX8" s="671"/>
      <c r="CY8" s="581">
        <v>5967075</v>
      </c>
      <c r="CZ8" s="576"/>
      <c r="DA8" s="576"/>
      <c r="DB8" s="576"/>
      <c r="DC8" s="576"/>
      <c r="DD8" s="576"/>
      <c r="DE8" s="576"/>
      <c r="DF8" s="576"/>
      <c r="DG8" s="576"/>
      <c r="DH8" s="576"/>
      <c r="DI8" s="576"/>
      <c r="DJ8" s="576"/>
      <c r="DK8" s="577"/>
      <c r="DL8" s="581">
        <v>414990101</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118766</v>
      </c>
      <c r="S9" s="669"/>
      <c r="T9" s="669"/>
      <c r="U9" s="669"/>
      <c r="V9" s="669"/>
      <c r="W9" s="669"/>
      <c r="X9" s="669"/>
      <c r="Y9" s="577"/>
      <c r="Z9" s="578">
        <v>0</v>
      </c>
      <c r="AA9" s="670"/>
      <c r="AB9" s="670"/>
      <c r="AC9" s="671"/>
      <c r="AD9" s="581">
        <v>118766</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284222715</v>
      </c>
      <c r="BE9" s="576"/>
      <c r="BF9" s="576"/>
      <c r="BG9" s="576"/>
      <c r="BH9" s="576"/>
      <c r="BI9" s="576"/>
      <c r="BJ9" s="576"/>
      <c r="BK9" s="577"/>
      <c r="BL9" s="668">
        <v>20.5</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76068960</v>
      </c>
      <c r="CN9" s="669"/>
      <c r="CO9" s="669"/>
      <c r="CP9" s="669"/>
      <c r="CQ9" s="669"/>
      <c r="CR9" s="669"/>
      <c r="CS9" s="669"/>
      <c r="CT9" s="577"/>
      <c r="CU9" s="578">
        <v>3</v>
      </c>
      <c r="CV9" s="678"/>
      <c r="CW9" s="678"/>
      <c r="CX9" s="671"/>
      <c r="CY9" s="581">
        <v>3904030</v>
      </c>
      <c r="CZ9" s="576"/>
      <c r="DA9" s="576"/>
      <c r="DB9" s="576"/>
      <c r="DC9" s="576"/>
      <c r="DD9" s="576"/>
      <c r="DE9" s="576"/>
      <c r="DF9" s="576"/>
      <c r="DG9" s="576"/>
      <c r="DH9" s="576"/>
      <c r="DI9" s="576"/>
      <c r="DJ9" s="576"/>
      <c r="DK9" s="577"/>
      <c r="DL9" s="581">
        <v>30759498</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1294849</v>
      </c>
      <c r="S10" s="669"/>
      <c r="T10" s="669"/>
      <c r="U10" s="669"/>
      <c r="V10" s="669"/>
      <c r="W10" s="669"/>
      <c r="X10" s="669"/>
      <c r="Y10" s="577"/>
      <c r="Z10" s="578">
        <v>0</v>
      </c>
      <c r="AA10" s="670"/>
      <c r="AB10" s="670"/>
      <c r="AC10" s="671"/>
      <c r="AD10" s="581">
        <v>1294849</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8540880</v>
      </c>
      <c r="BE10" s="576"/>
      <c r="BF10" s="576"/>
      <c r="BG10" s="576"/>
      <c r="BH10" s="576"/>
      <c r="BI10" s="576"/>
      <c r="BJ10" s="576"/>
      <c r="BK10" s="577"/>
      <c r="BL10" s="668">
        <v>0.6</v>
      </c>
      <c r="BM10" s="668"/>
      <c r="BN10" s="668"/>
      <c r="BO10" s="668"/>
      <c r="BP10" s="655">
        <v>409039</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5226666</v>
      </c>
      <c r="CN10" s="669"/>
      <c r="CO10" s="669"/>
      <c r="CP10" s="669"/>
      <c r="CQ10" s="669"/>
      <c r="CR10" s="669"/>
      <c r="CS10" s="669"/>
      <c r="CT10" s="577"/>
      <c r="CU10" s="578">
        <v>0.2</v>
      </c>
      <c r="CV10" s="678"/>
      <c r="CW10" s="678"/>
      <c r="CX10" s="671"/>
      <c r="CY10" s="581">
        <v>648789</v>
      </c>
      <c r="CZ10" s="576"/>
      <c r="DA10" s="576"/>
      <c r="DB10" s="576"/>
      <c r="DC10" s="576"/>
      <c r="DD10" s="576"/>
      <c r="DE10" s="576"/>
      <c r="DF10" s="576"/>
      <c r="DG10" s="576"/>
      <c r="DH10" s="576"/>
      <c r="DI10" s="576"/>
      <c r="DJ10" s="576"/>
      <c r="DK10" s="577"/>
      <c r="DL10" s="581">
        <v>2590379</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81005</v>
      </c>
      <c r="S11" s="669"/>
      <c r="T11" s="669"/>
      <c r="U11" s="669"/>
      <c r="V11" s="669"/>
      <c r="W11" s="669"/>
      <c r="X11" s="669"/>
      <c r="Y11" s="577"/>
      <c r="Z11" s="578">
        <v>0</v>
      </c>
      <c r="AA11" s="670"/>
      <c r="AB11" s="670"/>
      <c r="AC11" s="671"/>
      <c r="AD11" s="581">
        <v>81005</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28402450</v>
      </c>
      <c r="BE11" s="576"/>
      <c r="BF11" s="576"/>
      <c r="BG11" s="576"/>
      <c r="BH11" s="576"/>
      <c r="BI11" s="576"/>
      <c r="BJ11" s="576"/>
      <c r="BK11" s="577"/>
      <c r="BL11" s="668">
        <v>2</v>
      </c>
      <c r="BM11" s="668"/>
      <c r="BN11" s="668"/>
      <c r="BO11" s="668"/>
      <c r="BP11" s="655">
        <v>12140726</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90898606</v>
      </c>
      <c r="CN11" s="669"/>
      <c r="CO11" s="669"/>
      <c r="CP11" s="669"/>
      <c r="CQ11" s="669"/>
      <c r="CR11" s="669"/>
      <c r="CS11" s="669"/>
      <c r="CT11" s="577"/>
      <c r="CU11" s="578">
        <v>3.6</v>
      </c>
      <c r="CV11" s="678"/>
      <c r="CW11" s="678"/>
      <c r="CX11" s="671"/>
      <c r="CY11" s="581">
        <v>64802154</v>
      </c>
      <c r="CZ11" s="576"/>
      <c r="DA11" s="576"/>
      <c r="DB11" s="576"/>
      <c r="DC11" s="576"/>
      <c r="DD11" s="576"/>
      <c r="DE11" s="576"/>
      <c r="DF11" s="576"/>
      <c r="DG11" s="576"/>
      <c r="DH11" s="576"/>
      <c r="DI11" s="576"/>
      <c r="DJ11" s="576"/>
      <c r="DK11" s="577"/>
      <c r="DL11" s="581">
        <v>34418207</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179782</v>
      </c>
      <c r="S12" s="669"/>
      <c r="T12" s="669"/>
      <c r="U12" s="669"/>
      <c r="V12" s="669"/>
      <c r="W12" s="669"/>
      <c r="X12" s="669"/>
      <c r="Y12" s="577"/>
      <c r="Z12" s="578">
        <v>0</v>
      </c>
      <c r="AA12" s="670"/>
      <c r="AB12" s="670"/>
      <c r="AC12" s="671"/>
      <c r="AD12" s="581">
        <v>179782</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962424</v>
      </c>
      <c r="BE12" s="576"/>
      <c r="BF12" s="576"/>
      <c r="BG12" s="576"/>
      <c r="BH12" s="576"/>
      <c r="BI12" s="576"/>
      <c r="BJ12" s="576"/>
      <c r="BK12" s="577"/>
      <c r="BL12" s="668">
        <v>0.1</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237082087</v>
      </c>
      <c r="CN12" s="669"/>
      <c r="CO12" s="669"/>
      <c r="CP12" s="669"/>
      <c r="CQ12" s="669"/>
      <c r="CR12" s="669"/>
      <c r="CS12" s="669"/>
      <c r="CT12" s="577"/>
      <c r="CU12" s="578">
        <v>9.3000000000000007</v>
      </c>
      <c r="CV12" s="678"/>
      <c r="CW12" s="678"/>
      <c r="CX12" s="671"/>
      <c r="CY12" s="581">
        <v>9491514</v>
      </c>
      <c r="CZ12" s="576"/>
      <c r="DA12" s="576"/>
      <c r="DB12" s="576"/>
      <c r="DC12" s="576"/>
      <c r="DD12" s="576"/>
      <c r="DE12" s="576"/>
      <c r="DF12" s="576"/>
      <c r="DG12" s="576"/>
      <c r="DH12" s="576"/>
      <c r="DI12" s="576"/>
      <c r="DJ12" s="576"/>
      <c r="DK12" s="577"/>
      <c r="DL12" s="581">
        <v>30084709</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142227902</v>
      </c>
      <c r="S13" s="669"/>
      <c r="T13" s="669"/>
      <c r="U13" s="669"/>
      <c r="V13" s="669"/>
      <c r="W13" s="669"/>
      <c r="X13" s="669"/>
      <c r="Y13" s="577"/>
      <c r="Z13" s="578">
        <v>5.4</v>
      </c>
      <c r="AA13" s="670"/>
      <c r="AB13" s="670"/>
      <c r="AC13" s="671"/>
      <c r="AD13" s="581">
        <v>142227902</v>
      </c>
      <c r="AE13" s="669"/>
      <c r="AF13" s="669"/>
      <c r="AG13" s="669"/>
      <c r="AH13" s="669"/>
      <c r="AI13" s="669"/>
      <c r="AJ13" s="669"/>
      <c r="AK13" s="577"/>
      <c r="AL13" s="578">
        <v>10.4</v>
      </c>
      <c r="AM13" s="670"/>
      <c r="AN13" s="670"/>
      <c r="AO13" s="672"/>
      <c r="AP13" s="572" t="s">
        <v>221</v>
      </c>
      <c r="AQ13" s="573"/>
      <c r="AR13" s="573"/>
      <c r="AS13" s="573"/>
      <c r="AT13" s="573"/>
      <c r="AU13" s="573"/>
      <c r="AV13" s="573"/>
      <c r="AW13" s="573"/>
      <c r="AX13" s="573"/>
      <c r="AY13" s="573"/>
      <c r="AZ13" s="573"/>
      <c r="BA13" s="573"/>
      <c r="BB13" s="573"/>
      <c r="BC13" s="574"/>
      <c r="BD13" s="575">
        <v>19831288</v>
      </c>
      <c r="BE13" s="576"/>
      <c r="BF13" s="576"/>
      <c r="BG13" s="576"/>
      <c r="BH13" s="576"/>
      <c r="BI13" s="576"/>
      <c r="BJ13" s="576"/>
      <c r="BK13" s="577"/>
      <c r="BL13" s="668">
        <v>1.4</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239438688</v>
      </c>
      <c r="CN13" s="669"/>
      <c r="CO13" s="669"/>
      <c r="CP13" s="669"/>
      <c r="CQ13" s="669"/>
      <c r="CR13" s="669"/>
      <c r="CS13" s="669"/>
      <c r="CT13" s="577"/>
      <c r="CU13" s="578">
        <v>9.4</v>
      </c>
      <c r="CV13" s="678"/>
      <c r="CW13" s="678"/>
      <c r="CX13" s="671"/>
      <c r="CY13" s="581">
        <v>185959650</v>
      </c>
      <c r="CZ13" s="576"/>
      <c r="DA13" s="576"/>
      <c r="DB13" s="576"/>
      <c r="DC13" s="576"/>
      <c r="DD13" s="576"/>
      <c r="DE13" s="576"/>
      <c r="DF13" s="576"/>
      <c r="DG13" s="576"/>
      <c r="DH13" s="576"/>
      <c r="DI13" s="576"/>
      <c r="DJ13" s="576"/>
      <c r="DK13" s="577"/>
      <c r="DL13" s="581">
        <v>50528727</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20460690</v>
      </c>
      <c r="BE14" s="576"/>
      <c r="BF14" s="576"/>
      <c r="BG14" s="576"/>
      <c r="BH14" s="576"/>
      <c r="BI14" s="576"/>
      <c r="BJ14" s="576"/>
      <c r="BK14" s="577"/>
      <c r="BL14" s="668">
        <v>1.5</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170037324</v>
      </c>
      <c r="CN14" s="669"/>
      <c r="CO14" s="669"/>
      <c r="CP14" s="669"/>
      <c r="CQ14" s="669"/>
      <c r="CR14" s="669"/>
      <c r="CS14" s="669"/>
      <c r="CT14" s="577"/>
      <c r="CU14" s="578">
        <v>6.7</v>
      </c>
      <c r="CV14" s="678"/>
      <c r="CW14" s="678"/>
      <c r="CX14" s="671"/>
      <c r="CY14" s="581">
        <v>12322923</v>
      </c>
      <c r="CZ14" s="576"/>
      <c r="DA14" s="576"/>
      <c r="DB14" s="576"/>
      <c r="DC14" s="576"/>
      <c r="DD14" s="576"/>
      <c r="DE14" s="576"/>
      <c r="DF14" s="576"/>
      <c r="DG14" s="576"/>
      <c r="DH14" s="576"/>
      <c r="DI14" s="576"/>
      <c r="DJ14" s="576"/>
      <c r="DK14" s="577"/>
      <c r="DL14" s="581">
        <v>152692266</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5323907</v>
      </c>
      <c r="S15" s="669"/>
      <c r="T15" s="669"/>
      <c r="U15" s="669"/>
      <c r="V15" s="669"/>
      <c r="W15" s="669"/>
      <c r="X15" s="669"/>
      <c r="Y15" s="577"/>
      <c r="Z15" s="578">
        <v>0.2</v>
      </c>
      <c r="AA15" s="670"/>
      <c r="AB15" s="670"/>
      <c r="AC15" s="671"/>
      <c r="AD15" s="581">
        <v>5323907</v>
      </c>
      <c r="AE15" s="669"/>
      <c r="AF15" s="669"/>
      <c r="AG15" s="669"/>
      <c r="AH15" s="669"/>
      <c r="AI15" s="669"/>
      <c r="AJ15" s="669"/>
      <c r="AK15" s="577"/>
      <c r="AL15" s="578">
        <v>0.4</v>
      </c>
      <c r="AM15" s="670"/>
      <c r="AN15" s="670"/>
      <c r="AO15" s="672"/>
      <c r="AP15" s="572" t="s">
        <v>227</v>
      </c>
      <c r="AQ15" s="573"/>
      <c r="AR15" s="573"/>
      <c r="AS15" s="573"/>
      <c r="AT15" s="573"/>
      <c r="AU15" s="573"/>
      <c r="AV15" s="573"/>
      <c r="AW15" s="573"/>
      <c r="AX15" s="573"/>
      <c r="AY15" s="573"/>
      <c r="AZ15" s="573"/>
      <c r="BA15" s="573"/>
      <c r="BB15" s="573"/>
      <c r="BC15" s="574"/>
      <c r="BD15" s="575">
        <v>409960379</v>
      </c>
      <c r="BE15" s="576"/>
      <c r="BF15" s="576"/>
      <c r="BG15" s="576"/>
      <c r="BH15" s="576"/>
      <c r="BI15" s="576"/>
      <c r="BJ15" s="576"/>
      <c r="BK15" s="577"/>
      <c r="BL15" s="668">
        <v>29.5</v>
      </c>
      <c r="BM15" s="668"/>
      <c r="BN15" s="668"/>
      <c r="BO15" s="668"/>
      <c r="BP15" s="655">
        <v>18526287</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5323296</v>
      </c>
      <c r="S16" s="669"/>
      <c r="T16" s="669"/>
      <c r="U16" s="669"/>
      <c r="V16" s="669"/>
      <c r="W16" s="669"/>
      <c r="X16" s="669"/>
      <c r="Y16" s="577"/>
      <c r="Z16" s="578">
        <v>0.2</v>
      </c>
      <c r="AA16" s="670"/>
      <c r="AB16" s="670"/>
      <c r="AC16" s="671"/>
      <c r="AD16" s="581">
        <v>5323296</v>
      </c>
      <c r="AE16" s="669"/>
      <c r="AF16" s="669"/>
      <c r="AG16" s="669"/>
      <c r="AH16" s="669"/>
      <c r="AI16" s="669"/>
      <c r="AJ16" s="669"/>
      <c r="AK16" s="577"/>
      <c r="AL16" s="578">
        <v>0.4</v>
      </c>
      <c r="AM16" s="670"/>
      <c r="AN16" s="670"/>
      <c r="AO16" s="672"/>
      <c r="AP16" s="572" t="s">
        <v>230</v>
      </c>
      <c r="AQ16" s="573"/>
      <c r="AR16" s="573"/>
      <c r="AS16" s="573"/>
      <c r="AT16" s="573"/>
      <c r="AU16" s="573"/>
      <c r="AV16" s="573"/>
      <c r="AW16" s="573"/>
      <c r="AX16" s="573"/>
      <c r="AY16" s="573"/>
      <c r="AZ16" s="573"/>
      <c r="BA16" s="573"/>
      <c r="BB16" s="573"/>
      <c r="BC16" s="574"/>
      <c r="BD16" s="575">
        <v>15503426</v>
      </c>
      <c r="BE16" s="576"/>
      <c r="BF16" s="576"/>
      <c r="BG16" s="576"/>
      <c r="BH16" s="576"/>
      <c r="BI16" s="576"/>
      <c r="BJ16" s="576"/>
      <c r="BK16" s="577"/>
      <c r="BL16" s="668">
        <v>1.1000000000000001</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517790023</v>
      </c>
      <c r="CN16" s="669"/>
      <c r="CO16" s="669"/>
      <c r="CP16" s="669"/>
      <c r="CQ16" s="669"/>
      <c r="CR16" s="669"/>
      <c r="CS16" s="669"/>
      <c r="CT16" s="577"/>
      <c r="CU16" s="578">
        <v>20.3</v>
      </c>
      <c r="CV16" s="678"/>
      <c r="CW16" s="678"/>
      <c r="CX16" s="671"/>
      <c r="CY16" s="581">
        <v>24458818</v>
      </c>
      <c r="CZ16" s="576"/>
      <c r="DA16" s="576"/>
      <c r="DB16" s="576"/>
      <c r="DC16" s="576"/>
      <c r="DD16" s="576"/>
      <c r="DE16" s="576"/>
      <c r="DF16" s="576"/>
      <c r="DG16" s="576"/>
      <c r="DH16" s="576"/>
      <c r="DI16" s="576"/>
      <c r="DJ16" s="576"/>
      <c r="DK16" s="577"/>
      <c r="DL16" s="581">
        <v>379463449</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v>611</v>
      </c>
      <c r="S17" s="669"/>
      <c r="T17" s="669"/>
      <c r="U17" s="669"/>
      <c r="V17" s="669"/>
      <c r="W17" s="669"/>
      <c r="X17" s="669"/>
      <c r="Y17" s="577"/>
      <c r="Z17" s="578">
        <v>0</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394456953</v>
      </c>
      <c r="BE17" s="576"/>
      <c r="BF17" s="576"/>
      <c r="BG17" s="576"/>
      <c r="BH17" s="576"/>
      <c r="BI17" s="576"/>
      <c r="BJ17" s="576"/>
      <c r="BK17" s="577"/>
      <c r="BL17" s="668">
        <v>28.4</v>
      </c>
      <c r="BM17" s="668"/>
      <c r="BN17" s="668"/>
      <c r="BO17" s="668"/>
      <c r="BP17" s="655">
        <v>18526287</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2450527</v>
      </c>
      <c r="CN17" s="669"/>
      <c r="CO17" s="669"/>
      <c r="CP17" s="669"/>
      <c r="CQ17" s="669"/>
      <c r="CR17" s="669"/>
      <c r="CS17" s="669"/>
      <c r="CT17" s="577"/>
      <c r="CU17" s="578">
        <v>0.1</v>
      </c>
      <c r="CV17" s="678"/>
      <c r="CW17" s="678"/>
      <c r="CX17" s="671"/>
      <c r="CY17" s="581" t="s">
        <v>118</v>
      </c>
      <c r="CZ17" s="576"/>
      <c r="DA17" s="576"/>
      <c r="DB17" s="576"/>
      <c r="DC17" s="576"/>
      <c r="DD17" s="576"/>
      <c r="DE17" s="576"/>
      <c r="DF17" s="576"/>
      <c r="DG17" s="576"/>
      <c r="DH17" s="576"/>
      <c r="DI17" s="576"/>
      <c r="DJ17" s="576"/>
      <c r="DK17" s="577"/>
      <c r="DL17" s="581">
        <v>25164</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125070840</v>
      </c>
      <c r="S18" s="669"/>
      <c r="T18" s="669"/>
      <c r="U18" s="669"/>
      <c r="V18" s="669"/>
      <c r="W18" s="669"/>
      <c r="X18" s="669"/>
      <c r="Y18" s="577"/>
      <c r="Z18" s="578">
        <v>4.8</v>
      </c>
      <c r="AA18" s="670"/>
      <c r="AB18" s="670"/>
      <c r="AC18" s="671"/>
      <c r="AD18" s="581">
        <v>123634563</v>
      </c>
      <c r="AE18" s="669"/>
      <c r="AF18" s="669"/>
      <c r="AG18" s="669"/>
      <c r="AH18" s="669"/>
      <c r="AI18" s="669"/>
      <c r="AJ18" s="669"/>
      <c r="AK18" s="577"/>
      <c r="AL18" s="578">
        <v>9</v>
      </c>
      <c r="AM18" s="670"/>
      <c r="AN18" s="670"/>
      <c r="AO18" s="672"/>
      <c r="AP18" s="572" t="s">
        <v>236</v>
      </c>
      <c r="AQ18" s="573"/>
      <c r="AR18" s="573"/>
      <c r="AS18" s="573"/>
      <c r="AT18" s="573"/>
      <c r="AU18" s="573"/>
      <c r="AV18" s="573"/>
      <c r="AW18" s="573"/>
      <c r="AX18" s="573"/>
      <c r="AY18" s="573"/>
      <c r="AZ18" s="573"/>
      <c r="BA18" s="573"/>
      <c r="BB18" s="573"/>
      <c r="BC18" s="574"/>
      <c r="BD18" s="575">
        <v>383888621</v>
      </c>
      <c r="BE18" s="576"/>
      <c r="BF18" s="576"/>
      <c r="BG18" s="576"/>
      <c r="BH18" s="576"/>
      <c r="BI18" s="576"/>
      <c r="BJ18" s="576"/>
      <c r="BK18" s="577"/>
      <c r="BL18" s="668">
        <v>27.6</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389616507</v>
      </c>
      <c r="CN18" s="669"/>
      <c r="CO18" s="669"/>
      <c r="CP18" s="669"/>
      <c r="CQ18" s="669"/>
      <c r="CR18" s="669"/>
      <c r="CS18" s="669"/>
      <c r="CT18" s="577"/>
      <c r="CU18" s="578">
        <v>15.3</v>
      </c>
      <c r="CV18" s="678"/>
      <c r="CW18" s="678"/>
      <c r="CX18" s="671"/>
      <c r="CY18" s="581" t="s">
        <v>118</v>
      </c>
      <c r="CZ18" s="576"/>
      <c r="DA18" s="576"/>
      <c r="DB18" s="576"/>
      <c r="DC18" s="576"/>
      <c r="DD18" s="576"/>
      <c r="DE18" s="576"/>
      <c r="DF18" s="576"/>
      <c r="DG18" s="576"/>
      <c r="DH18" s="576"/>
      <c r="DI18" s="576"/>
      <c r="DJ18" s="576"/>
      <c r="DK18" s="577"/>
      <c r="DL18" s="581">
        <v>379107565</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123634563</v>
      </c>
      <c r="S19" s="669"/>
      <c r="T19" s="669"/>
      <c r="U19" s="669"/>
      <c r="V19" s="669"/>
      <c r="W19" s="669"/>
      <c r="X19" s="669"/>
      <c r="Y19" s="577"/>
      <c r="Z19" s="578">
        <v>4.7</v>
      </c>
      <c r="AA19" s="670"/>
      <c r="AB19" s="670"/>
      <c r="AC19" s="671"/>
      <c r="AD19" s="581">
        <v>123634563</v>
      </c>
      <c r="AE19" s="669"/>
      <c r="AF19" s="669"/>
      <c r="AG19" s="669"/>
      <c r="AH19" s="669"/>
      <c r="AI19" s="669"/>
      <c r="AJ19" s="669"/>
      <c r="AK19" s="577"/>
      <c r="AL19" s="578">
        <v>9</v>
      </c>
      <c r="AM19" s="670"/>
      <c r="AN19" s="670"/>
      <c r="AO19" s="672"/>
      <c r="AP19" s="572" t="s">
        <v>239</v>
      </c>
      <c r="AQ19" s="573"/>
      <c r="AR19" s="573"/>
      <c r="AS19" s="573"/>
      <c r="AT19" s="573"/>
      <c r="AU19" s="573"/>
      <c r="AV19" s="573"/>
      <c r="AW19" s="573"/>
      <c r="AX19" s="573"/>
      <c r="AY19" s="573"/>
      <c r="AZ19" s="573"/>
      <c r="BA19" s="573"/>
      <c r="BB19" s="573"/>
      <c r="BC19" s="574"/>
      <c r="BD19" s="575">
        <v>28398037</v>
      </c>
      <c r="BE19" s="576"/>
      <c r="BF19" s="576"/>
      <c r="BG19" s="576"/>
      <c r="BH19" s="576"/>
      <c r="BI19" s="576"/>
      <c r="BJ19" s="576"/>
      <c r="BK19" s="577"/>
      <c r="BL19" s="578">
        <v>2</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1403556</v>
      </c>
      <c r="S20" s="669"/>
      <c r="T20" s="669"/>
      <c r="U20" s="669"/>
      <c r="V20" s="669"/>
      <c r="W20" s="669"/>
      <c r="X20" s="669"/>
      <c r="Y20" s="577"/>
      <c r="Z20" s="578">
        <v>0.1</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8453027</v>
      </c>
      <c r="BE20" s="576"/>
      <c r="BF20" s="576"/>
      <c r="BG20" s="576"/>
      <c r="BH20" s="576"/>
      <c r="BI20" s="576"/>
      <c r="BJ20" s="576"/>
      <c r="BK20" s="577"/>
      <c r="BL20" s="578">
        <v>0.6</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32721</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1409092</v>
      </c>
      <c r="BE21" s="576"/>
      <c r="BF21" s="576"/>
      <c r="BG21" s="576"/>
      <c r="BH21" s="576"/>
      <c r="BI21" s="576"/>
      <c r="BJ21" s="576"/>
      <c r="BK21" s="577"/>
      <c r="BL21" s="578">
        <v>0.1</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566436</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566436</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1667959937</v>
      </c>
      <c r="S22" s="669"/>
      <c r="T22" s="669"/>
      <c r="U22" s="669"/>
      <c r="V22" s="669"/>
      <c r="W22" s="669"/>
      <c r="X22" s="669"/>
      <c r="Y22" s="577"/>
      <c r="Z22" s="578">
        <v>63.6</v>
      </c>
      <c r="AA22" s="670"/>
      <c r="AB22" s="670"/>
      <c r="AC22" s="671"/>
      <c r="AD22" s="581">
        <v>1367701064</v>
      </c>
      <c r="AE22" s="669"/>
      <c r="AF22" s="669"/>
      <c r="AG22" s="669"/>
      <c r="AH22" s="669"/>
      <c r="AI22" s="669"/>
      <c r="AJ22" s="669"/>
      <c r="AK22" s="577"/>
      <c r="AL22" s="578">
        <v>99.7</v>
      </c>
      <c r="AM22" s="670"/>
      <c r="AN22" s="670"/>
      <c r="AO22" s="672"/>
      <c r="AP22" s="572" t="s">
        <v>248</v>
      </c>
      <c r="AQ22" s="573"/>
      <c r="AR22" s="573"/>
      <c r="AS22" s="573"/>
      <c r="AT22" s="573"/>
      <c r="AU22" s="573"/>
      <c r="AV22" s="573"/>
      <c r="AW22" s="573"/>
      <c r="AX22" s="573"/>
      <c r="AY22" s="573"/>
      <c r="AZ22" s="573"/>
      <c r="BA22" s="573"/>
      <c r="BB22" s="573"/>
      <c r="BC22" s="574"/>
      <c r="BD22" s="575">
        <v>59070801</v>
      </c>
      <c r="BE22" s="576"/>
      <c r="BF22" s="576"/>
      <c r="BG22" s="576"/>
      <c r="BH22" s="576"/>
      <c r="BI22" s="576"/>
      <c r="BJ22" s="576"/>
      <c r="BK22" s="577"/>
      <c r="BL22" s="578">
        <v>4.3</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11768486</v>
      </c>
      <c r="CN22" s="669"/>
      <c r="CO22" s="669"/>
      <c r="CP22" s="669"/>
      <c r="CQ22" s="669"/>
      <c r="CR22" s="669"/>
      <c r="CS22" s="669"/>
      <c r="CT22" s="577"/>
      <c r="CU22" s="578">
        <v>0.5</v>
      </c>
      <c r="CV22" s="678"/>
      <c r="CW22" s="678"/>
      <c r="CX22" s="671"/>
      <c r="CY22" s="581" t="s">
        <v>118</v>
      </c>
      <c r="CZ22" s="576"/>
      <c r="DA22" s="576"/>
      <c r="DB22" s="576"/>
      <c r="DC22" s="576"/>
      <c r="DD22" s="576"/>
      <c r="DE22" s="576"/>
      <c r="DF22" s="576"/>
      <c r="DG22" s="576"/>
      <c r="DH22" s="576"/>
      <c r="DI22" s="576"/>
      <c r="DJ22" s="576"/>
      <c r="DK22" s="577"/>
      <c r="DL22" s="581">
        <v>11768486</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1496333</v>
      </c>
      <c r="S23" s="669"/>
      <c r="T23" s="669"/>
      <c r="U23" s="669"/>
      <c r="V23" s="669"/>
      <c r="W23" s="669"/>
      <c r="X23" s="669"/>
      <c r="Y23" s="577"/>
      <c r="Z23" s="578">
        <v>0.1</v>
      </c>
      <c r="AA23" s="670"/>
      <c r="AB23" s="670"/>
      <c r="AC23" s="671"/>
      <c r="AD23" s="581">
        <v>1496333</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126079389</v>
      </c>
      <c r="BE23" s="576"/>
      <c r="BF23" s="576"/>
      <c r="BG23" s="576"/>
      <c r="BH23" s="576"/>
      <c r="BI23" s="576"/>
      <c r="BJ23" s="576"/>
      <c r="BK23" s="577"/>
      <c r="BL23" s="578">
        <v>9.1</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12132804</v>
      </c>
      <c r="CN23" s="669"/>
      <c r="CO23" s="669"/>
      <c r="CP23" s="669"/>
      <c r="CQ23" s="669"/>
      <c r="CR23" s="669"/>
      <c r="CS23" s="669"/>
      <c r="CT23" s="577"/>
      <c r="CU23" s="578">
        <v>0.5</v>
      </c>
      <c r="CV23" s="678"/>
      <c r="CW23" s="678"/>
      <c r="CX23" s="671"/>
      <c r="CY23" s="581" t="s">
        <v>118</v>
      </c>
      <c r="CZ23" s="576"/>
      <c r="DA23" s="576"/>
      <c r="DB23" s="576"/>
      <c r="DC23" s="576"/>
      <c r="DD23" s="576"/>
      <c r="DE23" s="576"/>
      <c r="DF23" s="576"/>
      <c r="DG23" s="576"/>
      <c r="DH23" s="576"/>
      <c r="DI23" s="576"/>
      <c r="DJ23" s="576"/>
      <c r="DK23" s="577"/>
      <c r="DL23" s="581">
        <v>12132804</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8518706</v>
      </c>
      <c r="S24" s="669"/>
      <c r="T24" s="669"/>
      <c r="U24" s="669"/>
      <c r="V24" s="669"/>
      <c r="W24" s="669"/>
      <c r="X24" s="669"/>
      <c r="Y24" s="577"/>
      <c r="Z24" s="578">
        <v>0.3</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1873</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v>663103</v>
      </c>
      <c r="CN24" s="669"/>
      <c r="CO24" s="669"/>
      <c r="CP24" s="669"/>
      <c r="CQ24" s="669"/>
      <c r="CR24" s="669"/>
      <c r="CS24" s="669"/>
      <c r="CT24" s="577"/>
      <c r="CU24" s="578">
        <v>0</v>
      </c>
      <c r="CV24" s="678"/>
      <c r="CW24" s="678"/>
      <c r="CX24" s="671"/>
      <c r="CY24" s="581" t="s">
        <v>118</v>
      </c>
      <c r="CZ24" s="576"/>
      <c r="DA24" s="576"/>
      <c r="DB24" s="576"/>
      <c r="DC24" s="576"/>
      <c r="DD24" s="576"/>
      <c r="DE24" s="576"/>
      <c r="DF24" s="576"/>
      <c r="DG24" s="576"/>
      <c r="DH24" s="576"/>
      <c r="DI24" s="576"/>
      <c r="DJ24" s="576"/>
      <c r="DK24" s="577"/>
      <c r="DL24" s="581">
        <v>663103</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36155157</v>
      </c>
      <c r="S25" s="669"/>
      <c r="T25" s="669"/>
      <c r="U25" s="669"/>
      <c r="V25" s="669"/>
      <c r="W25" s="669"/>
      <c r="X25" s="669"/>
      <c r="Y25" s="577"/>
      <c r="Z25" s="578">
        <v>1.4</v>
      </c>
      <c r="AA25" s="670"/>
      <c r="AB25" s="670"/>
      <c r="AC25" s="671"/>
      <c r="AD25" s="581">
        <v>1829969</v>
      </c>
      <c r="AE25" s="669"/>
      <c r="AF25" s="669"/>
      <c r="AG25" s="669"/>
      <c r="AH25" s="669"/>
      <c r="AI25" s="669"/>
      <c r="AJ25" s="669"/>
      <c r="AK25" s="577"/>
      <c r="AL25" s="578">
        <v>0.1</v>
      </c>
      <c r="AM25" s="670"/>
      <c r="AN25" s="670"/>
      <c r="AO25" s="672"/>
      <c r="AP25" s="572" t="s">
        <v>257</v>
      </c>
      <c r="AQ25" s="573"/>
      <c r="AR25" s="573"/>
      <c r="AS25" s="573"/>
      <c r="AT25" s="573"/>
      <c r="AU25" s="573"/>
      <c r="AV25" s="573"/>
      <c r="AW25" s="573"/>
      <c r="AX25" s="573"/>
      <c r="AY25" s="573"/>
      <c r="AZ25" s="573"/>
      <c r="BA25" s="573"/>
      <c r="BB25" s="573"/>
      <c r="BC25" s="574"/>
      <c r="BD25" s="575">
        <v>1500760</v>
      </c>
      <c r="BE25" s="576"/>
      <c r="BF25" s="576"/>
      <c r="BG25" s="576"/>
      <c r="BH25" s="576"/>
      <c r="BI25" s="576"/>
      <c r="BJ25" s="576"/>
      <c r="BK25" s="577"/>
      <c r="BL25" s="578">
        <v>0.1</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191370696</v>
      </c>
      <c r="CN25" s="669"/>
      <c r="CO25" s="669"/>
      <c r="CP25" s="669"/>
      <c r="CQ25" s="669"/>
      <c r="CR25" s="669"/>
      <c r="CS25" s="669"/>
      <c r="CT25" s="577"/>
      <c r="CU25" s="578">
        <v>7.5</v>
      </c>
      <c r="CV25" s="678"/>
      <c r="CW25" s="678"/>
      <c r="CX25" s="671"/>
      <c r="CY25" s="581" t="s">
        <v>118</v>
      </c>
      <c r="CZ25" s="576"/>
      <c r="DA25" s="576"/>
      <c r="DB25" s="576"/>
      <c r="DC25" s="576"/>
      <c r="DD25" s="576"/>
      <c r="DE25" s="576"/>
      <c r="DF25" s="576"/>
      <c r="DG25" s="576"/>
      <c r="DH25" s="576"/>
      <c r="DI25" s="576"/>
      <c r="DJ25" s="576"/>
      <c r="DK25" s="577"/>
      <c r="DL25" s="581">
        <v>191370696</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10453928</v>
      </c>
      <c r="S26" s="669"/>
      <c r="T26" s="669"/>
      <c r="U26" s="669"/>
      <c r="V26" s="669"/>
      <c r="W26" s="669"/>
      <c r="X26" s="669"/>
      <c r="Y26" s="577"/>
      <c r="Z26" s="578">
        <v>0.4</v>
      </c>
      <c r="AA26" s="670"/>
      <c r="AB26" s="670"/>
      <c r="AC26" s="671"/>
      <c r="AD26" s="581" t="s">
        <v>118</v>
      </c>
      <c r="AE26" s="669"/>
      <c r="AF26" s="669"/>
      <c r="AG26" s="669"/>
      <c r="AH26" s="669"/>
      <c r="AI26" s="669"/>
      <c r="AJ26" s="669"/>
      <c r="AK26" s="577"/>
      <c r="AL26" s="578" t="s">
        <v>118</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991066</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991066</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281055570</v>
      </c>
      <c r="S27" s="669"/>
      <c r="T27" s="669"/>
      <c r="U27" s="669"/>
      <c r="V27" s="669"/>
      <c r="W27" s="669"/>
      <c r="X27" s="669"/>
      <c r="Y27" s="577"/>
      <c r="Z27" s="578">
        <v>10.7</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434095</v>
      </c>
      <c r="BE27" s="576"/>
      <c r="BF27" s="576"/>
      <c r="BG27" s="576"/>
      <c r="BH27" s="576"/>
      <c r="BI27" s="576"/>
      <c r="BJ27" s="576"/>
      <c r="BK27" s="577"/>
      <c r="BL27" s="578">
        <v>0</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10488</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42782</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42782</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6149879</v>
      </c>
      <c r="S29" s="669"/>
      <c r="T29" s="669"/>
      <c r="U29" s="669"/>
      <c r="V29" s="669"/>
      <c r="W29" s="669"/>
      <c r="X29" s="669"/>
      <c r="Y29" s="577"/>
      <c r="Z29" s="578">
        <v>0.2</v>
      </c>
      <c r="AA29" s="670"/>
      <c r="AB29" s="670"/>
      <c r="AC29" s="671"/>
      <c r="AD29" s="581">
        <v>537595</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10488</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v>13933106</v>
      </c>
      <c r="CN29" s="669"/>
      <c r="CO29" s="669"/>
      <c r="CP29" s="669"/>
      <c r="CQ29" s="669"/>
      <c r="CR29" s="669"/>
      <c r="CS29" s="669"/>
      <c r="CT29" s="577"/>
      <c r="CU29" s="578">
        <v>0.5</v>
      </c>
      <c r="CV29" s="678"/>
      <c r="CW29" s="678"/>
      <c r="CX29" s="671"/>
      <c r="CY29" s="581" t="s">
        <v>118</v>
      </c>
      <c r="CZ29" s="576"/>
      <c r="DA29" s="576"/>
      <c r="DB29" s="576"/>
      <c r="DC29" s="576"/>
      <c r="DD29" s="576"/>
      <c r="DE29" s="576"/>
      <c r="DF29" s="576"/>
      <c r="DG29" s="576"/>
      <c r="DH29" s="576"/>
      <c r="DI29" s="576"/>
      <c r="DJ29" s="576"/>
      <c r="DK29" s="577"/>
      <c r="DL29" s="581">
        <v>13933106</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396430</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423607</v>
      </c>
      <c r="BE30" s="576"/>
      <c r="BF30" s="576"/>
      <c r="BG30" s="576"/>
      <c r="BH30" s="576"/>
      <c r="BI30" s="576"/>
      <c r="BJ30" s="576"/>
      <c r="BK30" s="577"/>
      <c r="BL30" s="578">
        <v>0</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5659376</v>
      </c>
      <c r="CN30" s="669"/>
      <c r="CO30" s="669"/>
      <c r="CP30" s="669"/>
      <c r="CQ30" s="669"/>
      <c r="CR30" s="669"/>
      <c r="CS30" s="669"/>
      <c r="CT30" s="577"/>
      <c r="CU30" s="578">
        <v>0.2</v>
      </c>
      <c r="CV30" s="678"/>
      <c r="CW30" s="678"/>
      <c r="CX30" s="671"/>
      <c r="CY30" s="581" t="s">
        <v>118</v>
      </c>
      <c r="CZ30" s="576"/>
      <c r="DA30" s="576"/>
      <c r="DB30" s="576"/>
      <c r="DC30" s="576"/>
      <c r="DD30" s="576"/>
      <c r="DE30" s="576"/>
      <c r="DF30" s="576"/>
      <c r="DG30" s="576"/>
      <c r="DH30" s="576"/>
      <c r="DI30" s="576"/>
      <c r="DJ30" s="576"/>
      <c r="DK30" s="577"/>
      <c r="DL30" s="581">
        <v>5659376</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50213935</v>
      </c>
      <c r="S31" s="669"/>
      <c r="T31" s="669"/>
      <c r="U31" s="669"/>
      <c r="V31" s="669"/>
      <c r="W31" s="669"/>
      <c r="X31" s="669"/>
      <c r="Y31" s="577"/>
      <c r="Z31" s="578">
        <v>1.9</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59130</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28176949</v>
      </c>
      <c r="CN31" s="669"/>
      <c r="CO31" s="669"/>
      <c r="CP31" s="669"/>
      <c r="CQ31" s="669"/>
      <c r="CR31" s="669"/>
      <c r="CS31" s="669"/>
      <c r="CT31" s="577"/>
      <c r="CU31" s="578">
        <v>1.1000000000000001</v>
      </c>
      <c r="CV31" s="678"/>
      <c r="CW31" s="678"/>
      <c r="CX31" s="671"/>
      <c r="CY31" s="581" t="s">
        <v>118</v>
      </c>
      <c r="CZ31" s="576"/>
      <c r="DA31" s="576"/>
      <c r="DB31" s="576"/>
      <c r="DC31" s="576"/>
      <c r="DD31" s="576"/>
      <c r="DE31" s="576"/>
      <c r="DF31" s="576"/>
      <c r="DG31" s="576"/>
      <c r="DH31" s="576"/>
      <c r="DI31" s="576"/>
      <c r="DJ31" s="576"/>
      <c r="DK31" s="577"/>
      <c r="DL31" s="581">
        <v>28176949</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75479296</v>
      </c>
      <c r="S32" s="669"/>
      <c r="T32" s="669"/>
      <c r="U32" s="669"/>
      <c r="V32" s="669"/>
      <c r="W32" s="669"/>
      <c r="X32" s="669"/>
      <c r="Y32" s="577"/>
      <c r="Z32" s="578">
        <v>2.9</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1389688897</v>
      </c>
      <c r="BE32" s="576"/>
      <c r="BF32" s="576"/>
      <c r="BG32" s="576"/>
      <c r="BH32" s="576"/>
      <c r="BI32" s="576"/>
      <c r="BJ32" s="576"/>
      <c r="BK32" s="577"/>
      <c r="BL32" s="578">
        <v>100</v>
      </c>
      <c r="BM32" s="678"/>
      <c r="BN32" s="678"/>
      <c r="BO32" s="671"/>
      <c r="BP32" s="581">
        <v>33094185</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224832883</v>
      </c>
      <c r="S33" s="669"/>
      <c r="T33" s="669"/>
      <c r="U33" s="669"/>
      <c r="V33" s="669"/>
      <c r="W33" s="669"/>
      <c r="X33" s="669"/>
      <c r="Y33" s="577"/>
      <c r="Z33" s="578">
        <v>8.6</v>
      </c>
      <c r="AA33" s="670"/>
      <c r="AB33" s="670"/>
      <c r="AC33" s="671"/>
      <c r="AD33" s="581">
        <v>1301</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2547795499</v>
      </c>
      <c r="CN33" s="591"/>
      <c r="CO33" s="591"/>
      <c r="CP33" s="591"/>
      <c r="CQ33" s="591"/>
      <c r="CR33" s="591"/>
      <c r="CS33" s="591"/>
      <c r="CT33" s="592"/>
      <c r="CU33" s="593">
        <v>100</v>
      </c>
      <c r="CV33" s="665"/>
      <c r="CW33" s="665"/>
      <c r="CX33" s="666"/>
      <c r="CY33" s="581">
        <v>327201523</v>
      </c>
      <c r="CZ33" s="576"/>
      <c r="DA33" s="576"/>
      <c r="DB33" s="576"/>
      <c r="DC33" s="576"/>
      <c r="DD33" s="576"/>
      <c r="DE33" s="576"/>
      <c r="DF33" s="576"/>
      <c r="DG33" s="576"/>
      <c r="DH33" s="576"/>
      <c r="DI33" s="576"/>
      <c r="DJ33" s="576"/>
      <c r="DK33" s="577"/>
      <c r="DL33" s="581">
        <v>1821474476</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258221383</v>
      </c>
      <c r="S34" s="669"/>
      <c r="T34" s="669"/>
      <c r="U34" s="669"/>
      <c r="V34" s="669"/>
      <c r="W34" s="669"/>
      <c r="X34" s="669"/>
      <c r="Y34" s="577"/>
      <c r="Z34" s="578">
        <v>9.9</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54620500</v>
      </c>
      <c r="S36" s="669"/>
      <c r="T36" s="669"/>
      <c r="U36" s="669"/>
      <c r="V36" s="669"/>
      <c r="W36" s="669"/>
      <c r="X36" s="669"/>
      <c r="Y36" s="577"/>
      <c r="Z36" s="578">
        <v>2.1</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1019241429</v>
      </c>
      <c r="CN36" s="658"/>
      <c r="CO36" s="658"/>
      <c r="CP36" s="658"/>
      <c r="CQ36" s="658"/>
      <c r="CR36" s="658"/>
      <c r="CS36" s="658"/>
      <c r="CT36" s="659"/>
      <c r="CU36" s="660">
        <v>40</v>
      </c>
      <c r="CV36" s="661"/>
      <c r="CW36" s="661"/>
      <c r="CX36" s="664"/>
      <c r="CY36" s="657">
        <v>901677548</v>
      </c>
      <c r="CZ36" s="658"/>
      <c r="DA36" s="658"/>
      <c r="DB36" s="658"/>
      <c r="DC36" s="658"/>
      <c r="DD36" s="658"/>
      <c r="DE36" s="658"/>
      <c r="DF36" s="659"/>
      <c r="DG36" s="657">
        <v>886264126</v>
      </c>
      <c r="DH36" s="658"/>
      <c r="DI36" s="658"/>
      <c r="DJ36" s="658"/>
      <c r="DK36" s="658"/>
      <c r="DL36" s="658"/>
      <c r="DM36" s="658"/>
      <c r="DN36" s="658"/>
      <c r="DO36" s="658"/>
      <c r="DP36" s="658"/>
      <c r="DQ36" s="659"/>
      <c r="DR36" s="660">
        <v>62.1</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2620933437</v>
      </c>
      <c r="S37" s="591"/>
      <c r="T37" s="591"/>
      <c r="U37" s="591"/>
      <c r="V37" s="591"/>
      <c r="W37" s="591"/>
      <c r="X37" s="591"/>
      <c r="Y37" s="592"/>
      <c r="Z37" s="593">
        <v>100</v>
      </c>
      <c r="AA37" s="665"/>
      <c r="AB37" s="665"/>
      <c r="AC37" s="666"/>
      <c r="AD37" s="596">
        <v>1371566262</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579911288</v>
      </c>
      <c r="CN37" s="582"/>
      <c r="CO37" s="582"/>
      <c r="CP37" s="582"/>
      <c r="CQ37" s="582"/>
      <c r="CR37" s="582"/>
      <c r="CS37" s="582"/>
      <c r="CT37" s="583"/>
      <c r="CU37" s="578">
        <v>22.8</v>
      </c>
      <c r="CV37" s="579"/>
      <c r="CW37" s="579"/>
      <c r="CX37" s="580"/>
      <c r="CY37" s="581">
        <v>492329495</v>
      </c>
      <c r="CZ37" s="582"/>
      <c r="DA37" s="582"/>
      <c r="DB37" s="582"/>
      <c r="DC37" s="582"/>
      <c r="DD37" s="582"/>
      <c r="DE37" s="582"/>
      <c r="DF37" s="583"/>
      <c r="DG37" s="581">
        <v>488133439</v>
      </c>
      <c r="DH37" s="582"/>
      <c r="DI37" s="582"/>
      <c r="DJ37" s="582"/>
      <c r="DK37" s="582"/>
      <c r="DL37" s="582"/>
      <c r="DM37" s="582"/>
      <c r="DN37" s="582"/>
      <c r="DO37" s="582"/>
      <c r="DP37" s="582"/>
      <c r="DQ37" s="583"/>
      <c r="DR37" s="578">
        <v>34.200000000000003</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447442075</v>
      </c>
      <c r="CN38" s="576"/>
      <c r="CO38" s="576"/>
      <c r="CP38" s="576"/>
      <c r="CQ38" s="576"/>
      <c r="CR38" s="576"/>
      <c r="CS38" s="576"/>
      <c r="CT38" s="577"/>
      <c r="CU38" s="578">
        <v>17.600000000000001</v>
      </c>
      <c r="CV38" s="579"/>
      <c r="CW38" s="579"/>
      <c r="CX38" s="580"/>
      <c r="CY38" s="581">
        <v>361801681</v>
      </c>
      <c r="CZ38" s="582"/>
      <c r="DA38" s="582"/>
      <c r="DB38" s="582"/>
      <c r="DC38" s="582"/>
      <c r="DD38" s="582"/>
      <c r="DE38" s="582"/>
      <c r="DF38" s="583"/>
      <c r="DG38" s="581">
        <v>361798577</v>
      </c>
      <c r="DH38" s="582"/>
      <c r="DI38" s="582"/>
      <c r="DJ38" s="582"/>
      <c r="DK38" s="582"/>
      <c r="DL38" s="582"/>
      <c r="DM38" s="582"/>
      <c r="DN38" s="582"/>
      <c r="DO38" s="582"/>
      <c r="DP38" s="582"/>
      <c r="DQ38" s="583"/>
      <c r="DR38" s="578">
        <v>25.4</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50902621</v>
      </c>
      <c r="CN39" s="582"/>
      <c r="CO39" s="582"/>
      <c r="CP39" s="582"/>
      <c r="CQ39" s="582"/>
      <c r="CR39" s="582"/>
      <c r="CS39" s="582"/>
      <c r="CT39" s="583"/>
      <c r="CU39" s="578">
        <v>2</v>
      </c>
      <c r="CV39" s="579"/>
      <c r="CW39" s="579"/>
      <c r="CX39" s="580"/>
      <c r="CY39" s="581">
        <v>31429475</v>
      </c>
      <c r="CZ39" s="582"/>
      <c r="DA39" s="582"/>
      <c r="DB39" s="582"/>
      <c r="DC39" s="582"/>
      <c r="DD39" s="582"/>
      <c r="DE39" s="582"/>
      <c r="DF39" s="583"/>
      <c r="DG39" s="581">
        <v>30812109</v>
      </c>
      <c r="DH39" s="582"/>
      <c r="DI39" s="582"/>
      <c r="DJ39" s="582"/>
      <c r="DK39" s="582"/>
      <c r="DL39" s="582"/>
      <c r="DM39" s="582"/>
      <c r="DN39" s="582"/>
      <c r="DO39" s="582"/>
      <c r="DP39" s="582"/>
      <c r="DQ39" s="583"/>
      <c r="DR39" s="578">
        <v>2.2000000000000002</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388427520</v>
      </c>
      <c r="CN40" s="576"/>
      <c r="CO40" s="576"/>
      <c r="CP40" s="576"/>
      <c r="CQ40" s="576"/>
      <c r="CR40" s="576"/>
      <c r="CS40" s="576"/>
      <c r="CT40" s="577"/>
      <c r="CU40" s="578">
        <v>15.2</v>
      </c>
      <c r="CV40" s="579"/>
      <c r="CW40" s="579"/>
      <c r="CX40" s="580"/>
      <c r="CY40" s="581">
        <v>377918578</v>
      </c>
      <c r="CZ40" s="582"/>
      <c r="DA40" s="582"/>
      <c r="DB40" s="582"/>
      <c r="DC40" s="582"/>
      <c r="DD40" s="582"/>
      <c r="DE40" s="582"/>
      <c r="DF40" s="583"/>
      <c r="DG40" s="581">
        <v>367318578</v>
      </c>
      <c r="DH40" s="582"/>
      <c r="DI40" s="582"/>
      <c r="DJ40" s="582"/>
      <c r="DK40" s="582"/>
      <c r="DL40" s="582"/>
      <c r="DM40" s="582"/>
      <c r="DN40" s="582"/>
      <c r="DO40" s="582"/>
      <c r="DP40" s="582"/>
      <c r="DQ40" s="583"/>
      <c r="DR40" s="578">
        <v>25.8</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99.6</v>
      </c>
      <c r="BE41" s="645"/>
      <c r="BF41" s="645"/>
      <c r="BG41" s="645"/>
      <c r="BH41" s="645"/>
      <c r="BI41" s="645">
        <v>99.1</v>
      </c>
      <c r="BJ41" s="645"/>
      <c r="BK41" s="645"/>
      <c r="BL41" s="645"/>
      <c r="BM41" s="646"/>
      <c r="BN41" s="644">
        <v>99.6</v>
      </c>
      <c r="BO41" s="645"/>
      <c r="BP41" s="645"/>
      <c r="BQ41" s="645"/>
      <c r="BR41" s="645"/>
      <c r="BS41" s="645">
        <v>99.2</v>
      </c>
      <c r="BT41" s="645"/>
      <c r="BU41" s="645"/>
      <c r="BV41" s="645"/>
      <c r="BW41" s="646"/>
      <c r="BY41" s="605" t="s">
        <v>301</v>
      </c>
      <c r="BZ41" s="606"/>
      <c r="CA41" s="572" t="s">
        <v>67</v>
      </c>
      <c r="CB41" s="573"/>
      <c r="CC41" s="573"/>
      <c r="CD41" s="573"/>
      <c r="CE41" s="573"/>
      <c r="CF41" s="573"/>
      <c r="CG41" s="573"/>
      <c r="CH41" s="573"/>
      <c r="CI41" s="573"/>
      <c r="CJ41" s="573"/>
      <c r="CK41" s="573"/>
      <c r="CL41" s="574"/>
      <c r="CM41" s="575">
        <v>388426767</v>
      </c>
      <c r="CN41" s="582"/>
      <c r="CO41" s="582"/>
      <c r="CP41" s="582"/>
      <c r="CQ41" s="582"/>
      <c r="CR41" s="582"/>
      <c r="CS41" s="582"/>
      <c r="CT41" s="583"/>
      <c r="CU41" s="578">
        <v>15.2</v>
      </c>
      <c r="CV41" s="579"/>
      <c r="CW41" s="579"/>
      <c r="CX41" s="580"/>
      <c r="CY41" s="581">
        <v>377917825</v>
      </c>
      <c r="CZ41" s="582"/>
      <c r="DA41" s="582"/>
      <c r="DB41" s="582"/>
      <c r="DC41" s="582"/>
      <c r="DD41" s="582"/>
      <c r="DE41" s="582"/>
      <c r="DF41" s="583"/>
      <c r="DG41" s="581">
        <v>367317825</v>
      </c>
      <c r="DH41" s="582"/>
      <c r="DI41" s="582"/>
      <c r="DJ41" s="582"/>
      <c r="DK41" s="582"/>
      <c r="DL41" s="582"/>
      <c r="DM41" s="582"/>
      <c r="DN41" s="582"/>
      <c r="DO41" s="582"/>
      <c r="DP41" s="582"/>
      <c r="DQ41" s="583"/>
      <c r="DR41" s="578">
        <v>25.8</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99.2</v>
      </c>
      <c r="BE42" s="652"/>
      <c r="BF42" s="652"/>
      <c r="BG42" s="652"/>
      <c r="BH42" s="652"/>
      <c r="BI42" s="653">
        <v>97.7</v>
      </c>
      <c r="BJ42" s="653"/>
      <c r="BK42" s="653"/>
      <c r="BL42" s="653"/>
      <c r="BM42" s="654"/>
      <c r="BN42" s="651">
        <v>99.2</v>
      </c>
      <c r="BO42" s="652"/>
      <c r="BP42" s="652"/>
      <c r="BQ42" s="652"/>
      <c r="BR42" s="652"/>
      <c r="BS42" s="653">
        <v>97.6</v>
      </c>
      <c r="BT42" s="653"/>
      <c r="BU42" s="653"/>
      <c r="BV42" s="653"/>
      <c r="BW42" s="654"/>
      <c r="BY42" s="607"/>
      <c r="BZ42" s="608"/>
      <c r="CA42" s="572" t="s">
        <v>304</v>
      </c>
      <c r="CB42" s="573"/>
      <c r="CC42" s="573"/>
      <c r="CD42" s="573"/>
      <c r="CE42" s="573"/>
      <c r="CF42" s="573"/>
      <c r="CG42" s="573"/>
      <c r="CH42" s="573"/>
      <c r="CI42" s="573"/>
      <c r="CJ42" s="573"/>
      <c r="CK42" s="573"/>
      <c r="CL42" s="574"/>
      <c r="CM42" s="575">
        <v>358215826</v>
      </c>
      <c r="CN42" s="576"/>
      <c r="CO42" s="576"/>
      <c r="CP42" s="576"/>
      <c r="CQ42" s="576"/>
      <c r="CR42" s="576"/>
      <c r="CS42" s="576"/>
      <c r="CT42" s="577"/>
      <c r="CU42" s="578">
        <v>14.1</v>
      </c>
      <c r="CV42" s="579"/>
      <c r="CW42" s="579"/>
      <c r="CX42" s="580"/>
      <c r="CY42" s="581">
        <v>348048951</v>
      </c>
      <c r="CZ42" s="582"/>
      <c r="DA42" s="582"/>
      <c r="DB42" s="582"/>
      <c r="DC42" s="582"/>
      <c r="DD42" s="582"/>
      <c r="DE42" s="582"/>
      <c r="DF42" s="583"/>
      <c r="DG42" s="581">
        <v>337448951</v>
      </c>
      <c r="DH42" s="582"/>
      <c r="DI42" s="582"/>
      <c r="DJ42" s="582"/>
      <c r="DK42" s="582"/>
      <c r="DL42" s="582"/>
      <c r="DM42" s="582"/>
      <c r="DN42" s="582"/>
      <c r="DO42" s="582"/>
      <c r="DP42" s="582"/>
      <c r="DQ42" s="583"/>
      <c r="DR42" s="578">
        <v>23.7</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100</v>
      </c>
      <c r="BE43" s="630"/>
      <c r="BF43" s="630"/>
      <c r="BG43" s="630"/>
      <c r="BH43" s="630"/>
      <c r="BI43" s="630">
        <v>99.9</v>
      </c>
      <c r="BJ43" s="630"/>
      <c r="BK43" s="630"/>
      <c r="BL43" s="630"/>
      <c r="BM43" s="631"/>
      <c r="BN43" s="629">
        <v>100.2</v>
      </c>
      <c r="BO43" s="630"/>
      <c r="BP43" s="630"/>
      <c r="BQ43" s="630"/>
      <c r="BR43" s="630"/>
      <c r="BS43" s="630">
        <v>100</v>
      </c>
      <c r="BT43" s="630"/>
      <c r="BU43" s="630"/>
      <c r="BV43" s="630"/>
      <c r="BW43" s="631"/>
      <c r="BY43" s="607"/>
      <c r="BZ43" s="608"/>
      <c r="CA43" s="572" t="s">
        <v>306</v>
      </c>
      <c r="CB43" s="573"/>
      <c r="CC43" s="573"/>
      <c r="CD43" s="573"/>
      <c r="CE43" s="573"/>
      <c r="CF43" s="573"/>
      <c r="CG43" s="573"/>
      <c r="CH43" s="573"/>
      <c r="CI43" s="573"/>
      <c r="CJ43" s="573"/>
      <c r="CK43" s="573"/>
      <c r="CL43" s="574"/>
      <c r="CM43" s="575">
        <v>30210941</v>
      </c>
      <c r="CN43" s="582"/>
      <c r="CO43" s="582"/>
      <c r="CP43" s="582"/>
      <c r="CQ43" s="582"/>
      <c r="CR43" s="582"/>
      <c r="CS43" s="582"/>
      <c r="CT43" s="583"/>
      <c r="CU43" s="578">
        <v>1.2</v>
      </c>
      <c r="CV43" s="579"/>
      <c r="CW43" s="579"/>
      <c r="CX43" s="580"/>
      <c r="CY43" s="581">
        <v>29868874</v>
      </c>
      <c r="CZ43" s="582"/>
      <c r="DA43" s="582"/>
      <c r="DB43" s="582"/>
      <c r="DC43" s="582"/>
      <c r="DD43" s="582"/>
      <c r="DE43" s="582"/>
      <c r="DF43" s="583"/>
      <c r="DG43" s="581">
        <v>29868874</v>
      </c>
      <c r="DH43" s="582"/>
      <c r="DI43" s="582"/>
      <c r="DJ43" s="582"/>
      <c r="DK43" s="582"/>
      <c r="DL43" s="582"/>
      <c r="DM43" s="582"/>
      <c r="DN43" s="582"/>
      <c r="DO43" s="582"/>
      <c r="DP43" s="582"/>
      <c r="DQ43" s="583"/>
      <c r="DR43" s="578">
        <v>2.1</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6267431</v>
      </c>
      <c r="BE44" s="620"/>
      <c r="BF44" s="620"/>
      <c r="BG44" s="620"/>
      <c r="BH44" s="620"/>
      <c r="BI44" s="620"/>
      <c r="BJ44" s="620"/>
      <c r="BK44" s="620"/>
      <c r="BL44" s="620"/>
      <c r="BM44" s="621"/>
      <c r="BN44" s="619">
        <v>6777209</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753</v>
      </c>
      <c r="CN44" s="576"/>
      <c r="CO44" s="576"/>
      <c r="CP44" s="576"/>
      <c r="CQ44" s="576"/>
      <c r="CR44" s="576"/>
      <c r="CS44" s="576"/>
      <c r="CT44" s="577"/>
      <c r="CU44" s="578">
        <v>0</v>
      </c>
      <c r="CV44" s="579"/>
      <c r="CW44" s="579"/>
      <c r="CX44" s="580"/>
      <c r="CY44" s="581">
        <v>753</v>
      </c>
      <c r="CZ44" s="582"/>
      <c r="DA44" s="582"/>
      <c r="DB44" s="582"/>
      <c r="DC44" s="582"/>
      <c r="DD44" s="582"/>
      <c r="DE44" s="582"/>
      <c r="DF44" s="583"/>
      <c r="DG44" s="581">
        <v>753</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6267431</v>
      </c>
      <c r="BE45" s="627"/>
      <c r="BF45" s="627"/>
      <c r="BG45" s="627"/>
      <c r="BH45" s="627"/>
      <c r="BI45" s="627"/>
      <c r="BJ45" s="627"/>
      <c r="BK45" s="627"/>
      <c r="BL45" s="627"/>
      <c r="BM45" s="628"/>
      <c r="BN45" s="626">
        <v>6777209</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1198902206</v>
      </c>
      <c r="CN45" s="582"/>
      <c r="CO45" s="582"/>
      <c r="CP45" s="582"/>
      <c r="CQ45" s="582"/>
      <c r="CR45" s="582"/>
      <c r="CS45" s="582"/>
      <c r="CT45" s="583"/>
      <c r="CU45" s="578">
        <v>47.1</v>
      </c>
      <c r="CV45" s="579"/>
      <c r="CW45" s="579"/>
      <c r="CX45" s="580"/>
      <c r="CY45" s="581">
        <v>876480294</v>
      </c>
      <c r="CZ45" s="582"/>
      <c r="DA45" s="582"/>
      <c r="DB45" s="582"/>
      <c r="DC45" s="582"/>
      <c r="DD45" s="582"/>
      <c r="DE45" s="582"/>
      <c r="DF45" s="583"/>
      <c r="DG45" s="581">
        <v>537313321</v>
      </c>
      <c r="DH45" s="582"/>
      <c r="DI45" s="582"/>
      <c r="DJ45" s="582"/>
      <c r="DK45" s="582"/>
      <c r="DL45" s="582"/>
      <c r="DM45" s="582"/>
      <c r="DN45" s="582"/>
      <c r="DO45" s="582"/>
      <c r="DP45" s="582"/>
      <c r="DQ45" s="583"/>
      <c r="DR45" s="578">
        <v>37.700000000000003</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82295158</v>
      </c>
      <c r="CN46" s="576"/>
      <c r="CO46" s="576"/>
      <c r="CP46" s="576"/>
      <c r="CQ46" s="576"/>
      <c r="CR46" s="576"/>
      <c r="CS46" s="576"/>
      <c r="CT46" s="577"/>
      <c r="CU46" s="578">
        <v>3.2</v>
      </c>
      <c r="CV46" s="579"/>
      <c r="CW46" s="579"/>
      <c r="CX46" s="580"/>
      <c r="CY46" s="581">
        <v>47686737</v>
      </c>
      <c r="CZ46" s="582"/>
      <c r="DA46" s="582"/>
      <c r="DB46" s="582"/>
      <c r="DC46" s="582"/>
      <c r="DD46" s="582"/>
      <c r="DE46" s="582"/>
      <c r="DF46" s="583"/>
      <c r="DG46" s="581">
        <v>43164902</v>
      </c>
      <c r="DH46" s="582"/>
      <c r="DI46" s="582"/>
      <c r="DJ46" s="582"/>
      <c r="DK46" s="582"/>
      <c r="DL46" s="582"/>
      <c r="DM46" s="582"/>
      <c r="DN46" s="582"/>
      <c r="DO46" s="582"/>
      <c r="DP46" s="582"/>
      <c r="DQ46" s="583"/>
      <c r="DR46" s="578">
        <v>3</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24753950</v>
      </c>
      <c r="CN47" s="582"/>
      <c r="CO47" s="582"/>
      <c r="CP47" s="582"/>
      <c r="CQ47" s="582"/>
      <c r="CR47" s="582"/>
      <c r="CS47" s="582"/>
      <c r="CT47" s="583"/>
      <c r="CU47" s="578">
        <v>1</v>
      </c>
      <c r="CV47" s="579"/>
      <c r="CW47" s="579"/>
      <c r="CX47" s="580"/>
      <c r="CY47" s="581">
        <v>22139430</v>
      </c>
      <c r="CZ47" s="582"/>
      <c r="DA47" s="582"/>
      <c r="DB47" s="582"/>
      <c r="DC47" s="582"/>
      <c r="DD47" s="582"/>
      <c r="DE47" s="582"/>
      <c r="DF47" s="583"/>
      <c r="DG47" s="581">
        <v>21936569</v>
      </c>
      <c r="DH47" s="582"/>
      <c r="DI47" s="582"/>
      <c r="DJ47" s="582"/>
      <c r="DK47" s="582"/>
      <c r="DL47" s="582"/>
      <c r="DM47" s="582"/>
      <c r="DN47" s="582"/>
      <c r="DO47" s="582"/>
      <c r="DP47" s="582"/>
      <c r="DQ47" s="583"/>
      <c r="DR47" s="578">
        <v>1.5</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827148231</v>
      </c>
      <c r="CN48" s="576"/>
      <c r="CO48" s="576"/>
      <c r="CP48" s="576"/>
      <c r="CQ48" s="576"/>
      <c r="CR48" s="576"/>
      <c r="CS48" s="576"/>
      <c r="CT48" s="577"/>
      <c r="CU48" s="578">
        <v>32.5</v>
      </c>
      <c r="CV48" s="579"/>
      <c r="CW48" s="579"/>
      <c r="CX48" s="580"/>
      <c r="CY48" s="581">
        <v>735617274</v>
      </c>
      <c r="CZ48" s="582"/>
      <c r="DA48" s="582"/>
      <c r="DB48" s="582"/>
      <c r="DC48" s="582"/>
      <c r="DD48" s="582"/>
      <c r="DE48" s="582"/>
      <c r="DF48" s="583"/>
      <c r="DG48" s="581">
        <v>434182100</v>
      </c>
      <c r="DH48" s="582"/>
      <c r="DI48" s="582"/>
      <c r="DJ48" s="582"/>
      <c r="DK48" s="582"/>
      <c r="DL48" s="582"/>
      <c r="DM48" s="582"/>
      <c r="DN48" s="582"/>
      <c r="DO48" s="582"/>
      <c r="DP48" s="582"/>
      <c r="DQ48" s="583"/>
      <c r="DR48" s="578">
        <v>30.4</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37908853</v>
      </c>
      <c r="CN49" s="582"/>
      <c r="CO49" s="582"/>
      <c r="CP49" s="582"/>
      <c r="CQ49" s="582"/>
      <c r="CR49" s="582"/>
      <c r="CS49" s="582"/>
      <c r="CT49" s="583"/>
      <c r="CU49" s="578">
        <v>1.5</v>
      </c>
      <c r="CV49" s="579"/>
      <c r="CW49" s="579"/>
      <c r="CX49" s="580"/>
      <c r="CY49" s="581">
        <v>37724748</v>
      </c>
      <c r="CZ49" s="582"/>
      <c r="DA49" s="582"/>
      <c r="DB49" s="582"/>
      <c r="DC49" s="582"/>
      <c r="DD49" s="582"/>
      <c r="DE49" s="582"/>
      <c r="DF49" s="583"/>
      <c r="DG49" s="581">
        <v>37530480</v>
      </c>
      <c r="DH49" s="582"/>
      <c r="DI49" s="582"/>
      <c r="DJ49" s="582"/>
      <c r="DK49" s="582"/>
      <c r="DL49" s="582"/>
      <c r="DM49" s="582"/>
      <c r="DN49" s="582"/>
      <c r="DO49" s="582"/>
      <c r="DP49" s="582"/>
      <c r="DQ49" s="583"/>
      <c r="DR49" s="578">
        <v>2.6</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36539404</v>
      </c>
      <c r="CN50" s="576"/>
      <c r="CO50" s="576"/>
      <c r="CP50" s="576"/>
      <c r="CQ50" s="576"/>
      <c r="CR50" s="576"/>
      <c r="CS50" s="576"/>
      <c r="CT50" s="577"/>
      <c r="CU50" s="578">
        <v>1.4</v>
      </c>
      <c r="CV50" s="579"/>
      <c r="CW50" s="579"/>
      <c r="CX50" s="580"/>
      <c r="CY50" s="581">
        <v>29028471</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6695370</v>
      </c>
      <c r="CN51" s="582"/>
      <c r="CO51" s="582"/>
      <c r="CP51" s="582"/>
      <c r="CQ51" s="582"/>
      <c r="CR51" s="582"/>
      <c r="CS51" s="582"/>
      <c r="CT51" s="583"/>
      <c r="CU51" s="578">
        <v>0.3</v>
      </c>
      <c r="CV51" s="579"/>
      <c r="CW51" s="579"/>
      <c r="CX51" s="580"/>
      <c r="CY51" s="581">
        <v>3784364</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183561240</v>
      </c>
      <c r="CN52" s="576"/>
      <c r="CO52" s="576"/>
      <c r="CP52" s="576"/>
      <c r="CQ52" s="576"/>
      <c r="CR52" s="576"/>
      <c r="CS52" s="576"/>
      <c r="CT52" s="577"/>
      <c r="CU52" s="578">
        <v>7.2</v>
      </c>
      <c r="CV52" s="579"/>
      <c r="CW52" s="579"/>
      <c r="CX52" s="580"/>
      <c r="CY52" s="581">
        <v>499270</v>
      </c>
      <c r="CZ52" s="582"/>
      <c r="DA52" s="582"/>
      <c r="DB52" s="582"/>
      <c r="DC52" s="582"/>
      <c r="DD52" s="582"/>
      <c r="DE52" s="582"/>
      <c r="DF52" s="583"/>
      <c r="DG52" s="581">
        <v>499270</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329651864</v>
      </c>
      <c r="CN54" s="576"/>
      <c r="CO54" s="576"/>
      <c r="CP54" s="576"/>
      <c r="CQ54" s="576"/>
      <c r="CR54" s="576"/>
      <c r="CS54" s="576"/>
      <c r="CT54" s="577"/>
      <c r="CU54" s="578">
        <v>12.9</v>
      </c>
      <c r="CV54" s="579"/>
      <c r="CW54" s="579"/>
      <c r="CX54" s="580"/>
      <c r="CY54" s="581">
        <v>43316634</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7962447</v>
      </c>
      <c r="CN55" s="576"/>
      <c r="CO55" s="576"/>
      <c r="CP55" s="576"/>
      <c r="CQ55" s="576"/>
      <c r="CR55" s="576"/>
      <c r="CS55" s="576"/>
      <c r="CT55" s="577"/>
      <c r="CU55" s="578">
        <v>0.3</v>
      </c>
      <c r="CV55" s="579"/>
      <c r="CW55" s="579"/>
      <c r="CX55" s="580"/>
      <c r="CY55" s="581">
        <v>5615854</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327201523</v>
      </c>
      <c r="CN56" s="576"/>
      <c r="CO56" s="576"/>
      <c r="CP56" s="576"/>
      <c r="CQ56" s="576"/>
      <c r="CR56" s="576"/>
      <c r="CS56" s="576"/>
      <c r="CT56" s="577"/>
      <c r="CU56" s="578">
        <v>12.8</v>
      </c>
      <c r="CV56" s="579"/>
      <c r="CW56" s="579"/>
      <c r="CX56" s="580"/>
      <c r="CY56" s="581">
        <v>43291656</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166552671</v>
      </c>
      <c r="CN57" s="576"/>
      <c r="CO57" s="576"/>
      <c r="CP57" s="576"/>
      <c r="CQ57" s="576"/>
      <c r="CR57" s="576"/>
      <c r="CS57" s="576"/>
      <c r="CT57" s="577"/>
      <c r="CU57" s="578">
        <v>6.5</v>
      </c>
      <c r="CV57" s="579"/>
      <c r="CW57" s="579"/>
      <c r="CX57" s="580"/>
      <c r="CY57" s="581">
        <v>5186918</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124790457</v>
      </c>
      <c r="CN58" s="576"/>
      <c r="CO58" s="576"/>
      <c r="CP58" s="576"/>
      <c r="CQ58" s="576"/>
      <c r="CR58" s="576"/>
      <c r="CS58" s="576"/>
      <c r="CT58" s="577"/>
      <c r="CU58" s="578">
        <v>4.9000000000000004</v>
      </c>
      <c r="CV58" s="579"/>
      <c r="CW58" s="579"/>
      <c r="CX58" s="580"/>
      <c r="CY58" s="581">
        <v>28466029</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2450341</v>
      </c>
      <c r="CN59" s="576"/>
      <c r="CO59" s="576"/>
      <c r="CP59" s="576"/>
      <c r="CQ59" s="576"/>
      <c r="CR59" s="576"/>
      <c r="CS59" s="576"/>
      <c r="CT59" s="577"/>
      <c r="CU59" s="578">
        <v>0.1</v>
      </c>
      <c r="CV59" s="579"/>
      <c r="CW59" s="579"/>
      <c r="CX59" s="580"/>
      <c r="CY59" s="581">
        <v>24978</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2547795499</v>
      </c>
      <c r="CN61" s="591"/>
      <c r="CO61" s="591"/>
      <c r="CP61" s="591"/>
      <c r="CQ61" s="591"/>
      <c r="CR61" s="591"/>
      <c r="CS61" s="591"/>
      <c r="CT61" s="592"/>
      <c r="CU61" s="593">
        <v>100</v>
      </c>
      <c r="CV61" s="594"/>
      <c r="CW61" s="594"/>
      <c r="CX61" s="595"/>
      <c r="CY61" s="596">
        <v>1821474476</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JFmYNNjm/WI7ZEpT081AxFL4thN5J/HKZxBGSxGHOly7wi/9x+8CsUuUkWf1q6S3cFntNDDr/U+dkRptH/DBVA==" saltValue="Lw6ZeqzI6mqn0cJXiTGQcg=="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2">
      <c r="A7" s="235">
        <v>1</v>
      </c>
      <c r="B7" s="1023" t="s">
        <v>354</v>
      </c>
      <c r="C7" s="1024"/>
      <c r="D7" s="1024"/>
      <c r="E7" s="1024"/>
      <c r="F7" s="1024"/>
      <c r="G7" s="1024"/>
      <c r="H7" s="1024"/>
      <c r="I7" s="1024"/>
      <c r="J7" s="1024"/>
      <c r="K7" s="1024"/>
      <c r="L7" s="1024"/>
      <c r="M7" s="1024"/>
      <c r="N7" s="1024"/>
      <c r="O7" s="1024"/>
      <c r="P7" s="1025"/>
      <c r="Q7" s="1087">
        <v>2896450</v>
      </c>
      <c r="R7" s="1088"/>
      <c r="S7" s="1088"/>
      <c r="T7" s="1088"/>
      <c r="U7" s="1088"/>
      <c r="V7" s="1088">
        <v>2824286</v>
      </c>
      <c r="W7" s="1088"/>
      <c r="X7" s="1088"/>
      <c r="Y7" s="1088"/>
      <c r="Z7" s="1088"/>
      <c r="AA7" s="1088">
        <v>72164</v>
      </c>
      <c r="AB7" s="1088"/>
      <c r="AC7" s="1088"/>
      <c r="AD7" s="1088"/>
      <c r="AE7" s="1089"/>
      <c r="AF7" s="1090">
        <v>57349</v>
      </c>
      <c r="AG7" s="1091"/>
      <c r="AH7" s="1091"/>
      <c r="AI7" s="1091"/>
      <c r="AJ7" s="1092"/>
      <c r="AK7" s="1093">
        <v>47961</v>
      </c>
      <c r="AL7" s="1094"/>
      <c r="AM7" s="1094"/>
      <c r="AN7" s="1094"/>
      <c r="AO7" s="1094"/>
      <c r="AP7" s="1094">
        <v>5412651</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t="s">
        <v>593</v>
      </c>
      <c r="BS7" s="1084" t="s">
        <v>552</v>
      </c>
      <c r="BT7" s="1085"/>
      <c r="BU7" s="1085"/>
      <c r="BV7" s="1085"/>
      <c r="BW7" s="1085"/>
      <c r="BX7" s="1085"/>
      <c r="BY7" s="1085"/>
      <c r="BZ7" s="1085"/>
      <c r="CA7" s="1085"/>
      <c r="CB7" s="1085"/>
      <c r="CC7" s="1085"/>
      <c r="CD7" s="1085"/>
      <c r="CE7" s="1085"/>
      <c r="CF7" s="1085"/>
      <c r="CG7" s="1097"/>
      <c r="CH7" s="1081">
        <v>351</v>
      </c>
      <c r="CI7" s="1082"/>
      <c r="CJ7" s="1082"/>
      <c r="CK7" s="1082"/>
      <c r="CL7" s="1083"/>
      <c r="CM7" s="1081">
        <v>3975</v>
      </c>
      <c r="CN7" s="1082"/>
      <c r="CO7" s="1082"/>
      <c r="CP7" s="1082"/>
      <c r="CQ7" s="1083"/>
      <c r="CR7" s="1081">
        <v>33</v>
      </c>
      <c r="CS7" s="1082"/>
      <c r="CT7" s="1082"/>
      <c r="CU7" s="1082"/>
      <c r="CV7" s="1083"/>
      <c r="CW7" s="1081">
        <v>59</v>
      </c>
      <c r="CX7" s="1082"/>
      <c r="CY7" s="1082"/>
      <c r="CZ7" s="1082"/>
      <c r="DA7" s="1083"/>
      <c r="DB7" s="1081" t="s">
        <v>475</v>
      </c>
      <c r="DC7" s="1082"/>
      <c r="DD7" s="1082"/>
      <c r="DE7" s="1082"/>
      <c r="DF7" s="1083"/>
      <c r="DG7" s="1081" t="s">
        <v>475</v>
      </c>
      <c r="DH7" s="1082"/>
      <c r="DI7" s="1082"/>
      <c r="DJ7" s="1082"/>
      <c r="DK7" s="1083"/>
      <c r="DL7" s="1081">
        <v>29239</v>
      </c>
      <c r="DM7" s="1082"/>
      <c r="DN7" s="1082"/>
      <c r="DO7" s="1082"/>
      <c r="DP7" s="1083"/>
      <c r="DQ7" s="1081">
        <v>2924</v>
      </c>
      <c r="DR7" s="1082"/>
      <c r="DS7" s="1082"/>
      <c r="DT7" s="1082"/>
      <c r="DU7" s="1083"/>
      <c r="DV7" s="1084"/>
      <c r="DW7" s="1085"/>
      <c r="DX7" s="1085"/>
      <c r="DY7" s="1085"/>
      <c r="DZ7" s="1086"/>
      <c r="EA7" s="233"/>
    </row>
    <row r="8" spans="1:131" s="234" customFormat="1" ht="26.25" customHeight="1" x14ac:dyDescent="0.2">
      <c r="A8" s="237">
        <v>2</v>
      </c>
      <c r="B8" s="1009" t="s">
        <v>355</v>
      </c>
      <c r="C8" s="1010"/>
      <c r="D8" s="1010"/>
      <c r="E8" s="1010"/>
      <c r="F8" s="1010"/>
      <c r="G8" s="1010"/>
      <c r="H8" s="1010"/>
      <c r="I8" s="1010"/>
      <c r="J8" s="1010"/>
      <c r="K8" s="1010"/>
      <c r="L8" s="1010"/>
      <c r="M8" s="1010"/>
      <c r="N8" s="1010"/>
      <c r="O8" s="1010"/>
      <c r="P8" s="1011"/>
      <c r="Q8" s="1015">
        <v>755653</v>
      </c>
      <c r="R8" s="1013"/>
      <c r="S8" s="1013"/>
      <c r="T8" s="1013"/>
      <c r="U8" s="1013"/>
      <c r="V8" s="1013">
        <v>755653</v>
      </c>
      <c r="W8" s="1013"/>
      <c r="X8" s="1013"/>
      <c r="Y8" s="1013"/>
      <c r="Z8" s="1013"/>
      <c r="AA8" s="1013" t="s">
        <v>475</v>
      </c>
      <c r="AB8" s="1013"/>
      <c r="AC8" s="1013"/>
      <c r="AD8" s="1013"/>
      <c r="AE8" s="1016"/>
      <c r="AF8" s="1066" t="s">
        <v>118</v>
      </c>
      <c r="AG8" s="1067"/>
      <c r="AH8" s="1067"/>
      <c r="AI8" s="1067"/>
      <c r="AJ8" s="1068"/>
      <c r="AK8" s="1062">
        <v>533042</v>
      </c>
      <c r="AL8" s="1063"/>
      <c r="AM8" s="1063"/>
      <c r="AN8" s="1063"/>
      <c r="AO8" s="1063"/>
      <c r="AP8" s="1063" t="s">
        <v>475</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t="s">
        <v>593</v>
      </c>
      <c r="BS8" s="962" t="s">
        <v>553</v>
      </c>
      <c r="BT8" s="963"/>
      <c r="BU8" s="963"/>
      <c r="BV8" s="963"/>
      <c r="BW8" s="963"/>
      <c r="BX8" s="963"/>
      <c r="BY8" s="963"/>
      <c r="BZ8" s="963"/>
      <c r="CA8" s="963"/>
      <c r="CB8" s="963"/>
      <c r="CC8" s="963"/>
      <c r="CD8" s="963"/>
      <c r="CE8" s="963"/>
      <c r="CF8" s="963"/>
      <c r="CG8" s="984"/>
      <c r="CH8" s="959">
        <v>1</v>
      </c>
      <c r="CI8" s="960"/>
      <c r="CJ8" s="960"/>
      <c r="CK8" s="960"/>
      <c r="CL8" s="961"/>
      <c r="CM8" s="959">
        <v>589</v>
      </c>
      <c r="CN8" s="960"/>
      <c r="CO8" s="960"/>
      <c r="CP8" s="960"/>
      <c r="CQ8" s="961"/>
      <c r="CR8" s="959">
        <v>100</v>
      </c>
      <c r="CS8" s="960"/>
      <c r="CT8" s="960"/>
      <c r="CU8" s="960"/>
      <c r="CV8" s="961"/>
      <c r="CW8" s="959" t="s">
        <v>475</v>
      </c>
      <c r="CX8" s="960"/>
      <c r="CY8" s="960"/>
      <c r="CZ8" s="960"/>
      <c r="DA8" s="961"/>
      <c r="DB8" s="959" t="s">
        <v>475</v>
      </c>
      <c r="DC8" s="960"/>
      <c r="DD8" s="960"/>
      <c r="DE8" s="960"/>
      <c r="DF8" s="961"/>
      <c r="DG8" s="959">
        <v>7676</v>
      </c>
      <c r="DH8" s="960"/>
      <c r="DI8" s="960"/>
      <c r="DJ8" s="960"/>
      <c r="DK8" s="961"/>
      <c r="DL8" s="959" t="s">
        <v>475</v>
      </c>
      <c r="DM8" s="960"/>
      <c r="DN8" s="960"/>
      <c r="DO8" s="960"/>
      <c r="DP8" s="961"/>
      <c r="DQ8" s="959" t="s">
        <v>475</v>
      </c>
      <c r="DR8" s="960"/>
      <c r="DS8" s="960"/>
      <c r="DT8" s="960"/>
      <c r="DU8" s="961"/>
      <c r="DV8" s="962"/>
      <c r="DW8" s="963"/>
      <c r="DX8" s="963"/>
      <c r="DY8" s="963"/>
      <c r="DZ8" s="964"/>
      <c r="EA8" s="233"/>
    </row>
    <row r="9" spans="1:131" s="234" customFormat="1" ht="26.25" customHeight="1" x14ac:dyDescent="0.2">
      <c r="A9" s="237">
        <v>3</v>
      </c>
      <c r="B9" s="1009" t="s">
        <v>356</v>
      </c>
      <c r="C9" s="1010"/>
      <c r="D9" s="1010"/>
      <c r="E9" s="1010"/>
      <c r="F9" s="1010"/>
      <c r="G9" s="1010"/>
      <c r="H9" s="1010"/>
      <c r="I9" s="1010"/>
      <c r="J9" s="1010"/>
      <c r="K9" s="1010"/>
      <c r="L9" s="1010"/>
      <c r="M9" s="1010"/>
      <c r="N9" s="1010"/>
      <c r="O9" s="1010"/>
      <c r="P9" s="1011"/>
      <c r="Q9" s="1015">
        <v>18774</v>
      </c>
      <c r="R9" s="1013"/>
      <c r="S9" s="1013"/>
      <c r="T9" s="1013"/>
      <c r="U9" s="1013"/>
      <c r="V9" s="1013">
        <v>18270</v>
      </c>
      <c r="W9" s="1013"/>
      <c r="X9" s="1013"/>
      <c r="Y9" s="1013"/>
      <c r="Z9" s="1013"/>
      <c r="AA9" s="1013">
        <v>504</v>
      </c>
      <c r="AB9" s="1013"/>
      <c r="AC9" s="1013"/>
      <c r="AD9" s="1013"/>
      <c r="AE9" s="1016"/>
      <c r="AF9" s="1066">
        <v>504</v>
      </c>
      <c r="AG9" s="1067"/>
      <c r="AH9" s="1067"/>
      <c r="AI9" s="1067"/>
      <c r="AJ9" s="1068"/>
      <c r="AK9" s="1062">
        <v>235</v>
      </c>
      <c r="AL9" s="1063"/>
      <c r="AM9" s="1063"/>
      <c r="AN9" s="1063"/>
      <c r="AO9" s="1063"/>
      <c r="AP9" s="1063" t="s">
        <v>475</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t="s">
        <v>593</v>
      </c>
      <c r="BS9" s="962" t="s">
        <v>554</v>
      </c>
      <c r="BT9" s="963"/>
      <c r="BU9" s="963"/>
      <c r="BV9" s="963"/>
      <c r="BW9" s="963"/>
      <c r="BX9" s="963"/>
      <c r="BY9" s="963"/>
      <c r="BZ9" s="963"/>
      <c r="CA9" s="963"/>
      <c r="CB9" s="963"/>
      <c r="CC9" s="963"/>
      <c r="CD9" s="963"/>
      <c r="CE9" s="963"/>
      <c r="CF9" s="963"/>
      <c r="CG9" s="984"/>
      <c r="CH9" s="959">
        <v>0</v>
      </c>
      <c r="CI9" s="960"/>
      <c r="CJ9" s="960"/>
      <c r="CK9" s="960"/>
      <c r="CL9" s="961"/>
      <c r="CM9" s="959">
        <v>321668</v>
      </c>
      <c r="CN9" s="960"/>
      <c r="CO9" s="960"/>
      <c r="CP9" s="960"/>
      <c r="CQ9" s="961"/>
      <c r="CR9" s="959">
        <v>160834</v>
      </c>
      <c r="CS9" s="960"/>
      <c r="CT9" s="960"/>
      <c r="CU9" s="960"/>
      <c r="CV9" s="961"/>
      <c r="CW9" s="959" t="s">
        <v>475</v>
      </c>
      <c r="CX9" s="960"/>
      <c r="CY9" s="960"/>
      <c r="CZ9" s="960"/>
      <c r="DA9" s="961"/>
      <c r="DB9" s="959">
        <v>21076</v>
      </c>
      <c r="DC9" s="960"/>
      <c r="DD9" s="960"/>
      <c r="DE9" s="960"/>
      <c r="DF9" s="961"/>
      <c r="DG9" s="959">
        <v>247215</v>
      </c>
      <c r="DH9" s="960"/>
      <c r="DI9" s="960"/>
      <c r="DJ9" s="960"/>
      <c r="DK9" s="961"/>
      <c r="DL9" s="959" t="s">
        <v>475</v>
      </c>
      <c r="DM9" s="960"/>
      <c r="DN9" s="960"/>
      <c r="DO9" s="960"/>
      <c r="DP9" s="961"/>
      <c r="DQ9" s="959" t="s">
        <v>475</v>
      </c>
      <c r="DR9" s="960"/>
      <c r="DS9" s="960"/>
      <c r="DT9" s="960"/>
      <c r="DU9" s="961"/>
      <c r="DV9" s="962"/>
      <c r="DW9" s="963"/>
      <c r="DX9" s="963"/>
      <c r="DY9" s="963"/>
      <c r="DZ9" s="964"/>
      <c r="EA9" s="233"/>
    </row>
    <row r="10" spans="1:131" s="234" customFormat="1" ht="26.25" customHeight="1" x14ac:dyDescent="0.2">
      <c r="A10" s="237">
        <v>4</v>
      </c>
      <c r="B10" s="1009" t="s">
        <v>357</v>
      </c>
      <c r="C10" s="1010"/>
      <c r="D10" s="1010"/>
      <c r="E10" s="1010"/>
      <c r="F10" s="1010"/>
      <c r="G10" s="1010"/>
      <c r="H10" s="1010"/>
      <c r="I10" s="1010"/>
      <c r="J10" s="1010"/>
      <c r="K10" s="1010"/>
      <c r="L10" s="1010"/>
      <c r="M10" s="1010"/>
      <c r="N10" s="1010"/>
      <c r="O10" s="1010"/>
      <c r="P10" s="1011"/>
      <c r="Q10" s="1015">
        <v>192</v>
      </c>
      <c r="R10" s="1013"/>
      <c r="S10" s="1013"/>
      <c r="T10" s="1013"/>
      <c r="U10" s="1013"/>
      <c r="V10" s="1013">
        <v>82</v>
      </c>
      <c r="W10" s="1013"/>
      <c r="X10" s="1013"/>
      <c r="Y10" s="1013"/>
      <c r="Z10" s="1013"/>
      <c r="AA10" s="1013">
        <v>110</v>
      </c>
      <c r="AB10" s="1013"/>
      <c r="AC10" s="1013"/>
      <c r="AD10" s="1013"/>
      <c r="AE10" s="1016"/>
      <c r="AF10" s="1066" t="s">
        <v>118</v>
      </c>
      <c r="AG10" s="1067"/>
      <c r="AH10" s="1067"/>
      <c r="AI10" s="1067"/>
      <c r="AJ10" s="1068"/>
      <c r="AK10" s="1062">
        <v>15</v>
      </c>
      <c r="AL10" s="1063"/>
      <c r="AM10" s="1063"/>
      <c r="AN10" s="1063"/>
      <c r="AO10" s="1063"/>
      <c r="AP10" s="1063">
        <v>157</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t="s">
        <v>593</v>
      </c>
      <c r="BS10" s="962" t="s">
        <v>555</v>
      </c>
      <c r="BT10" s="963"/>
      <c r="BU10" s="963"/>
      <c r="BV10" s="963"/>
      <c r="BW10" s="963"/>
      <c r="BX10" s="963"/>
      <c r="BY10" s="963"/>
      <c r="BZ10" s="963"/>
      <c r="CA10" s="963"/>
      <c r="CB10" s="963"/>
      <c r="CC10" s="963"/>
      <c r="CD10" s="963"/>
      <c r="CE10" s="963"/>
      <c r="CF10" s="963"/>
      <c r="CG10" s="984"/>
      <c r="CH10" s="959">
        <v>0</v>
      </c>
      <c r="CI10" s="960"/>
      <c r="CJ10" s="960"/>
      <c r="CK10" s="960"/>
      <c r="CL10" s="961"/>
      <c r="CM10" s="959">
        <v>73580</v>
      </c>
      <c r="CN10" s="960"/>
      <c r="CO10" s="960"/>
      <c r="CP10" s="960"/>
      <c r="CQ10" s="961"/>
      <c r="CR10" s="959">
        <v>73531</v>
      </c>
      <c r="CS10" s="960"/>
      <c r="CT10" s="960"/>
      <c r="CU10" s="960"/>
      <c r="CV10" s="961"/>
      <c r="CW10" s="959" t="s">
        <v>475</v>
      </c>
      <c r="CX10" s="960"/>
      <c r="CY10" s="960"/>
      <c r="CZ10" s="960"/>
      <c r="DA10" s="961"/>
      <c r="DB10" s="959" t="s">
        <v>475</v>
      </c>
      <c r="DC10" s="960"/>
      <c r="DD10" s="960"/>
      <c r="DE10" s="960"/>
      <c r="DF10" s="961"/>
      <c r="DG10" s="959">
        <v>108</v>
      </c>
      <c r="DH10" s="960"/>
      <c r="DI10" s="960"/>
      <c r="DJ10" s="960"/>
      <c r="DK10" s="961"/>
      <c r="DL10" s="959" t="s">
        <v>475</v>
      </c>
      <c r="DM10" s="960"/>
      <c r="DN10" s="960"/>
      <c r="DO10" s="960"/>
      <c r="DP10" s="961"/>
      <c r="DQ10" s="959" t="s">
        <v>475</v>
      </c>
      <c r="DR10" s="960"/>
      <c r="DS10" s="960"/>
      <c r="DT10" s="960"/>
      <c r="DU10" s="961"/>
      <c r="DV10" s="962"/>
      <c r="DW10" s="963"/>
      <c r="DX10" s="963"/>
      <c r="DY10" s="963"/>
      <c r="DZ10" s="964"/>
      <c r="EA10" s="233"/>
    </row>
    <row r="11" spans="1:131" s="234" customFormat="1" ht="26.25" customHeight="1" x14ac:dyDescent="0.2">
      <c r="A11" s="237">
        <v>5</v>
      </c>
      <c r="B11" s="1009" t="s">
        <v>358</v>
      </c>
      <c r="C11" s="1010"/>
      <c r="D11" s="1010"/>
      <c r="E11" s="1010"/>
      <c r="F11" s="1010"/>
      <c r="G11" s="1010"/>
      <c r="H11" s="1010"/>
      <c r="I11" s="1010"/>
      <c r="J11" s="1010"/>
      <c r="K11" s="1010"/>
      <c r="L11" s="1010"/>
      <c r="M11" s="1010"/>
      <c r="N11" s="1010"/>
      <c r="O11" s="1010"/>
      <c r="P11" s="1011"/>
      <c r="Q11" s="1015">
        <v>1267</v>
      </c>
      <c r="R11" s="1013"/>
      <c r="S11" s="1013"/>
      <c r="T11" s="1013"/>
      <c r="U11" s="1013"/>
      <c r="V11" s="1013">
        <v>1216</v>
      </c>
      <c r="W11" s="1013"/>
      <c r="X11" s="1013"/>
      <c r="Y11" s="1013"/>
      <c r="Z11" s="1013"/>
      <c r="AA11" s="1013">
        <v>51</v>
      </c>
      <c r="AB11" s="1013"/>
      <c r="AC11" s="1013"/>
      <c r="AD11" s="1013"/>
      <c r="AE11" s="1016"/>
      <c r="AF11" s="1066" t="s">
        <v>118</v>
      </c>
      <c r="AG11" s="1067"/>
      <c r="AH11" s="1067"/>
      <c r="AI11" s="1067"/>
      <c r="AJ11" s="1068"/>
      <c r="AK11" s="1062">
        <v>159</v>
      </c>
      <c r="AL11" s="1063"/>
      <c r="AM11" s="1063"/>
      <c r="AN11" s="1063"/>
      <c r="AO11" s="1063"/>
      <c r="AP11" s="1063">
        <v>7937</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t="s">
        <v>593</v>
      </c>
      <c r="BS11" s="962" t="s">
        <v>556</v>
      </c>
      <c r="BT11" s="963"/>
      <c r="BU11" s="963"/>
      <c r="BV11" s="963"/>
      <c r="BW11" s="963"/>
      <c r="BX11" s="963"/>
      <c r="BY11" s="963"/>
      <c r="BZ11" s="963"/>
      <c r="CA11" s="963"/>
      <c r="CB11" s="963"/>
      <c r="CC11" s="963"/>
      <c r="CD11" s="963"/>
      <c r="CE11" s="963"/>
      <c r="CF11" s="963"/>
      <c r="CG11" s="984"/>
      <c r="CH11" s="959">
        <v>93</v>
      </c>
      <c r="CI11" s="960"/>
      <c r="CJ11" s="960"/>
      <c r="CK11" s="960"/>
      <c r="CL11" s="961"/>
      <c r="CM11" s="959">
        <v>23569</v>
      </c>
      <c r="CN11" s="960"/>
      <c r="CO11" s="960"/>
      <c r="CP11" s="960"/>
      <c r="CQ11" s="961"/>
      <c r="CR11" s="959">
        <v>25961</v>
      </c>
      <c r="CS11" s="960"/>
      <c r="CT11" s="960"/>
      <c r="CU11" s="960"/>
      <c r="CV11" s="961"/>
      <c r="CW11" s="959">
        <v>5156</v>
      </c>
      <c r="CX11" s="960"/>
      <c r="CY11" s="960"/>
      <c r="CZ11" s="960"/>
      <c r="DA11" s="961"/>
      <c r="DB11" s="959" t="s">
        <v>475</v>
      </c>
      <c r="DC11" s="960"/>
      <c r="DD11" s="960"/>
      <c r="DE11" s="960"/>
      <c r="DF11" s="961"/>
      <c r="DG11" s="959" t="s">
        <v>475</v>
      </c>
      <c r="DH11" s="960"/>
      <c r="DI11" s="960"/>
      <c r="DJ11" s="960"/>
      <c r="DK11" s="961"/>
      <c r="DL11" s="959" t="s">
        <v>475</v>
      </c>
      <c r="DM11" s="960"/>
      <c r="DN11" s="960"/>
      <c r="DO11" s="960"/>
      <c r="DP11" s="961"/>
      <c r="DQ11" s="959" t="s">
        <v>475</v>
      </c>
      <c r="DR11" s="960"/>
      <c r="DS11" s="960"/>
      <c r="DT11" s="960"/>
      <c r="DU11" s="961"/>
      <c r="DV11" s="962"/>
      <c r="DW11" s="963"/>
      <c r="DX11" s="963"/>
      <c r="DY11" s="963"/>
      <c r="DZ11" s="964"/>
      <c r="EA11" s="233"/>
    </row>
    <row r="12" spans="1:131" s="234" customFormat="1" ht="26.25" customHeight="1" x14ac:dyDescent="0.2">
      <c r="A12" s="237">
        <v>6</v>
      </c>
      <c r="B12" s="1009" t="s">
        <v>359</v>
      </c>
      <c r="C12" s="1010"/>
      <c r="D12" s="1010"/>
      <c r="E12" s="1010"/>
      <c r="F12" s="1010"/>
      <c r="G12" s="1010"/>
      <c r="H12" s="1010"/>
      <c r="I12" s="1010"/>
      <c r="J12" s="1010"/>
      <c r="K12" s="1010"/>
      <c r="L12" s="1010"/>
      <c r="M12" s="1010"/>
      <c r="N12" s="1010"/>
      <c r="O12" s="1010"/>
      <c r="P12" s="1011"/>
      <c r="Q12" s="1015">
        <v>112</v>
      </c>
      <c r="R12" s="1013"/>
      <c r="S12" s="1013"/>
      <c r="T12" s="1013"/>
      <c r="U12" s="1013"/>
      <c r="V12" s="1013">
        <v>89</v>
      </c>
      <c r="W12" s="1013"/>
      <c r="X12" s="1013"/>
      <c r="Y12" s="1013"/>
      <c r="Z12" s="1013"/>
      <c r="AA12" s="1013">
        <v>23</v>
      </c>
      <c r="AB12" s="1013"/>
      <c r="AC12" s="1013"/>
      <c r="AD12" s="1013"/>
      <c r="AE12" s="1016"/>
      <c r="AF12" s="1066" t="s">
        <v>118</v>
      </c>
      <c r="AG12" s="1067"/>
      <c r="AH12" s="1067"/>
      <c r="AI12" s="1067"/>
      <c r="AJ12" s="1068"/>
      <c r="AK12" s="1062" t="s">
        <v>475</v>
      </c>
      <c r="AL12" s="1063"/>
      <c r="AM12" s="1063"/>
      <c r="AN12" s="1063"/>
      <c r="AO12" s="1063"/>
      <c r="AP12" s="1063">
        <v>62</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t="s">
        <v>593</v>
      </c>
      <c r="BS12" s="962" t="s">
        <v>557</v>
      </c>
      <c r="BT12" s="963"/>
      <c r="BU12" s="963"/>
      <c r="BV12" s="963"/>
      <c r="BW12" s="963"/>
      <c r="BX12" s="963"/>
      <c r="BY12" s="963"/>
      <c r="BZ12" s="963"/>
      <c r="CA12" s="963"/>
      <c r="CB12" s="963"/>
      <c r="CC12" s="963"/>
      <c r="CD12" s="963"/>
      <c r="CE12" s="963"/>
      <c r="CF12" s="963"/>
      <c r="CG12" s="984"/>
      <c r="CH12" s="959">
        <v>-171</v>
      </c>
      <c r="CI12" s="960"/>
      <c r="CJ12" s="960"/>
      <c r="CK12" s="960"/>
      <c r="CL12" s="961"/>
      <c r="CM12" s="959">
        <v>417</v>
      </c>
      <c r="CN12" s="960"/>
      <c r="CO12" s="960"/>
      <c r="CP12" s="960"/>
      <c r="CQ12" s="961"/>
      <c r="CR12" s="959">
        <v>12</v>
      </c>
      <c r="CS12" s="960"/>
      <c r="CT12" s="960"/>
      <c r="CU12" s="960"/>
      <c r="CV12" s="961"/>
      <c r="CW12" s="959">
        <v>482</v>
      </c>
      <c r="CX12" s="960"/>
      <c r="CY12" s="960"/>
      <c r="CZ12" s="960"/>
      <c r="DA12" s="961"/>
      <c r="DB12" s="959">
        <v>6432</v>
      </c>
      <c r="DC12" s="960"/>
      <c r="DD12" s="960"/>
      <c r="DE12" s="960"/>
      <c r="DF12" s="961"/>
      <c r="DG12" s="959" t="s">
        <v>475</v>
      </c>
      <c r="DH12" s="960"/>
      <c r="DI12" s="960"/>
      <c r="DJ12" s="960"/>
      <c r="DK12" s="961"/>
      <c r="DL12" s="959">
        <v>18229</v>
      </c>
      <c r="DM12" s="960"/>
      <c r="DN12" s="960"/>
      <c r="DO12" s="960"/>
      <c r="DP12" s="961"/>
      <c r="DQ12" s="959">
        <v>1857</v>
      </c>
      <c r="DR12" s="960"/>
      <c r="DS12" s="960"/>
      <c r="DT12" s="960"/>
      <c r="DU12" s="961"/>
      <c r="DV12" s="962"/>
      <c r="DW12" s="963"/>
      <c r="DX12" s="963"/>
      <c r="DY12" s="963"/>
      <c r="DZ12" s="964"/>
      <c r="EA12" s="233"/>
    </row>
    <row r="13" spans="1:131" s="234" customFormat="1" ht="26.25" customHeight="1" x14ac:dyDescent="0.2">
      <c r="A13" s="237">
        <v>7</v>
      </c>
      <c r="B13" s="1009" t="s">
        <v>360</v>
      </c>
      <c r="C13" s="1010"/>
      <c r="D13" s="1010"/>
      <c r="E13" s="1010"/>
      <c r="F13" s="1010"/>
      <c r="G13" s="1010"/>
      <c r="H13" s="1010"/>
      <c r="I13" s="1010"/>
      <c r="J13" s="1010"/>
      <c r="K13" s="1010"/>
      <c r="L13" s="1010"/>
      <c r="M13" s="1010"/>
      <c r="N13" s="1010"/>
      <c r="O13" s="1010"/>
      <c r="P13" s="1011"/>
      <c r="Q13" s="1015">
        <v>1443</v>
      </c>
      <c r="R13" s="1013"/>
      <c r="S13" s="1013"/>
      <c r="T13" s="1013"/>
      <c r="U13" s="1013"/>
      <c r="V13" s="1013">
        <v>1355</v>
      </c>
      <c r="W13" s="1013"/>
      <c r="X13" s="1013"/>
      <c r="Y13" s="1013"/>
      <c r="Z13" s="1013"/>
      <c r="AA13" s="1013">
        <v>88</v>
      </c>
      <c r="AB13" s="1013"/>
      <c r="AC13" s="1013"/>
      <c r="AD13" s="1013"/>
      <c r="AE13" s="1016"/>
      <c r="AF13" s="1066">
        <v>88</v>
      </c>
      <c r="AG13" s="1067"/>
      <c r="AH13" s="1067"/>
      <c r="AI13" s="1067"/>
      <c r="AJ13" s="1068"/>
      <c r="AK13" s="1062">
        <v>622</v>
      </c>
      <c r="AL13" s="1063"/>
      <c r="AM13" s="1063"/>
      <c r="AN13" s="1063"/>
      <c r="AO13" s="1063"/>
      <c r="AP13" s="1063">
        <v>954</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558</v>
      </c>
      <c r="BT13" s="963"/>
      <c r="BU13" s="963"/>
      <c r="BV13" s="963"/>
      <c r="BW13" s="963"/>
      <c r="BX13" s="963"/>
      <c r="BY13" s="963"/>
      <c r="BZ13" s="963"/>
      <c r="CA13" s="963"/>
      <c r="CB13" s="963"/>
      <c r="CC13" s="963"/>
      <c r="CD13" s="963"/>
      <c r="CE13" s="963"/>
      <c r="CF13" s="963"/>
      <c r="CG13" s="984"/>
      <c r="CH13" s="959">
        <v>-4</v>
      </c>
      <c r="CI13" s="960"/>
      <c r="CJ13" s="960"/>
      <c r="CK13" s="960"/>
      <c r="CL13" s="961"/>
      <c r="CM13" s="959">
        <v>1045</v>
      </c>
      <c r="CN13" s="960"/>
      <c r="CO13" s="960"/>
      <c r="CP13" s="960"/>
      <c r="CQ13" s="961"/>
      <c r="CR13" s="959">
        <v>30</v>
      </c>
      <c r="CS13" s="960"/>
      <c r="CT13" s="960"/>
      <c r="CU13" s="960"/>
      <c r="CV13" s="961"/>
      <c r="CW13" s="959">
        <v>259</v>
      </c>
      <c r="CX13" s="960"/>
      <c r="CY13" s="960"/>
      <c r="CZ13" s="960"/>
      <c r="DA13" s="961"/>
      <c r="DB13" s="959" t="s">
        <v>475</v>
      </c>
      <c r="DC13" s="960"/>
      <c r="DD13" s="960"/>
      <c r="DE13" s="960"/>
      <c r="DF13" s="961"/>
      <c r="DG13" s="959" t="s">
        <v>475</v>
      </c>
      <c r="DH13" s="960"/>
      <c r="DI13" s="960"/>
      <c r="DJ13" s="960"/>
      <c r="DK13" s="961"/>
      <c r="DL13" s="959" t="s">
        <v>475</v>
      </c>
      <c r="DM13" s="960"/>
      <c r="DN13" s="960"/>
      <c r="DO13" s="960"/>
      <c r="DP13" s="961"/>
      <c r="DQ13" s="959" t="s">
        <v>475</v>
      </c>
      <c r="DR13" s="960"/>
      <c r="DS13" s="960"/>
      <c r="DT13" s="960"/>
      <c r="DU13" s="961"/>
      <c r="DV13" s="962"/>
      <c r="DW13" s="963"/>
      <c r="DX13" s="963"/>
      <c r="DY13" s="963"/>
      <c r="DZ13" s="964"/>
      <c r="EA13" s="233"/>
    </row>
    <row r="14" spans="1:131" s="234" customFormat="1" ht="26.25" customHeight="1" x14ac:dyDescent="0.2">
      <c r="A14" s="237">
        <v>8</v>
      </c>
      <c r="B14" s="1009" t="s">
        <v>361</v>
      </c>
      <c r="C14" s="1010"/>
      <c r="D14" s="1010"/>
      <c r="E14" s="1010"/>
      <c r="F14" s="1010"/>
      <c r="G14" s="1010"/>
      <c r="H14" s="1010"/>
      <c r="I14" s="1010"/>
      <c r="J14" s="1010"/>
      <c r="K14" s="1010"/>
      <c r="L14" s="1010"/>
      <c r="M14" s="1010"/>
      <c r="N14" s="1010"/>
      <c r="O14" s="1010"/>
      <c r="P14" s="1011"/>
      <c r="Q14" s="1015">
        <v>123</v>
      </c>
      <c r="R14" s="1013"/>
      <c r="S14" s="1013"/>
      <c r="T14" s="1013"/>
      <c r="U14" s="1013"/>
      <c r="V14" s="1013">
        <v>4</v>
      </c>
      <c r="W14" s="1013"/>
      <c r="X14" s="1013"/>
      <c r="Y14" s="1013"/>
      <c r="Z14" s="1013"/>
      <c r="AA14" s="1013">
        <v>119</v>
      </c>
      <c r="AB14" s="1013"/>
      <c r="AC14" s="1013"/>
      <c r="AD14" s="1013"/>
      <c r="AE14" s="1016"/>
      <c r="AF14" s="1066" t="s">
        <v>118</v>
      </c>
      <c r="AG14" s="1067"/>
      <c r="AH14" s="1067"/>
      <c r="AI14" s="1067"/>
      <c r="AJ14" s="1068"/>
      <c r="AK14" s="1062" t="s">
        <v>475</v>
      </c>
      <c r="AL14" s="1063"/>
      <c r="AM14" s="1063"/>
      <c r="AN14" s="1063"/>
      <c r="AO14" s="1063"/>
      <c r="AP14" s="1063" t="s">
        <v>475</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559</v>
      </c>
      <c r="BT14" s="963"/>
      <c r="BU14" s="963"/>
      <c r="BV14" s="963"/>
      <c r="BW14" s="963"/>
      <c r="BX14" s="963"/>
      <c r="BY14" s="963"/>
      <c r="BZ14" s="963"/>
      <c r="CA14" s="963"/>
      <c r="CB14" s="963"/>
      <c r="CC14" s="963"/>
      <c r="CD14" s="963"/>
      <c r="CE14" s="963"/>
      <c r="CF14" s="963"/>
      <c r="CG14" s="984"/>
      <c r="CH14" s="959">
        <v>7</v>
      </c>
      <c r="CI14" s="960"/>
      <c r="CJ14" s="960"/>
      <c r="CK14" s="960"/>
      <c r="CL14" s="961"/>
      <c r="CM14" s="959">
        <v>11495</v>
      </c>
      <c r="CN14" s="960"/>
      <c r="CO14" s="960"/>
      <c r="CP14" s="960"/>
      <c r="CQ14" s="961"/>
      <c r="CR14" s="959">
        <v>6880</v>
      </c>
      <c r="CS14" s="960"/>
      <c r="CT14" s="960"/>
      <c r="CU14" s="960"/>
      <c r="CV14" s="961"/>
      <c r="CW14" s="959" t="s">
        <v>475</v>
      </c>
      <c r="CX14" s="960"/>
      <c r="CY14" s="960"/>
      <c r="CZ14" s="960"/>
      <c r="DA14" s="961"/>
      <c r="DB14" s="959" t="s">
        <v>475</v>
      </c>
      <c r="DC14" s="960"/>
      <c r="DD14" s="960"/>
      <c r="DE14" s="960"/>
      <c r="DF14" s="961"/>
      <c r="DG14" s="959" t="s">
        <v>475</v>
      </c>
      <c r="DH14" s="960"/>
      <c r="DI14" s="960"/>
      <c r="DJ14" s="960"/>
      <c r="DK14" s="961"/>
      <c r="DL14" s="959" t="s">
        <v>475</v>
      </c>
      <c r="DM14" s="960"/>
      <c r="DN14" s="960"/>
      <c r="DO14" s="960"/>
      <c r="DP14" s="961"/>
      <c r="DQ14" s="959" t="s">
        <v>475</v>
      </c>
      <c r="DR14" s="960"/>
      <c r="DS14" s="960"/>
      <c r="DT14" s="960"/>
      <c r="DU14" s="961"/>
      <c r="DV14" s="962"/>
      <c r="DW14" s="963"/>
      <c r="DX14" s="963"/>
      <c r="DY14" s="963"/>
      <c r="DZ14" s="964"/>
      <c r="EA14" s="233"/>
    </row>
    <row r="15" spans="1:131" s="234" customFormat="1" ht="26.25" customHeight="1" x14ac:dyDescent="0.2">
      <c r="A15" s="237">
        <v>9</v>
      </c>
      <c r="B15" s="1009" t="s">
        <v>362</v>
      </c>
      <c r="C15" s="1010"/>
      <c r="D15" s="1010"/>
      <c r="E15" s="1010"/>
      <c r="F15" s="1010"/>
      <c r="G15" s="1010"/>
      <c r="H15" s="1010"/>
      <c r="I15" s="1010"/>
      <c r="J15" s="1010"/>
      <c r="K15" s="1010"/>
      <c r="L15" s="1010"/>
      <c r="M15" s="1010"/>
      <c r="N15" s="1010"/>
      <c r="O15" s="1010"/>
      <c r="P15" s="1011"/>
      <c r="Q15" s="1015">
        <v>357</v>
      </c>
      <c r="R15" s="1013"/>
      <c r="S15" s="1013"/>
      <c r="T15" s="1013"/>
      <c r="U15" s="1013"/>
      <c r="V15" s="1013" t="s">
        <v>475</v>
      </c>
      <c r="W15" s="1013"/>
      <c r="X15" s="1013"/>
      <c r="Y15" s="1013"/>
      <c r="Z15" s="1013"/>
      <c r="AA15" s="1013">
        <v>357</v>
      </c>
      <c r="AB15" s="1013"/>
      <c r="AC15" s="1013"/>
      <c r="AD15" s="1013"/>
      <c r="AE15" s="1016"/>
      <c r="AF15" s="1066" t="s">
        <v>118</v>
      </c>
      <c r="AG15" s="1067"/>
      <c r="AH15" s="1067"/>
      <c r="AI15" s="1067"/>
      <c r="AJ15" s="1068"/>
      <c r="AK15" s="1062" t="s">
        <v>475</v>
      </c>
      <c r="AL15" s="1063"/>
      <c r="AM15" s="1063"/>
      <c r="AN15" s="1063"/>
      <c r="AO15" s="1063"/>
      <c r="AP15" s="1063" t="s">
        <v>475</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560</v>
      </c>
      <c r="BT15" s="963"/>
      <c r="BU15" s="963"/>
      <c r="BV15" s="963"/>
      <c r="BW15" s="963"/>
      <c r="BX15" s="963"/>
      <c r="BY15" s="963"/>
      <c r="BZ15" s="963"/>
      <c r="CA15" s="963"/>
      <c r="CB15" s="963"/>
      <c r="CC15" s="963"/>
      <c r="CD15" s="963"/>
      <c r="CE15" s="963"/>
      <c r="CF15" s="963"/>
      <c r="CG15" s="984"/>
      <c r="CH15" s="959">
        <v>1</v>
      </c>
      <c r="CI15" s="960"/>
      <c r="CJ15" s="960"/>
      <c r="CK15" s="960"/>
      <c r="CL15" s="961"/>
      <c r="CM15" s="959">
        <v>94</v>
      </c>
      <c r="CN15" s="960"/>
      <c r="CO15" s="960"/>
      <c r="CP15" s="960"/>
      <c r="CQ15" s="961"/>
      <c r="CR15" s="959">
        <v>10</v>
      </c>
      <c r="CS15" s="960"/>
      <c r="CT15" s="960"/>
      <c r="CU15" s="960"/>
      <c r="CV15" s="961"/>
      <c r="CW15" s="959">
        <v>49</v>
      </c>
      <c r="CX15" s="960"/>
      <c r="CY15" s="960"/>
      <c r="CZ15" s="960"/>
      <c r="DA15" s="961"/>
      <c r="DB15" s="959" t="s">
        <v>475</v>
      </c>
      <c r="DC15" s="960"/>
      <c r="DD15" s="960"/>
      <c r="DE15" s="960"/>
      <c r="DF15" s="961"/>
      <c r="DG15" s="959" t="s">
        <v>475</v>
      </c>
      <c r="DH15" s="960"/>
      <c r="DI15" s="960"/>
      <c r="DJ15" s="960"/>
      <c r="DK15" s="961"/>
      <c r="DL15" s="959" t="s">
        <v>475</v>
      </c>
      <c r="DM15" s="960"/>
      <c r="DN15" s="960"/>
      <c r="DO15" s="960"/>
      <c r="DP15" s="961"/>
      <c r="DQ15" s="959" t="s">
        <v>475</v>
      </c>
      <c r="DR15" s="960"/>
      <c r="DS15" s="960"/>
      <c r="DT15" s="960"/>
      <c r="DU15" s="961"/>
      <c r="DV15" s="962"/>
      <c r="DW15" s="963"/>
      <c r="DX15" s="963"/>
      <c r="DY15" s="963"/>
      <c r="DZ15" s="964"/>
      <c r="EA15" s="233"/>
    </row>
    <row r="16" spans="1:131" s="234" customFormat="1" ht="26.25" customHeight="1" x14ac:dyDescent="0.2">
      <c r="A16" s="237">
        <v>10</v>
      </c>
      <c r="B16" s="1009" t="s">
        <v>363</v>
      </c>
      <c r="C16" s="1010"/>
      <c r="D16" s="1010"/>
      <c r="E16" s="1010"/>
      <c r="F16" s="1010"/>
      <c r="G16" s="1010"/>
      <c r="H16" s="1010"/>
      <c r="I16" s="1010"/>
      <c r="J16" s="1010"/>
      <c r="K16" s="1010"/>
      <c r="L16" s="1010"/>
      <c r="M16" s="1010"/>
      <c r="N16" s="1010"/>
      <c r="O16" s="1010"/>
      <c r="P16" s="1011"/>
      <c r="Q16" s="1015">
        <v>16032</v>
      </c>
      <c r="R16" s="1013"/>
      <c r="S16" s="1013"/>
      <c r="T16" s="1013"/>
      <c r="U16" s="1013"/>
      <c r="V16" s="1013">
        <v>15807</v>
      </c>
      <c r="W16" s="1013"/>
      <c r="X16" s="1013"/>
      <c r="Y16" s="1013"/>
      <c r="Z16" s="1013"/>
      <c r="AA16" s="1013">
        <v>225</v>
      </c>
      <c r="AB16" s="1013"/>
      <c r="AC16" s="1013"/>
      <c r="AD16" s="1013"/>
      <c r="AE16" s="1016"/>
      <c r="AF16" s="1066">
        <v>225</v>
      </c>
      <c r="AG16" s="1067"/>
      <c r="AH16" s="1067"/>
      <c r="AI16" s="1067"/>
      <c r="AJ16" s="1068"/>
      <c r="AK16" s="1062">
        <v>1075</v>
      </c>
      <c r="AL16" s="1063"/>
      <c r="AM16" s="1063"/>
      <c r="AN16" s="1063"/>
      <c r="AO16" s="1063"/>
      <c r="AP16" s="1063">
        <v>49743</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561</v>
      </c>
      <c r="BT16" s="963"/>
      <c r="BU16" s="963"/>
      <c r="BV16" s="963"/>
      <c r="BW16" s="963"/>
      <c r="BX16" s="963"/>
      <c r="BY16" s="963"/>
      <c r="BZ16" s="963"/>
      <c r="CA16" s="963"/>
      <c r="CB16" s="963"/>
      <c r="CC16" s="963"/>
      <c r="CD16" s="963"/>
      <c r="CE16" s="963"/>
      <c r="CF16" s="963"/>
      <c r="CG16" s="984"/>
      <c r="CH16" s="959">
        <v>0</v>
      </c>
      <c r="CI16" s="960"/>
      <c r="CJ16" s="960"/>
      <c r="CK16" s="960"/>
      <c r="CL16" s="961"/>
      <c r="CM16" s="959">
        <v>372</v>
      </c>
      <c r="CN16" s="960"/>
      <c r="CO16" s="960"/>
      <c r="CP16" s="960"/>
      <c r="CQ16" s="961"/>
      <c r="CR16" s="959">
        <v>280</v>
      </c>
      <c r="CS16" s="960"/>
      <c r="CT16" s="960"/>
      <c r="CU16" s="960"/>
      <c r="CV16" s="961"/>
      <c r="CW16" s="959">
        <v>162</v>
      </c>
      <c r="CX16" s="960"/>
      <c r="CY16" s="960"/>
      <c r="CZ16" s="960"/>
      <c r="DA16" s="961"/>
      <c r="DB16" s="959" t="s">
        <v>475</v>
      </c>
      <c r="DC16" s="960"/>
      <c r="DD16" s="960"/>
      <c r="DE16" s="960"/>
      <c r="DF16" s="961"/>
      <c r="DG16" s="959" t="s">
        <v>475</v>
      </c>
      <c r="DH16" s="960"/>
      <c r="DI16" s="960"/>
      <c r="DJ16" s="960"/>
      <c r="DK16" s="961"/>
      <c r="DL16" s="959" t="s">
        <v>475</v>
      </c>
      <c r="DM16" s="960"/>
      <c r="DN16" s="960"/>
      <c r="DO16" s="960"/>
      <c r="DP16" s="961"/>
      <c r="DQ16" s="959" t="s">
        <v>475</v>
      </c>
      <c r="DR16" s="960"/>
      <c r="DS16" s="960"/>
      <c r="DT16" s="960"/>
      <c r="DU16" s="961"/>
      <c r="DV16" s="962"/>
      <c r="DW16" s="963"/>
      <c r="DX16" s="963"/>
      <c r="DY16" s="963"/>
      <c r="DZ16" s="964"/>
      <c r="EA16" s="233"/>
    </row>
    <row r="17" spans="1:131" s="234" customFormat="1" ht="26.25" customHeight="1" x14ac:dyDescent="0.2">
      <c r="A17" s="237">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6"/>
      <c r="AG17" s="1067"/>
      <c r="AH17" s="1067"/>
      <c r="AI17" s="1067"/>
      <c r="AJ17" s="1068"/>
      <c r="AK17" s="1062"/>
      <c r="AL17" s="1063"/>
      <c r="AM17" s="1063"/>
      <c r="AN17" s="1063"/>
      <c r="AO17" s="1063"/>
      <c r="AP17" s="1063"/>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562</v>
      </c>
      <c r="BT17" s="963"/>
      <c r="BU17" s="963"/>
      <c r="BV17" s="963"/>
      <c r="BW17" s="963"/>
      <c r="BX17" s="963"/>
      <c r="BY17" s="963"/>
      <c r="BZ17" s="963"/>
      <c r="CA17" s="963"/>
      <c r="CB17" s="963"/>
      <c r="CC17" s="963"/>
      <c r="CD17" s="963"/>
      <c r="CE17" s="963"/>
      <c r="CF17" s="963"/>
      <c r="CG17" s="984"/>
      <c r="CH17" s="959">
        <v>-6</v>
      </c>
      <c r="CI17" s="960"/>
      <c r="CJ17" s="960"/>
      <c r="CK17" s="960"/>
      <c r="CL17" s="961"/>
      <c r="CM17" s="959">
        <v>873</v>
      </c>
      <c r="CN17" s="960"/>
      <c r="CO17" s="960"/>
      <c r="CP17" s="960"/>
      <c r="CQ17" s="961"/>
      <c r="CR17" s="959">
        <v>300</v>
      </c>
      <c r="CS17" s="960"/>
      <c r="CT17" s="960"/>
      <c r="CU17" s="960"/>
      <c r="CV17" s="961"/>
      <c r="CW17" s="959">
        <v>8</v>
      </c>
      <c r="CX17" s="960"/>
      <c r="CY17" s="960"/>
      <c r="CZ17" s="960"/>
      <c r="DA17" s="961"/>
      <c r="DB17" s="959" t="s">
        <v>475</v>
      </c>
      <c r="DC17" s="960"/>
      <c r="DD17" s="960"/>
      <c r="DE17" s="960"/>
      <c r="DF17" s="961"/>
      <c r="DG17" s="959" t="s">
        <v>475</v>
      </c>
      <c r="DH17" s="960"/>
      <c r="DI17" s="960"/>
      <c r="DJ17" s="960"/>
      <c r="DK17" s="961"/>
      <c r="DL17" s="959" t="s">
        <v>475</v>
      </c>
      <c r="DM17" s="960"/>
      <c r="DN17" s="960"/>
      <c r="DO17" s="960"/>
      <c r="DP17" s="961"/>
      <c r="DQ17" s="959" t="s">
        <v>475</v>
      </c>
      <c r="DR17" s="960"/>
      <c r="DS17" s="960"/>
      <c r="DT17" s="960"/>
      <c r="DU17" s="961"/>
      <c r="DV17" s="962"/>
      <c r="DW17" s="963"/>
      <c r="DX17" s="963"/>
      <c r="DY17" s="963"/>
      <c r="DZ17" s="964"/>
      <c r="EA17" s="233"/>
    </row>
    <row r="18" spans="1:131" s="234" customFormat="1" ht="26.25" customHeight="1" x14ac:dyDescent="0.2">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563</v>
      </c>
      <c r="BT18" s="963"/>
      <c r="BU18" s="963"/>
      <c r="BV18" s="963"/>
      <c r="BW18" s="963"/>
      <c r="BX18" s="963"/>
      <c r="BY18" s="963"/>
      <c r="BZ18" s="963"/>
      <c r="CA18" s="963"/>
      <c r="CB18" s="963"/>
      <c r="CC18" s="963"/>
      <c r="CD18" s="963"/>
      <c r="CE18" s="963"/>
      <c r="CF18" s="963"/>
      <c r="CG18" s="984"/>
      <c r="CH18" s="959">
        <v>-126</v>
      </c>
      <c r="CI18" s="960"/>
      <c r="CJ18" s="960"/>
      <c r="CK18" s="960"/>
      <c r="CL18" s="961"/>
      <c r="CM18" s="959">
        <v>5735</v>
      </c>
      <c r="CN18" s="960"/>
      <c r="CO18" s="960"/>
      <c r="CP18" s="960"/>
      <c r="CQ18" s="961"/>
      <c r="CR18" s="959">
        <v>4500</v>
      </c>
      <c r="CS18" s="960"/>
      <c r="CT18" s="960"/>
      <c r="CU18" s="960"/>
      <c r="CV18" s="961"/>
      <c r="CW18" s="959">
        <v>41</v>
      </c>
      <c r="CX18" s="960"/>
      <c r="CY18" s="960"/>
      <c r="CZ18" s="960"/>
      <c r="DA18" s="961"/>
      <c r="DB18" s="959" t="s">
        <v>475</v>
      </c>
      <c r="DC18" s="960"/>
      <c r="DD18" s="960"/>
      <c r="DE18" s="960"/>
      <c r="DF18" s="961"/>
      <c r="DG18" s="959" t="s">
        <v>475</v>
      </c>
      <c r="DH18" s="960"/>
      <c r="DI18" s="960"/>
      <c r="DJ18" s="960"/>
      <c r="DK18" s="961"/>
      <c r="DL18" s="959" t="s">
        <v>475</v>
      </c>
      <c r="DM18" s="960"/>
      <c r="DN18" s="960"/>
      <c r="DO18" s="960"/>
      <c r="DP18" s="961"/>
      <c r="DQ18" s="959" t="s">
        <v>475</v>
      </c>
      <c r="DR18" s="960"/>
      <c r="DS18" s="960"/>
      <c r="DT18" s="960"/>
      <c r="DU18" s="961"/>
      <c r="DV18" s="962"/>
      <c r="DW18" s="963"/>
      <c r="DX18" s="963"/>
      <c r="DY18" s="963"/>
      <c r="DZ18" s="964"/>
      <c r="EA18" s="233"/>
    </row>
    <row r="19" spans="1:131" s="234" customFormat="1" ht="26.25" customHeight="1" x14ac:dyDescent="0.2">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564</v>
      </c>
      <c r="BT19" s="963"/>
      <c r="BU19" s="963"/>
      <c r="BV19" s="963"/>
      <c r="BW19" s="963"/>
      <c r="BX19" s="963"/>
      <c r="BY19" s="963"/>
      <c r="BZ19" s="963"/>
      <c r="CA19" s="963"/>
      <c r="CB19" s="963"/>
      <c r="CC19" s="963"/>
      <c r="CD19" s="963"/>
      <c r="CE19" s="963"/>
      <c r="CF19" s="963"/>
      <c r="CG19" s="984"/>
      <c r="CH19" s="959">
        <v>0</v>
      </c>
      <c r="CI19" s="960"/>
      <c r="CJ19" s="960"/>
      <c r="CK19" s="960"/>
      <c r="CL19" s="961"/>
      <c r="CM19" s="959">
        <v>2091</v>
      </c>
      <c r="CN19" s="960"/>
      <c r="CO19" s="960"/>
      <c r="CP19" s="960"/>
      <c r="CQ19" s="961"/>
      <c r="CR19" s="959">
        <v>2000</v>
      </c>
      <c r="CS19" s="960"/>
      <c r="CT19" s="960"/>
      <c r="CU19" s="960"/>
      <c r="CV19" s="961"/>
      <c r="CW19" s="959">
        <v>29</v>
      </c>
      <c r="CX19" s="960"/>
      <c r="CY19" s="960"/>
      <c r="CZ19" s="960"/>
      <c r="DA19" s="961"/>
      <c r="DB19" s="959" t="s">
        <v>475</v>
      </c>
      <c r="DC19" s="960"/>
      <c r="DD19" s="960"/>
      <c r="DE19" s="960"/>
      <c r="DF19" s="961"/>
      <c r="DG19" s="959" t="s">
        <v>475</v>
      </c>
      <c r="DH19" s="960"/>
      <c r="DI19" s="960"/>
      <c r="DJ19" s="960"/>
      <c r="DK19" s="961"/>
      <c r="DL19" s="959" t="s">
        <v>475</v>
      </c>
      <c r="DM19" s="960"/>
      <c r="DN19" s="960"/>
      <c r="DO19" s="960"/>
      <c r="DP19" s="961"/>
      <c r="DQ19" s="959" t="s">
        <v>475</v>
      </c>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565</v>
      </c>
      <c r="BT20" s="963"/>
      <c r="BU20" s="963"/>
      <c r="BV20" s="963"/>
      <c r="BW20" s="963"/>
      <c r="BX20" s="963"/>
      <c r="BY20" s="963"/>
      <c r="BZ20" s="963"/>
      <c r="CA20" s="963"/>
      <c r="CB20" s="963"/>
      <c r="CC20" s="963"/>
      <c r="CD20" s="963"/>
      <c r="CE20" s="963"/>
      <c r="CF20" s="963"/>
      <c r="CG20" s="984"/>
      <c r="CH20" s="959">
        <v>3</v>
      </c>
      <c r="CI20" s="960"/>
      <c r="CJ20" s="960"/>
      <c r="CK20" s="960"/>
      <c r="CL20" s="961"/>
      <c r="CM20" s="959">
        <v>1580</v>
      </c>
      <c r="CN20" s="960"/>
      <c r="CO20" s="960"/>
      <c r="CP20" s="960"/>
      <c r="CQ20" s="961"/>
      <c r="CR20" s="959">
        <v>1000</v>
      </c>
      <c r="CS20" s="960"/>
      <c r="CT20" s="960"/>
      <c r="CU20" s="960"/>
      <c r="CV20" s="961"/>
      <c r="CW20" s="959">
        <v>1</v>
      </c>
      <c r="CX20" s="960"/>
      <c r="CY20" s="960"/>
      <c r="CZ20" s="960"/>
      <c r="DA20" s="961"/>
      <c r="DB20" s="959" t="s">
        <v>475</v>
      </c>
      <c r="DC20" s="960"/>
      <c r="DD20" s="960"/>
      <c r="DE20" s="960"/>
      <c r="DF20" s="961"/>
      <c r="DG20" s="959" t="s">
        <v>475</v>
      </c>
      <c r="DH20" s="960"/>
      <c r="DI20" s="960"/>
      <c r="DJ20" s="960"/>
      <c r="DK20" s="961"/>
      <c r="DL20" s="959" t="s">
        <v>475</v>
      </c>
      <c r="DM20" s="960"/>
      <c r="DN20" s="960"/>
      <c r="DO20" s="960"/>
      <c r="DP20" s="961"/>
      <c r="DQ20" s="959" t="s">
        <v>475</v>
      </c>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566</v>
      </c>
      <c r="BT21" s="963"/>
      <c r="BU21" s="963"/>
      <c r="BV21" s="963"/>
      <c r="BW21" s="963"/>
      <c r="BX21" s="963"/>
      <c r="BY21" s="963"/>
      <c r="BZ21" s="963"/>
      <c r="CA21" s="963"/>
      <c r="CB21" s="963"/>
      <c r="CC21" s="963"/>
      <c r="CD21" s="963"/>
      <c r="CE21" s="963"/>
      <c r="CF21" s="963"/>
      <c r="CG21" s="984"/>
      <c r="CH21" s="959">
        <v>7</v>
      </c>
      <c r="CI21" s="960"/>
      <c r="CJ21" s="960"/>
      <c r="CK21" s="960"/>
      <c r="CL21" s="961"/>
      <c r="CM21" s="959">
        <v>2857</v>
      </c>
      <c r="CN21" s="960"/>
      <c r="CO21" s="960"/>
      <c r="CP21" s="960"/>
      <c r="CQ21" s="961"/>
      <c r="CR21" s="959">
        <v>2700</v>
      </c>
      <c r="CS21" s="960"/>
      <c r="CT21" s="960"/>
      <c r="CU21" s="960"/>
      <c r="CV21" s="961"/>
      <c r="CW21" s="959" t="s">
        <v>475</v>
      </c>
      <c r="CX21" s="960"/>
      <c r="CY21" s="960"/>
      <c r="CZ21" s="960"/>
      <c r="DA21" s="961"/>
      <c r="DB21" s="959" t="s">
        <v>475</v>
      </c>
      <c r="DC21" s="960"/>
      <c r="DD21" s="960"/>
      <c r="DE21" s="960"/>
      <c r="DF21" s="961"/>
      <c r="DG21" s="959" t="s">
        <v>475</v>
      </c>
      <c r="DH21" s="960"/>
      <c r="DI21" s="960"/>
      <c r="DJ21" s="960"/>
      <c r="DK21" s="961"/>
      <c r="DL21" s="959" t="s">
        <v>475</v>
      </c>
      <c r="DM21" s="960"/>
      <c r="DN21" s="960"/>
      <c r="DO21" s="960"/>
      <c r="DP21" s="961"/>
      <c r="DQ21" s="959" t="s">
        <v>475</v>
      </c>
      <c r="DR21" s="960"/>
      <c r="DS21" s="960"/>
      <c r="DT21" s="960"/>
      <c r="DU21" s="961"/>
      <c r="DV21" s="962"/>
      <c r="DW21" s="963"/>
      <c r="DX21" s="963"/>
      <c r="DY21" s="963"/>
      <c r="DZ21" s="964"/>
      <c r="EA21" s="233"/>
    </row>
    <row r="22" spans="1:131" s="234" customFormat="1" ht="26.25" customHeight="1" x14ac:dyDescent="0.2">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364</v>
      </c>
      <c r="BA22" s="1000"/>
      <c r="BB22" s="1000"/>
      <c r="BC22" s="1000"/>
      <c r="BD22" s="1001"/>
      <c r="BE22" s="232"/>
      <c r="BF22" s="232"/>
      <c r="BG22" s="232"/>
      <c r="BH22" s="232"/>
      <c r="BI22" s="232"/>
      <c r="BJ22" s="232"/>
      <c r="BK22" s="232"/>
      <c r="BL22" s="232"/>
      <c r="BM22" s="232"/>
      <c r="BN22" s="232"/>
      <c r="BO22" s="232"/>
      <c r="BP22" s="232"/>
      <c r="BQ22" s="237">
        <v>16</v>
      </c>
      <c r="BR22" s="238"/>
      <c r="BS22" s="962" t="s">
        <v>567</v>
      </c>
      <c r="BT22" s="963"/>
      <c r="BU22" s="963"/>
      <c r="BV22" s="963"/>
      <c r="BW22" s="963"/>
      <c r="BX22" s="963"/>
      <c r="BY22" s="963"/>
      <c r="BZ22" s="963"/>
      <c r="CA22" s="963"/>
      <c r="CB22" s="963"/>
      <c r="CC22" s="963"/>
      <c r="CD22" s="963"/>
      <c r="CE22" s="963"/>
      <c r="CF22" s="963"/>
      <c r="CG22" s="984"/>
      <c r="CH22" s="959">
        <v>4</v>
      </c>
      <c r="CI22" s="960"/>
      <c r="CJ22" s="960"/>
      <c r="CK22" s="960"/>
      <c r="CL22" s="961"/>
      <c r="CM22" s="959">
        <v>6750</v>
      </c>
      <c r="CN22" s="960"/>
      <c r="CO22" s="960"/>
      <c r="CP22" s="960"/>
      <c r="CQ22" s="961"/>
      <c r="CR22" s="959">
        <v>4000</v>
      </c>
      <c r="CS22" s="960"/>
      <c r="CT22" s="960"/>
      <c r="CU22" s="960"/>
      <c r="CV22" s="961"/>
      <c r="CW22" s="959">
        <v>446</v>
      </c>
      <c r="CX22" s="960"/>
      <c r="CY22" s="960"/>
      <c r="CZ22" s="960"/>
      <c r="DA22" s="961"/>
      <c r="DB22" s="959" t="s">
        <v>475</v>
      </c>
      <c r="DC22" s="960"/>
      <c r="DD22" s="960"/>
      <c r="DE22" s="960"/>
      <c r="DF22" s="961"/>
      <c r="DG22" s="959" t="s">
        <v>475</v>
      </c>
      <c r="DH22" s="960"/>
      <c r="DI22" s="960"/>
      <c r="DJ22" s="960"/>
      <c r="DK22" s="961"/>
      <c r="DL22" s="959" t="s">
        <v>475</v>
      </c>
      <c r="DM22" s="960"/>
      <c r="DN22" s="960"/>
      <c r="DO22" s="960"/>
      <c r="DP22" s="961"/>
      <c r="DQ22" s="959" t="s">
        <v>475</v>
      </c>
      <c r="DR22" s="960"/>
      <c r="DS22" s="960"/>
      <c r="DT22" s="960"/>
      <c r="DU22" s="961"/>
      <c r="DV22" s="962"/>
      <c r="DW22" s="963"/>
      <c r="DX22" s="963"/>
      <c r="DY22" s="963"/>
      <c r="DZ22" s="964"/>
      <c r="EA22" s="233"/>
    </row>
    <row r="23" spans="1:131" s="234" customFormat="1" ht="26.25" customHeight="1" thickBot="1" x14ac:dyDescent="0.25">
      <c r="A23" s="239" t="s">
        <v>365</v>
      </c>
      <c r="B23" s="907" t="s">
        <v>366</v>
      </c>
      <c r="C23" s="908"/>
      <c r="D23" s="908"/>
      <c r="E23" s="908"/>
      <c r="F23" s="908"/>
      <c r="G23" s="908"/>
      <c r="H23" s="908"/>
      <c r="I23" s="908"/>
      <c r="J23" s="908"/>
      <c r="K23" s="908"/>
      <c r="L23" s="908"/>
      <c r="M23" s="908"/>
      <c r="N23" s="908"/>
      <c r="O23" s="908"/>
      <c r="P23" s="918"/>
      <c r="Q23" s="1043">
        <v>3690403</v>
      </c>
      <c r="R23" s="1037"/>
      <c r="S23" s="1037"/>
      <c r="T23" s="1037"/>
      <c r="U23" s="1037"/>
      <c r="V23" s="1037">
        <v>3616762</v>
      </c>
      <c r="W23" s="1037"/>
      <c r="X23" s="1037"/>
      <c r="Y23" s="1037"/>
      <c r="Z23" s="1037"/>
      <c r="AA23" s="1037">
        <v>73641</v>
      </c>
      <c r="AB23" s="1037"/>
      <c r="AC23" s="1037"/>
      <c r="AD23" s="1037"/>
      <c r="AE23" s="1044"/>
      <c r="AF23" s="1045">
        <v>58166</v>
      </c>
      <c r="AG23" s="1037"/>
      <c r="AH23" s="1037"/>
      <c r="AI23" s="1037"/>
      <c r="AJ23" s="1046"/>
      <c r="AK23" s="1047"/>
      <c r="AL23" s="1048"/>
      <c r="AM23" s="1048"/>
      <c r="AN23" s="1048"/>
      <c r="AO23" s="1048"/>
      <c r="AP23" s="1037">
        <v>5471504</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568</v>
      </c>
      <c r="BT23" s="963"/>
      <c r="BU23" s="963"/>
      <c r="BV23" s="963"/>
      <c r="BW23" s="963"/>
      <c r="BX23" s="963"/>
      <c r="BY23" s="963"/>
      <c r="BZ23" s="963"/>
      <c r="CA23" s="963"/>
      <c r="CB23" s="963"/>
      <c r="CC23" s="963"/>
      <c r="CD23" s="963"/>
      <c r="CE23" s="963"/>
      <c r="CF23" s="963"/>
      <c r="CG23" s="984"/>
      <c r="CH23" s="959">
        <v>0</v>
      </c>
      <c r="CI23" s="960"/>
      <c r="CJ23" s="960"/>
      <c r="CK23" s="960"/>
      <c r="CL23" s="961"/>
      <c r="CM23" s="959">
        <v>103</v>
      </c>
      <c r="CN23" s="960"/>
      <c r="CO23" s="960"/>
      <c r="CP23" s="960"/>
      <c r="CQ23" s="961"/>
      <c r="CR23" s="959">
        <v>100</v>
      </c>
      <c r="CS23" s="960"/>
      <c r="CT23" s="960"/>
      <c r="CU23" s="960"/>
      <c r="CV23" s="961"/>
      <c r="CW23" s="959">
        <v>69</v>
      </c>
      <c r="CX23" s="960"/>
      <c r="CY23" s="960"/>
      <c r="CZ23" s="960"/>
      <c r="DA23" s="961"/>
      <c r="DB23" s="959" t="s">
        <v>475</v>
      </c>
      <c r="DC23" s="960"/>
      <c r="DD23" s="960"/>
      <c r="DE23" s="960"/>
      <c r="DF23" s="961"/>
      <c r="DG23" s="959" t="s">
        <v>475</v>
      </c>
      <c r="DH23" s="960"/>
      <c r="DI23" s="960"/>
      <c r="DJ23" s="960"/>
      <c r="DK23" s="961"/>
      <c r="DL23" s="959" t="s">
        <v>475</v>
      </c>
      <c r="DM23" s="960"/>
      <c r="DN23" s="960"/>
      <c r="DO23" s="960"/>
      <c r="DP23" s="961"/>
      <c r="DQ23" s="959" t="s">
        <v>475</v>
      </c>
      <c r="DR23" s="960"/>
      <c r="DS23" s="960"/>
      <c r="DT23" s="960"/>
      <c r="DU23" s="961"/>
      <c r="DV23" s="962"/>
      <c r="DW23" s="963"/>
      <c r="DX23" s="963"/>
      <c r="DY23" s="963"/>
      <c r="DZ23" s="964"/>
      <c r="EA23" s="233"/>
    </row>
    <row r="24" spans="1:131" s="234" customFormat="1" ht="26.25" customHeight="1" x14ac:dyDescent="0.2">
      <c r="A24" s="1036" t="s">
        <v>367</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569</v>
      </c>
      <c r="BT24" s="963"/>
      <c r="BU24" s="963"/>
      <c r="BV24" s="963"/>
      <c r="BW24" s="963"/>
      <c r="BX24" s="963"/>
      <c r="BY24" s="963"/>
      <c r="BZ24" s="963"/>
      <c r="CA24" s="963"/>
      <c r="CB24" s="963"/>
      <c r="CC24" s="963"/>
      <c r="CD24" s="963"/>
      <c r="CE24" s="963"/>
      <c r="CF24" s="963"/>
      <c r="CG24" s="984"/>
      <c r="CH24" s="959">
        <v>-166</v>
      </c>
      <c r="CI24" s="960"/>
      <c r="CJ24" s="960"/>
      <c r="CK24" s="960"/>
      <c r="CL24" s="961"/>
      <c r="CM24" s="959">
        <v>14617</v>
      </c>
      <c r="CN24" s="960"/>
      <c r="CO24" s="960"/>
      <c r="CP24" s="960"/>
      <c r="CQ24" s="961"/>
      <c r="CR24" s="959">
        <v>60</v>
      </c>
      <c r="CS24" s="960"/>
      <c r="CT24" s="960"/>
      <c r="CU24" s="960"/>
      <c r="CV24" s="961"/>
      <c r="CW24" s="959" t="s">
        <v>475</v>
      </c>
      <c r="CX24" s="960"/>
      <c r="CY24" s="960"/>
      <c r="CZ24" s="960"/>
      <c r="DA24" s="961"/>
      <c r="DB24" s="959">
        <v>711</v>
      </c>
      <c r="DC24" s="960"/>
      <c r="DD24" s="960"/>
      <c r="DE24" s="960"/>
      <c r="DF24" s="961"/>
      <c r="DG24" s="959" t="s">
        <v>475</v>
      </c>
      <c r="DH24" s="960"/>
      <c r="DI24" s="960"/>
      <c r="DJ24" s="960"/>
      <c r="DK24" s="961"/>
      <c r="DL24" s="959">
        <v>5187</v>
      </c>
      <c r="DM24" s="960"/>
      <c r="DN24" s="960"/>
      <c r="DO24" s="960"/>
      <c r="DP24" s="961"/>
      <c r="DQ24" s="959">
        <v>519</v>
      </c>
      <c r="DR24" s="960"/>
      <c r="DS24" s="960"/>
      <c r="DT24" s="960"/>
      <c r="DU24" s="961"/>
      <c r="DV24" s="962"/>
      <c r="DW24" s="963"/>
      <c r="DX24" s="963"/>
      <c r="DY24" s="963"/>
      <c r="DZ24" s="964"/>
      <c r="EA24" s="233"/>
    </row>
    <row r="25" spans="1:131" ht="26.25" customHeight="1" thickBot="1" x14ac:dyDescent="0.25">
      <c r="A25" s="1035" t="s">
        <v>368</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570</v>
      </c>
      <c r="BT25" s="963"/>
      <c r="BU25" s="963"/>
      <c r="BV25" s="963"/>
      <c r="BW25" s="963"/>
      <c r="BX25" s="963"/>
      <c r="BY25" s="963"/>
      <c r="BZ25" s="963"/>
      <c r="CA25" s="963"/>
      <c r="CB25" s="963"/>
      <c r="CC25" s="963"/>
      <c r="CD25" s="963"/>
      <c r="CE25" s="963"/>
      <c r="CF25" s="963"/>
      <c r="CG25" s="984"/>
      <c r="CH25" s="959">
        <v>6</v>
      </c>
      <c r="CI25" s="960"/>
      <c r="CJ25" s="960"/>
      <c r="CK25" s="960"/>
      <c r="CL25" s="961"/>
      <c r="CM25" s="959">
        <v>6726</v>
      </c>
      <c r="CN25" s="960"/>
      <c r="CO25" s="960"/>
      <c r="CP25" s="960"/>
      <c r="CQ25" s="961"/>
      <c r="CR25" s="959">
        <v>316</v>
      </c>
      <c r="CS25" s="960"/>
      <c r="CT25" s="960"/>
      <c r="CU25" s="960"/>
      <c r="CV25" s="961"/>
      <c r="CW25" s="959" t="s">
        <v>475</v>
      </c>
      <c r="CX25" s="960"/>
      <c r="CY25" s="960"/>
      <c r="CZ25" s="960"/>
      <c r="DA25" s="961"/>
      <c r="DB25" s="959" t="s">
        <v>475</v>
      </c>
      <c r="DC25" s="960"/>
      <c r="DD25" s="960"/>
      <c r="DE25" s="960"/>
      <c r="DF25" s="961"/>
      <c r="DG25" s="959" t="s">
        <v>475</v>
      </c>
      <c r="DH25" s="960"/>
      <c r="DI25" s="960"/>
      <c r="DJ25" s="960"/>
      <c r="DK25" s="961"/>
      <c r="DL25" s="959" t="s">
        <v>475</v>
      </c>
      <c r="DM25" s="960"/>
      <c r="DN25" s="960"/>
      <c r="DO25" s="960"/>
      <c r="DP25" s="961"/>
      <c r="DQ25" s="959" t="s">
        <v>475</v>
      </c>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369</v>
      </c>
      <c r="R26" s="972"/>
      <c r="S26" s="972"/>
      <c r="T26" s="972"/>
      <c r="U26" s="973"/>
      <c r="V26" s="971" t="s">
        <v>370</v>
      </c>
      <c r="W26" s="972"/>
      <c r="X26" s="972"/>
      <c r="Y26" s="972"/>
      <c r="Z26" s="973"/>
      <c r="AA26" s="971" t="s">
        <v>371</v>
      </c>
      <c r="AB26" s="972"/>
      <c r="AC26" s="972"/>
      <c r="AD26" s="972"/>
      <c r="AE26" s="972"/>
      <c r="AF26" s="1031" t="s">
        <v>372</v>
      </c>
      <c r="AG26" s="978"/>
      <c r="AH26" s="978"/>
      <c r="AI26" s="978"/>
      <c r="AJ26" s="1032"/>
      <c r="AK26" s="972" t="s">
        <v>373</v>
      </c>
      <c r="AL26" s="972"/>
      <c r="AM26" s="972"/>
      <c r="AN26" s="972"/>
      <c r="AO26" s="973"/>
      <c r="AP26" s="971" t="s">
        <v>374</v>
      </c>
      <c r="AQ26" s="972"/>
      <c r="AR26" s="972"/>
      <c r="AS26" s="972"/>
      <c r="AT26" s="973"/>
      <c r="AU26" s="971" t="s">
        <v>375</v>
      </c>
      <c r="AV26" s="972"/>
      <c r="AW26" s="972"/>
      <c r="AX26" s="972"/>
      <c r="AY26" s="973"/>
      <c r="AZ26" s="971" t="s">
        <v>376</v>
      </c>
      <c r="BA26" s="972"/>
      <c r="BB26" s="972"/>
      <c r="BC26" s="972"/>
      <c r="BD26" s="973"/>
      <c r="BE26" s="971" t="s">
        <v>344</v>
      </c>
      <c r="BF26" s="972"/>
      <c r="BG26" s="972"/>
      <c r="BH26" s="972"/>
      <c r="BI26" s="985"/>
      <c r="BJ26" s="231"/>
      <c r="BK26" s="231"/>
      <c r="BL26" s="231"/>
      <c r="BM26" s="231"/>
      <c r="BN26" s="231"/>
      <c r="BO26" s="240"/>
      <c r="BP26" s="240"/>
      <c r="BQ26" s="237">
        <v>20</v>
      </c>
      <c r="BR26" s="238"/>
      <c r="BS26" s="962" t="s">
        <v>571</v>
      </c>
      <c r="BT26" s="963"/>
      <c r="BU26" s="963"/>
      <c r="BV26" s="963"/>
      <c r="BW26" s="963"/>
      <c r="BX26" s="963"/>
      <c r="BY26" s="963"/>
      <c r="BZ26" s="963"/>
      <c r="CA26" s="963"/>
      <c r="CB26" s="963"/>
      <c r="CC26" s="963"/>
      <c r="CD26" s="963"/>
      <c r="CE26" s="963"/>
      <c r="CF26" s="963"/>
      <c r="CG26" s="984"/>
      <c r="CH26" s="959">
        <v>-1</v>
      </c>
      <c r="CI26" s="960"/>
      <c r="CJ26" s="960"/>
      <c r="CK26" s="960"/>
      <c r="CL26" s="961"/>
      <c r="CM26" s="959">
        <v>969</v>
      </c>
      <c r="CN26" s="960"/>
      <c r="CO26" s="960"/>
      <c r="CP26" s="960"/>
      <c r="CQ26" s="961"/>
      <c r="CR26" s="959">
        <v>260</v>
      </c>
      <c r="CS26" s="960"/>
      <c r="CT26" s="960"/>
      <c r="CU26" s="960"/>
      <c r="CV26" s="961"/>
      <c r="CW26" s="959" t="s">
        <v>475</v>
      </c>
      <c r="CX26" s="960"/>
      <c r="CY26" s="960"/>
      <c r="CZ26" s="960"/>
      <c r="DA26" s="961"/>
      <c r="DB26" s="959" t="s">
        <v>475</v>
      </c>
      <c r="DC26" s="960"/>
      <c r="DD26" s="960"/>
      <c r="DE26" s="960"/>
      <c r="DF26" s="961"/>
      <c r="DG26" s="959" t="s">
        <v>475</v>
      </c>
      <c r="DH26" s="960"/>
      <c r="DI26" s="960"/>
      <c r="DJ26" s="960"/>
      <c r="DK26" s="961"/>
      <c r="DL26" s="959" t="s">
        <v>475</v>
      </c>
      <c r="DM26" s="960"/>
      <c r="DN26" s="960"/>
      <c r="DO26" s="960"/>
      <c r="DP26" s="961"/>
      <c r="DQ26" s="959" t="s">
        <v>475</v>
      </c>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572</v>
      </c>
      <c r="BT27" s="963"/>
      <c r="BU27" s="963"/>
      <c r="BV27" s="963"/>
      <c r="BW27" s="963"/>
      <c r="BX27" s="963"/>
      <c r="BY27" s="963"/>
      <c r="BZ27" s="963"/>
      <c r="CA27" s="963"/>
      <c r="CB27" s="963"/>
      <c r="CC27" s="963"/>
      <c r="CD27" s="963"/>
      <c r="CE27" s="963"/>
      <c r="CF27" s="963"/>
      <c r="CG27" s="984"/>
      <c r="CH27" s="959">
        <v>-28</v>
      </c>
      <c r="CI27" s="960"/>
      <c r="CJ27" s="960"/>
      <c r="CK27" s="960"/>
      <c r="CL27" s="961"/>
      <c r="CM27" s="959">
        <v>5005</v>
      </c>
      <c r="CN27" s="960"/>
      <c r="CO27" s="960"/>
      <c r="CP27" s="960"/>
      <c r="CQ27" s="961"/>
      <c r="CR27" s="959">
        <v>2100</v>
      </c>
      <c r="CS27" s="960"/>
      <c r="CT27" s="960"/>
      <c r="CU27" s="960"/>
      <c r="CV27" s="961"/>
      <c r="CW27" s="959" t="s">
        <v>475</v>
      </c>
      <c r="CX27" s="960"/>
      <c r="CY27" s="960"/>
      <c r="CZ27" s="960"/>
      <c r="DA27" s="961"/>
      <c r="DB27" s="959" t="s">
        <v>475</v>
      </c>
      <c r="DC27" s="960"/>
      <c r="DD27" s="960"/>
      <c r="DE27" s="960"/>
      <c r="DF27" s="961"/>
      <c r="DG27" s="959" t="s">
        <v>475</v>
      </c>
      <c r="DH27" s="960"/>
      <c r="DI27" s="960"/>
      <c r="DJ27" s="960"/>
      <c r="DK27" s="961"/>
      <c r="DL27" s="959" t="s">
        <v>475</v>
      </c>
      <c r="DM27" s="960"/>
      <c r="DN27" s="960"/>
      <c r="DO27" s="960"/>
      <c r="DP27" s="961"/>
      <c r="DQ27" s="959" t="s">
        <v>475</v>
      </c>
      <c r="DR27" s="960"/>
      <c r="DS27" s="960"/>
      <c r="DT27" s="960"/>
      <c r="DU27" s="961"/>
      <c r="DV27" s="962"/>
      <c r="DW27" s="963"/>
      <c r="DX27" s="963"/>
      <c r="DY27" s="963"/>
      <c r="DZ27" s="964"/>
      <c r="EA27" s="229"/>
    </row>
    <row r="28" spans="1:131" ht="26.25" customHeight="1" thickTop="1" x14ac:dyDescent="0.2">
      <c r="A28" s="241">
        <v>1</v>
      </c>
      <c r="B28" s="1023" t="s">
        <v>377</v>
      </c>
      <c r="C28" s="1024"/>
      <c r="D28" s="1024"/>
      <c r="E28" s="1024"/>
      <c r="F28" s="1024"/>
      <c r="G28" s="1024"/>
      <c r="H28" s="1024"/>
      <c r="I28" s="1024"/>
      <c r="J28" s="1024"/>
      <c r="K28" s="1024"/>
      <c r="L28" s="1024"/>
      <c r="M28" s="1024"/>
      <c r="N28" s="1024"/>
      <c r="O28" s="1024"/>
      <c r="P28" s="1025"/>
      <c r="Q28" s="1026">
        <v>566869</v>
      </c>
      <c r="R28" s="1027"/>
      <c r="S28" s="1027"/>
      <c r="T28" s="1027"/>
      <c r="U28" s="1027"/>
      <c r="V28" s="1027">
        <v>560602</v>
      </c>
      <c r="W28" s="1027"/>
      <c r="X28" s="1027"/>
      <c r="Y28" s="1027"/>
      <c r="Z28" s="1027"/>
      <c r="AA28" s="1027">
        <v>6267</v>
      </c>
      <c r="AB28" s="1027"/>
      <c r="AC28" s="1027"/>
      <c r="AD28" s="1027"/>
      <c r="AE28" s="1028"/>
      <c r="AF28" s="1029">
        <v>6267</v>
      </c>
      <c r="AG28" s="1027"/>
      <c r="AH28" s="1027"/>
      <c r="AI28" s="1027"/>
      <c r="AJ28" s="1030"/>
      <c r="AK28" s="1018">
        <v>40252</v>
      </c>
      <c r="AL28" s="1019"/>
      <c r="AM28" s="1019"/>
      <c r="AN28" s="1019"/>
      <c r="AO28" s="1019"/>
      <c r="AP28" s="1019" t="s">
        <v>475</v>
      </c>
      <c r="AQ28" s="1019"/>
      <c r="AR28" s="1019"/>
      <c r="AS28" s="1019"/>
      <c r="AT28" s="1019"/>
      <c r="AU28" s="1019" t="s">
        <v>475</v>
      </c>
      <c r="AV28" s="1019"/>
      <c r="AW28" s="1019"/>
      <c r="AX28" s="1019"/>
      <c r="AY28" s="1019"/>
      <c r="AZ28" s="1020" t="s">
        <v>475</v>
      </c>
      <c r="BA28" s="1020"/>
      <c r="BB28" s="1020"/>
      <c r="BC28" s="1020"/>
      <c r="BD28" s="1020"/>
      <c r="BE28" s="1021"/>
      <c r="BF28" s="1021"/>
      <c r="BG28" s="1021"/>
      <c r="BH28" s="1021"/>
      <c r="BI28" s="1022"/>
      <c r="BJ28" s="231"/>
      <c r="BK28" s="231"/>
      <c r="BL28" s="231"/>
      <c r="BM28" s="231"/>
      <c r="BN28" s="231"/>
      <c r="BO28" s="240"/>
      <c r="BP28" s="240"/>
      <c r="BQ28" s="237">
        <v>22</v>
      </c>
      <c r="BR28" s="238"/>
      <c r="BS28" s="962" t="s">
        <v>573</v>
      </c>
      <c r="BT28" s="963"/>
      <c r="BU28" s="963"/>
      <c r="BV28" s="963"/>
      <c r="BW28" s="963"/>
      <c r="BX28" s="963"/>
      <c r="BY28" s="963"/>
      <c r="BZ28" s="963"/>
      <c r="CA28" s="963"/>
      <c r="CB28" s="963"/>
      <c r="CC28" s="963"/>
      <c r="CD28" s="963"/>
      <c r="CE28" s="963"/>
      <c r="CF28" s="963"/>
      <c r="CG28" s="984"/>
      <c r="CH28" s="959">
        <v>-1</v>
      </c>
      <c r="CI28" s="960"/>
      <c r="CJ28" s="960"/>
      <c r="CK28" s="960"/>
      <c r="CL28" s="961"/>
      <c r="CM28" s="959">
        <v>24</v>
      </c>
      <c r="CN28" s="960"/>
      <c r="CO28" s="960"/>
      <c r="CP28" s="960"/>
      <c r="CQ28" s="961"/>
      <c r="CR28" s="959">
        <v>10</v>
      </c>
      <c r="CS28" s="960"/>
      <c r="CT28" s="960"/>
      <c r="CU28" s="960"/>
      <c r="CV28" s="961"/>
      <c r="CW28" s="959">
        <v>33</v>
      </c>
      <c r="CX28" s="960"/>
      <c r="CY28" s="960"/>
      <c r="CZ28" s="960"/>
      <c r="DA28" s="961"/>
      <c r="DB28" s="959" t="s">
        <v>475</v>
      </c>
      <c r="DC28" s="960"/>
      <c r="DD28" s="960"/>
      <c r="DE28" s="960"/>
      <c r="DF28" s="961"/>
      <c r="DG28" s="959" t="s">
        <v>475</v>
      </c>
      <c r="DH28" s="960"/>
      <c r="DI28" s="960"/>
      <c r="DJ28" s="960"/>
      <c r="DK28" s="961"/>
      <c r="DL28" s="959" t="s">
        <v>475</v>
      </c>
      <c r="DM28" s="960"/>
      <c r="DN28" s="960"/>
      <c r="DO28" s="960"/>
      <c r="DP28" s="961"/>
      <c r="DQ28" s="959" t="s">
        <v>475</v>
      </c>
      <c r="DR28" s="960"/>
      <c r="DS28" s="960"/>
      <c r="DT28" s="960"/>
      <c r="DU28" s="961"/>
      <c r="DV28" s="962"/>
      <c r="DW28" s="963"/>
      <c r="DX28" s="963"/>
      <c r="DY28" s="963"/>
      <c r="DZ28" s="964"/>
      <c r="EA28" s="229"/>
    </row>
    <row r="29" spans="1:131" ht="26.25" customHeight="1" x14ac:dyDescent="0.2">
      <c r="A29" s="241">
        <v>2</v>
      </c>
      <c r="B29" s="1009" t="s">
        <v>378</v>
      </c>
      <c r="C29" s="1010"/>
      <c r="D29" s="1010"/>
      <c r="E29" s="1010"/>
      <c r="F29" s="1010"/>
      <c r="G29" s="1010"/>
      <c r="H29" s="1010"/>
      <c r="I29" s="1010"/>
      <c r="J29" s="1010"/>
      <c r="K29" s="1010"/>
      <c r="L29" s="1010"/>
      <c r="M29" s="1010"/>
      <c r="N29" s="1010"/>
      <c r="O29" s="1010"/>
      <c r="P29" s="1011"/>
      <c r="Q29" s="1015">
        <v>40988</v>
      </c>
      <c r="R29" s="1013"/>
      <c r="S29" s="1013"/>
      <c r="T29" s="1013"/>
      <c r="U29" s="1013"/>
      <c r="V29" s="1013">
        <v>41166</v>
      </c>
      <c r="W29" s="1013"/>
      <c r="X29" s="1013"/>
      <c r="Y29" s="1013"/>
      <c r="Z29" s="1013"/>
      <c r="AA29" s="1013">
        <v>-179</v>
      </c>
      <c r="AB29" s="1013"/>
      <c r="AC29" s="1013"/>
      <c r="AD29" s="1013"/>
      <c r="AE29" s="1016"/>
      <c r="AF29" s="1012">
        <v>604</v>
      </c>
      <c r="AG29" s="1013"/>
      <c r="AH29" s="1013"/>
      <c r="AI29" s="1013"/>
      <c r="AJ29" s="1014"/>
      <c r="AK29" s="950">
        <v>8387</v>
      </c>
      <c r="AL29" s="941"/>
      <c r="AM29" s="941"/>
      <c r="AN29" s="941"/>
      <c r="AO29" s="941"/>
      <c r="AP29" s="941">
        <v>21654</v>
      </c>
      <c r="AQ29" s="941"/>
      <c r="AR29" s="941"/>
      <c r="AS29" s="941"/>
      <c r="AT29" s="941"/>
      <c r="AU29" s="941">
        <v>14313</v>
      </c>
      <c r="AV29" s="941"/>
      <c r="AW29" s="941"/>
      <c r="AX29" s="941"/>
      <c r="AY29" s="941"/>
      <c r="AZ29" s="1017" t="s">
        <v>475</v>
      </c>
      <c r="BA29" s="1017"/>
      <c r="BB29" s="1017"/>
      <c r="BC29" s="1017"/>
      <c r="BD29" s="1017"/>
      <c r="BE29" s="942" t="s">
        <v>379</v>
      </c>
      <c r="BF29" s="942"/>
      <c r="BG29" s="942"/>
      <c r="BH29" s="942"/>
      <c r="BI29" s="943"/>
      <c r="BJ29" s="231"/>
      <c r="BK29" s="231"/>
      <c r="BL29" s="231"/>
      <c r="BM29" s="231"/>
      <c r="BN29" s="231"/>
      <c r="BO29" s="240"/>
      <c r="BP29" s="240"/>
      <c r="BQ29" s="237">
        <v>23</v>
      </c>
      <c r="BR29" s="238"/>
      <c r="BS29" s="962" t="s">
        <v>574</v>
      </c>
      <c r="BT29" s="963"/>
      <c r="BU29" s="963"/>
      <c r="BV29" s="963"/>
      <c r="BW29" s="963"/>
      <c r="BX29" s="963"/>
      <c r="BY29" s="963"/>
      <c r="BZ29" s="963"/>
      <c r="CA29" s="963"/>
      <c r="CB29" s="963"/>
      <c r="CC29" s="963"/>
      <c r="CD29" s="963"/>
      <c r="CE29" s="963"/>
      <c r="CF29" s="963"/>
      <c r="CG29" s="984"/>
      <c r="CH29" s="959">
        <v>3</v>
      </c>
      <c r="CI29" s="960"/>
      <c r="CJ29" s="960"/>
      <c r="CK29" s="960"/>
      <c r="CL29" s="961"/>
      <c r="CM29" s="959">
        <v>522</v>
      </c>
      <c r="CN29" s="960"/>
      <c r="CO29" s="960"/>
      <c r="CP29" s="960"/>
      <c r="CQ29" s="961"/>
      <c r="CR29" s="959">
        <v>7</v>
      </c>
      <c r="CS29" s="960"/>
      <c r="CT29" s="960"/>
      <c r="CU29" s="960"/>
      <c r="CV29" s="961"/>
      <c r="CW29" s="959">
        <v>1</v>
      </c>
      <c r="CX29" s="960"/>
      <c r="CY29" s="960"/>
      <c r="CZ29" s="960"/>
      <c r="DA29" s="961"/>
      <c r="DB29" s="959" t="s">
        <v>475</v>
      </c>
      <c r="DC29" s="960"/>
      <c r="DD29" s="960"/>
      <c r="DE29" s="960"/>
      <c r="DF29" s="961"/>
      <c r="DG29" s="959" t="s">
        <v>475</v>
      </c>
      <c r="DH29" s="960"/>
      <c r="DI29" s="960"/>
      <c r="DJ29" s="960"/>
      <c r="DK29" s="961"/>
      <c r="DL29" s="959" t="s">
        <v>475</v>
      </c>
      <c r="DM29" s="960"/>
      <c r="DN29" s="960"/>
      <c r="DO29" s="960"/>
      <c r="DP29" s="961"/>
      <c r="DQ29" s="959" t="s">
        <v>475</v>
      </c>
      <c r="DR29" s="960"/>
      <c r="DS29" s="960"/>
      <c r="DT29" s="960"/>
      <c r="DU29" s="961"/>
      <c r="DV29" s="962"/>
      <c r="DW29" s="963"/>
      <c r="DX29" s="963"/>
      <c r="DY29" s="963"/>
      <c r="DZ29" s="964"/>
      <c r="EA29" s="229"/>
    </row>
    <row r="30" spans="1:131" ht="26.25" customHeight="1" x14ac:dyDescent="0.2">
      <c r="A30" s="241">
        <v>3</v>
      </c>
      <c r="B30" s="1009" t="s">
        <v>380</v>
      </c>
      <c r="C30" s="1010"/>
      <c r="D30" s="1010"/>
      <c r="E30" s="1010"/>
      <c r="F30" s="1010"/>
      <c r="G30" s="1010"/>
      <c r="H30" s="1010"/>
      <c r="I30" s="1010"/>
      <c r="J30" s="1010"/>
      <c r="K30" s="1010"/>
      <c r="L30" s="1010"/>
      <c r="M30" s="1010"/>
      <c r="N30" s="1010"/>
      <c r="O30" s="1010"/>
      <c r="P30" s="1011"/>
      <c r="Q30" s="1015">
        <v>32371</v>
      </c>
      <c r="R30" s="1013"/>
      <c r="S30" s="1013"/>
      <c r="T30" s="1013"/>
      <c r="U30" s="1013"/>
      <c r="V30" s="1013">
        <v>31934</v>
      </c>
      <c r="W30" s="1013"/>
      <c r="X30" s="1013"/>
      <c r="Y30" s="1013"/>
      <c r="Z30" s="1013"/>
      <c r="AA30" s="1013">
        <v>436</v>
      </c>
      <c r="AB30" s="1013"/>
      <c r="AC30" s="1013"/>
      <c r="AD30" s="1013"/>
      <c r="AE30" s="1016"/>
      <c r="AF30" s="1012">
        <v>22320</v>
      </c>
      <c r="AG30" s="1013"/>
      <c r="AH30" s="1013"/>
      <c r="AI30" s="1013"/>
      <c r="AJ30" s="1014"/>
      <c r="AK30" s="950">
        <v>3276</v>
      </c>
      <c r="AL30" s="941"/>
      <c r="AM30" s="941"/>
      <c r="AN30" s="941"/>
      <c r="AO30" s="941"/>
      <c r="AP30" s="941">
        <v>65106</v>
      </c>
      <c r="AQ30" s="941"/>
      <c r="AR30" s="941"/>
      <c r="AS30" s="941"/>
      <c r="AT30" s="941"/>
      <c r="AU30" s="941">
        <v>456</v>
      </c>
      <c r="AV30" s="941"/>
      <c r="AW30" s="941"/>
      <c r="AX30" s="941"/>
      <c r="AY30" s="941"/>
      <c r="AZ30" s="1017" t="s">
        <v>475</v>
      </c>
      <c r="BA30" s="1017"/>
      <c r="BB30" s="1017"/>
      <c r="BC30" s="1017"/>
      <c r="BD30" s="1017"/>
      <c r="BE30" s="942" t="s">
        <v>379</v>
      </c>
      <c r="BF30" s="942"/>
      <c r="BG30" s="942"/>
      <c r="BH30" s="942"/>
      <c r="BI30" s="943"/>
      <c r="BJ30" s="231"/>
      <c r="BK30" s="231"/>
      <c r="BL30" s="231"/>
      <c r="BM30" s="231"/>
      <c r="BN30" s="231"/>
      <c r="BO30" s="240"/>
      <c r="BP30" s="240"/>
      <c r="BQ30" s="237">
        <v>24</v>
      </c>
      <c r="BR30" s="238"/>
      <c r="BS30" s="962" t="s">
        <v>575</v>
      </c>
      <c r="BT30" s="963"/>
      <c r="BU30" s="963"/>
      <c r="BV30" s="963"/>
      <c r="BW30" s="963"/>
      <c r="BX30" s="963"/>
      <c r="BY30" s="963"/>
      <c r="BZ30" s="963"/>
      <c r="CA30" s="963"/>
      <c r="CB30" s="963"/>
      <c r="CC30" s="963"/>
      <c r="CD30" s="963"/>
      <c r="CE30" s="963"/>
      <c r="CF30" s="963"/>
      <c r="CG30" s="984"/>
      <c r="CH30" s="959">
        <v>13</v>
      </c>
      <c r="CI30" s="960"/>
      <c r="CJ30" s="960"/>
      <c r="CK30" s="960"/>
      <c r="CL30" s="961"/>
      <c r="CM30" s="959">
        <v>361</v>
      </c>
      <c r="CN30" s="960"/>
      <c r="CO30" s="960"/>
      <c r="CP30" s="960"/>
      <c r="CQ30" s="961"/>
      <c r="CR30" s="959">
        <v>20</v>
      </c>
      <c r="CS30" s="960"/>
      <c r="CT30" s="960"/>
      <c r="CU30" s="960"/>
      <c r="CV30" s="961"/>
      <c r="CW30" s="959" t="s">
        <v>475</v>
      </c>
      <c r="CX30" s="960"/>
      <c r="CY30" s="960"/>
      <c r="CZ30" s="960"/>
      <c r="DA30" s="961"/>
      <c r="DB30" s="959" t="s">
        <v>475</v>
      </c>
      <c r="DC30" s="960"/>
      <c r="DD30" s="960"/>
      <c r="DE30" s="960"/>
      <c r="DF30" s="961"/>
      <c r="DG30" s="959" t="s">
        <v>475</v>
      </c>
      <c r="DH30" s="960"/>
      <c r="DI30" s="960"/>
      <c r="DJ30" s="960"/>
      <c r="DK30" s="961"/>
      <c r="DL30" s="959" t="s">
        <v>475</v>
      </c>
      <c r="DM30" s="960"/>
      <c r="DN30" s="960"/>
      <c r="DO30" s="960"/>
      <c r="DP30" s="961"/>
      <c r="DQ30" s="959" t="s">
        <v>475</v>
      </c>
      <c r="DR30" s="960"/>
      <c r="DS30" s="960"/>
      <c r="DT30" s="960"/>
      <c r="DU30" s="961"/>
      <c r="DV30" s="962"/>
      <c r="DW30" s="963"/>
      <c r="DX30" s="963"/>
      <c r="DY30" s="963"/>
      <c r="DZ30" s="964"/>
      <c r="EA30" s="229"/>
    </row>
    <row r="31" spans="1:131" ht="26.25" customHeight="1" x14ac:dyDescent="0.2">
      <c r="A31" s="241">
        <v>4</v>
      </c>
      <c r="B31" s="1009" t="s">
        <v>381</v>
      </c>
      <c r="C31" s="1010"/>
      <c r="D31" s="1010"/>
      <c r="E31" s="1010"/>
      <c r="F31" s="1010"/>
      <c r="G31" s="1010"/>
      <c r="H31" s="1010"/>
      <c r="I31" s="1010"/>
      <c r="J31" s="1010"/>
      <c r="K31" s="1010"/>
      <c r="L31" s="1010"/>
      <c r="M31" s="1010"/>
      <c r="N31" s="1010"/>
      <c r="O31" s="1010"/>
      <c r="P31" s="1011"/>
      <c r="Q31" s="1015">
        <v>14397</v>
      </c>
      <c r="R31" s="1013"/>
      <c r="S31" s="1013"/>
      <c r="T31" s="1013"/>
      <c r="U31" s="1013"/>
      <c r="V31" s="1013">
        <v>12434</v>
      </c>
      <c r="W31" s="1013"/>
      <c r="X31" s="1013"/>
      <c r="Y31" s="1013"/>
      <c r="Z31" s="1013"/>
      <c r="AA31" s="1013">
        <v>1963</v>
      </c>
      <c r="AB31" s="1013"/>
      <c r="AC31" s="1013"/>
      <c r="AD31" s="1013"/>
      <c r="AE31" s="1016"/>
      <c r="AF31" s="1012">
        <v>9317</v>
      </c>
      <c r="AG31" s="1013"/>
      <c r="AH31" s="1013"/>
      <c r="AI31" s="1013"/>
      <c r="AJ31" s="1014"/>
      <c r="AK31" s="950">
        <v>1460</v>
      </c>
      <c r="AL31" s="941"/>
      <c r="AM31" s="941"/>
      <c r="AN31" s="941"/>
      <c r="AO31" s="941"/>
      <c r="AP31" s="941">
        <v>34882</v>
      </c>
      <c r="AQ31" s="941"/>
      <c r="AR31" s="941"/>
      <c r="AS31" s="941"/>
      <c r="AT31" s="941"/>
      <c r="AU31" s="941">
        <v>907</v>
      </c>
      <c r="AV31" s="941"/>
      <c r="AW31" s="941"/>
      <c r="AX31" s="941"/>
      <c r="AY31" s="941"/>
      <c r="AZ31" s="1017" t="s">
        <v>475</v>
      </c>
      <c r="BA31" s="1017"/>
      <c r="BB31" s="1017"/>
      <c r="BC31" s="1017"/>
      <c r="BD31" s="1017"/>
      <c r="BE31" s="942" t="s">
        <v>379</v>
      </c>
      <c r="BF31" s="942"/>
      <c r="BG31" s="942"/>
      <c r="BH31" s="942"/>
      <c r="BI31" s="943"/>
      <c r="BJ31" s="231"/>
      <c r="BK31" s="231"/>
      <c r="BL31" s="231"/>
      <c r="BM31" s="231"/>
      <c r="BN31" s="231"/>
      <c r="BO31" s="240"/>
      <c r="BP31" s="240"/>
      <c r="BQ31" s="237">
        <v>25</v>
      </c>
      <c r="BR31" s="238"/>
      <c r="BS31" s="962" t="s">
        <v>576</v>
      </c>
      <c r="BT31" s="963"/>
      <c r="BU31" s="963"/>
      <c r="BV31" s="963"/>
      <c r="BW31" s="963"/>
      <c r="BX31" s="963"/>
      <c r="BY31" s="963"/>
      <c r="BZ31" s="963"/>
      <c r="CA31" s="963"/>
      <c r="CB31" s="963"/>
      <c r="CC31" s="963"/>
      <c r="CD31" s="963"/>
      <c r="CE31" s="963"/>
      <c r="CF31" s="963"/>
      <c r="CG31" s="984"/>
      <c r="CH31" s="959">
        <v>0</v>
      </c>
      <c r="CI31" s="960"/>
      <c r="CJ31" s="960"/>
      <c r="CK31" s="960"/>
      <c r="CL31" s="961"/>
      <c r="CM31" s="959">
        <v>17052</v>
      </c>
      <c r="CN31" s="960"/>
      <c r="CO31" s="960"/>
      <c r="CP31" s="960"/>
      <c r="CQ31" s="961"/>
      <c r="CR31" s="959">
        <v>295</v>
      </c>
      <c r="CS31" s="960"/>
      <c r="CT31" s="960"/>
      <c r="CU31" s="960"/>
      <c r="CV31" s="961"/>
      <c r="CW31" s="959" t="s">
        <v>475</v>
      </c>
      <c r="CX31" s="960"/>
      <c r="CY31" s="960"/>
      <c r="CZ31" s="960"/>
      <c r="DA31" s="961"/>
      <c r="DB31" s="959">
        <v>7283</v>
      </c>
      <c r="DC31" s="960"/>
      <c r="DD31" s="960"/>
      <c r="DE31" s="960"/>
      <c r="DF31" s="961"/>
      <c r="DG31" s="959" t="s">
        <v>475</v>
      </c>
      <c r="DH31" s="960"/>
      <c r="DI31" s="960"/>
      <c r="DJ31" s="960"/>
      <c r="DK31" s="961"/>
      <c r="DL31" s="959" t="s">
        <v>475</v>
      </c>
      <c r="DM31" s="960"/>
      <c r="DN31" s="960"/>
      <c r="DO31" s="960"/>
      <c r="DP31" s="961"/>
      <c r="DQ31" s="959" t="s">
        <v>475</v>
      </c>
      <c r="DR31" s="960"/>
      <c r="DS31" s="960"/>
      <c r="DT31" s="960"/>
      <c r="DU31" s="961"/>
      <c r="DV31" s="962"/>
      <c r="DW31" s="963"/>
      <c r="DX31" s="963"/>
      <c r="DY31" s="963"/>
      <c r="DZ31" s="964"/>
      <c r="EA31" s="229"/>
    </row>
    <row r="32" spans="1:131" ht="26.25" customHeight="1" x14ac:dyDescent="0.2">
      <c r="A32" s="241">
        <v>5</v>
      </c>
      <c r="B32" s="1009" t="s">
        <v>382</v>
      </c>
      <c r="C32" s="1010"/>
      <c r="D32" s="1010"/>
      <c r="E32" s="1010"/>
      <c r="F32" s="1010"/>
      <c r="G32" s="1010"/>
      <c r="H32" s="1010"/>
      <c r="I32" s="1010"/>
      <c r="J32" s="1010"/>
      <c r="K32" s="1010"/>
      <c r="L32" s="1010"/>
      <c r="M32" s="1010"/>
      <c r="N32" s="1010"/>
      <c r="O32" s="1010"/>
      <c r="P32" s="1011"/>
      <c r="Q32" s="1015">
        <v>30407</v>
      </c>
      <c r="R32" s="1013"/>
      <c r="S32" s="1013"/>
      <c r="T32" s="1013"/>
      <c r="U32" s="1013"/>
      <c r="V32" s="1013">
        <v>30386</v>
      </c>
      <c r="W32" s="1013"/>
      <c r="X32" s="1013"/>
      <c r="Y32" s="1013"/>
      <c r="Z32" s="1013"/>
      <c r="AA32" s="1013">
        <v>22</v>
      </c>
      <c r="AB32" s="1013"/>
      <c r="AC32" s="1013"/>
      <c r="AD32" s="1013"/>
      <c r="AE32" s="1016"/>
      <c r="AF32" s="1012">
        <v>5905</v>
      </c>
      <c r="AG32" s="1013"/>
      <c r="AH32" s="1013"/>
      <c r="AI32" s="1013"/>
      <c r="AJ32" s="1014"/>
      <c r="AK32" s="950">
        <v>6734</v>
      </c>
      <c r="AL32" s="941"/>
      <c r="AM32" s="941"/>
      <c r="AN32" s="941"/>
      <c r="AO32" s="941"/>
      <c r="AP32" s="941">
        <v>108334</v>
      </c>
      <c r="AQ32" s="941"/>
      <c r="AR32" s="941"/>
      <c r="AS32" s="941"/>
      <c r="AT32" s="941"/>
      <c r="AU32" s="941">
        <v>66842</v>
      </c>
      <c r="AV32" s="941"/>
      <c r="AW32" s="941"/>
      <c r="AX32" s="941"/>
      <c r="AY32" s="941"/>
      <c r="AZ32" s="1017" t="s">
        <v>475</v>
      </c>
      <c r="BA32" s="1017"/>
      <c r="BB32" s="1017"/>
      <c r="BC32" s="1017"/>
      <c r="BD32" s="1017"/>
      <c r="BE32" s="942" t="s">
        <v>379</v>
      </c>
      <c r="BF32" s="942"/>
      <c r="BG32" s="942"/>
      <c r="BH32" s="942"/>
      <c r="BI32" s="943"/>
      <c r="BJ32" s="231"/>
      <c r="BK32" s="231"/>
      <c r="BL32" s="231"/>
      <c r="BM32" s="231"/>
      <c r="BN32" s="231"/>
      <c r="BO32" s="240"/>
      <c r="BP32" s="240"/>
      <c r="BQ32" s="237">
        <v>26</v>
      </c>
      <c r="BR32" s="238"/>
      <c r="BS32" s="962" t="s">
        <v>577</v>
      </c>
      <c r="BT32" s="963"/>
      <c r="BU32" s="963"/>
      <c r="BV32" s="963"/>
      <c r="BW32" s="963"/>
      <c r="BX32" s="963"/>
      <c r="BY32" s="963"/>
      <c r="BZ32" s="963"/>
      <c r="CA32" s="963"/>
      <c r="CB32" s="963"/>
      <c r="CC32" s="963"/>
      <c r="CD32" s="963"/>
      <c r="CE32" s="963"/>
      <c r="CF32" s="963"/>
      <c r="CG32" s="984"/>
      <c r="CH32" s="959">
        <v>19</v>
      </c>
      <c r="CI32" s="960"/>
      <c r="CJ32" s="960"/>
      <c r="CK32" s="960"/>
      <c r="CL32" s="961"/>
      <c r="CM32" s="959">
        <v>1055</v>
      </c>
      <c r="CN32" s="960"/>
      <c r="CO32" s="960"/>
      <c r="CP32" s="960"/>
      <c r="CQ32" s="961"/>
      <c r="CR32" s="959">
        <v>40</v>
      </c>
      <c r="CS32" s="960"/>
      <c r="CT32" s="960"/>
      <c r="CU32" s="960"/>
      <c r="CV32" s="961"/>
      <c r="CW32" s="959" t="s">
        <v>475</v>
      </c>
      <c r="CX32" s="960"/>
      <c r="CY32" s="960"/>
      <c r="CZ32" s="960"/>
      <c r="DA32" s="961"/>
      <c r="DB32" s="959" t="s">
        <v>475</v>
      </c>
      <c r="DC32" s="960"/>
      <c r="DD32" s="960"/>
      <c r="DE32" s="960"/>
      <c r="DF32" s="961"/>
      <c r="DG32" s="959" t="s">
        <v>475</v>
      </c>
      <c r="DH32" s="960"/>
      <c r="DI32" s="960"/>
      <c r="DJ32" s="960"/>
      <c r="DK32" s="961"/>
      <c r="DL32" s="959" t="s">
        <v>475</v>
      </c>
      <c r="DM32" s="960"/>
      <c r="DN32" s="960"/>
      <c r="DO32" s="960"/>
      <c r="DP32" s="961"/>
      <c r="DQ32" s="959" t="s">
        <v>475</v>
      </c>
      <c r="DR32" s="960"/>
      <c r="DS32" s="960"/>
      <c r="DT32" s="960"/>
      <c r="DU32" s="961"/>
      <c r="DV32" s="962"/>
      <c r="DW32" s="963"/>
      <c r="DX32" s="963"/>
      <c r="DY32" s="963"/>
      <c r="DZ32" s="964"/>
      <c r="EA32" s="229"/>
    </row>
    <row r="33" spans="1:131" ht="26.25" customHeight="1" x14ac:dyDescent="0.2">
      <c r="A33" s="241">
        <v>6</v>
      </c>
      <c r="B33" s="1009" t="s">
        <v>383</v>
      </c>
      <c r="C33" s="1010"/>
      <c r="D33" s="1010"/>
      <c r="E33" s="1010"/>
      <c r="F33" s="1010"/>
      <c r="G33" s="1010"/>
      <c r="H33" s="1010"/>
      <c r="I33" s="1010"/>
      <c r="J33" s="1010"/>
      <c r="K33" s="1010"/>
      <c r="L33" s="1010"/>
      <c r="M33" s="1010"/>
      <c r="N33" s="1010"/>
      <c r="O33" s="1010"/>
      <c r="P33" s="1011"/>
      <c r="Q33" s="1015">
        <v>28316</v>
      </c>
      <c r="R33" s="1013"/>
      <c r="S33" s="1013"/>
      <c r="T33" s="1013"/>
      <c r="U33" s="1013"/>
      <c r="V33" s="1013">
        <v>24290</v>
      </c>
      <c r="W33" s="1013"/>
      <c r="X33" s="1013"/>
      <c r="Y33" s="1013"/>
      <c r="Z33" s="1013"/>
      <c r="AA33" s="1013">
        <v>4026</v>
      </c>
      <c r="AB33" s="1013"/>
      <c r="AC33" s="1013"/>
      <c r="AD33" s="1013"/>
      <c r="AE33" s="1016"/>
      <c r="AF33" s="1012">
        <v>18925</v>
      </c>
      <c r="AG33" s="1013"/>
      <c r="AH33" s="1013"/>
      <c r="AI33" s="1013"/>
      <c r="AJ33" s="1014"/>
      <c r="AK33" s="950">
        <v>0</v>
      </c>
      <c r="AL33" s="941"/>
      <c r="AM33" s="941"/>
      <c r="AN33" s="941"/>
      <c r="AO33" s="941"/>
      <c r="AP33" s="941">
        <v>42740</v>
      </c>
      <c r="AQ33" s="941"/>
      <c r="AR33" s="941"/>
      <c r="AS33" s="941"/>
      <c r="AT33" s="941"/>
      <c r="AU33" s="941" t="s">
        <v>475</v>
      </c>
      <c r="AV33" s="941"/>
      <c r="AW33" s="941"/>
      <c r="AX33" s="941"/>
      <c r="AY33" s="941"/>
      <c r="AZ33" s="1017" t="s">
        <v>475</v>
      </c>
      <c r="BA33" s="1017"/>
      <c r="BB33" s="1017"/>
      <c r="BC33" s="1017"/>
      <c r="BD33" s="1017"/>
      <c r="BE33" s="942" t="s">
        <v>379</v>
      </c>
      <c r="BF33" s="942"/>
      <c r="BG33" s="942"/>
      <c r="BH33" s="942"/>
      <c r="BI33" s="943"/>
      <c r="BJ33" s="231"/>
      <c r="BK33" s="231"/>
      <c r="BL33" s="231"/>
      <c r="BM33" s="231"/>
      <c r="BN33" s="231"/>
      <c r="BO33" s="240"/>
      <c r="BP33" s="240"/>
      <c r="BQ33" s="237">
        <v>27</v>
      </c>
      <c r="BR33" s="238"/>
      <c r="BS33" s="962" t="s">
        <v>578</v>
      </c>
      <c r="BT33" s="963"/>
      <c r="BU33" s="963"/>
      <c r="BV33" s="963"/>
      <c r="BW33" s="963"/>
      <c r="BX33" s="963"/>
      <c r="BY33" s="963"/>
      <c r="BZ33" s="963"/>
      <c r="CA33" s="963"/>
      <c r="CB33" s="963"/>
      <c r="CC33" s="963"/>
      <c r="CD33" s="963"/>
      <c r="CE33" s="963"/>
      <c r="CF33" s="963"/>
      <c r="CG33" s="984"/>
      <c r="CH33" s="959">
        <v>5154</v>
      </c>
      <c r="CI33" s="960"/>
      <c r="CJ33" s="960"/>
      <c r="CK33" s="960"/>
      <c r="CL33" s="961"/>
      <c r="CM33" s="959">
        <v>8070</v>
      </c>
      <c r="CN33" s="960"/>
      <c r="CO33" s="960"/>
      <c r="CP33" s="960"/>
      <c r="CQ33" s="961"/>
      <c r="CR33" s="959">
        <v>1</v>
      </c>
      <c r="CS33" s="960"/>
      <c r="CT33" s="960"/>
      <c r="CU33" s="960"/>
      <c r="CV33" s="961"/>
      <c r="CW33" s="959" t="s">
        <v>475</v>
      </c>
      <c r="CX33" s="960"/>
      <c r="CY33" s="960"/>
      <c r="CZ33" s="960"/>
      <c r="DA33" s="961"/>
      <c r="DB33" s="959" t="s">
        <v>475</v>
      </c>
      <c r="DC33" s="960"/>
      <c r="DD33" s="960"/>
      <c r="DE33" s="960"/>
      <c r="DF33" s="961"/>
      <c r="DG33" s="959" t="s">
        <v>475</v>
      </c>
      <c r="DH33" s="960"/>
      <c r="DI33" s="960"/>
      <c r="DJ33" s="960"/>
      <c r="DK33" s="961"/>
      <c r="DL33" s="959" t="s">
        <v>475</v>
      </c>
      <c r="DM33" s="960"/>
      <c r="DN33" s="960"/>
      <c r="DO33" s="960"/>
      <c r="DP33" s="961"/>
      <c r="DQ33" s="959" t="s">
        <v>475</v>
      </c>
      <c r="DR33" s="960"/>
      <c r="DS33" s="960"/>
      <c r="DT33" s="960"/>
      <c r="DU33" s="961"/>
      <c r="DV33" s="962"/>
      <c r="DW33" s="963"/>
      <c r="DX33" s="963"/>
      <c r="DY33" s="963"/>
      <c r="DZ33" s="964"/>
      <c r="EA33" s="229"/>
    </row>
    <row r="34" spans="1:131" ht="26.25" customHeight="1" x14ac:dyDescent="0.2">
      <c r="A34" s="241">
        <v>7</v>
      </c>
      <c r="B34" s="1009" t="s">
        <v>384</v>
      </c>
      <c r="C34" s="1010"/>
      <c r="D34" s="1010"/>
      <c r="E34" s="1010"/>
      <c r="F34" s="1010"/>
      <c r="G34" s="1010"/>
      <c r="H34" s="1010"/>
      <c r="I34" s="1010"/>
      <c r="J34" s="1010"/>
      <c r="K34" s="1010"/>
      <c r="L34" s="1010"/>
      <c r="M34" s="1010"/>
      <c r="N34" s="1010"/>
      <c r="O34" s="1010"/>
      <c r="P34" s="1011"/>
      <c r="Q34" s="1015">
        <v>4536</v>
      </c>
      <c r="R34" s="1013"/>
      <c r="S34" s="1013"/>
      <c r="T34" s="1013"/>
      <c r="U34" s="1013"/>
      <c r="V34" s="1013">
        <v>4216</v>
      </c>
      <c r="W34" s="1013"/>
      <c r="X34" s="1013"/>
      <c r="Y34" s="1013"/>
      <c r="Z34" s="1013"/>
      <c r="AA34" s="1013">
        <v>321</v>
      </c>
      <c r="AB34" s="1013"/>
      <c r="AC34" s="1013"/>
      <c r="AD34" s="1013"/>
      <c r="AE34" s="1016"/>
      <c r="AF34" s="1012">
        <v>320</v>
      </c>
      <c r="AG34" s="1013"/>
      <c r="AH34" s="1013"/>
      <c r="AI34" s="1013"/>
      <c r="AJ34" s="1014"/>
      <c r="AK34" s="950">
        <v>194</v>
      </c>
      <c r="AL34" s="941"/>
      <c r="AM34" s="941"/>
      <c r="AN34" s="941"/>
      <c r="AO34" s="941"/>
      <c r="AP34" s="941">
        <v>11545</v>
      </c>
      <c r="AQ34" s="941"/>
      <c r="AR34" s="941"/>
      <c r="AS34" s="941"/>
      <c r="AT34" s="941"/>
      <c r="AU34" s="941">
        <v>1028</v>
      </c>
      <c r="AV34" s="941"/>
      <c r="AW34" s="941"/>
      <c r="AX34" s="941"/>
      <c r="AY34" s="941"/>
      <c r="AZ34" s="1017" t="s">
        <v>475</v>
      </c>
      <c r="BA34" s="1017"/>
      <c r="BB34" s="1017"/>
      <c r="BC34" s="1017"/>
      <c r="BD34" s="1017"/>
      <c r="BE34" s="942" t="s">
        <v>385</v>
      </c>
      <c r="BF34" s="942"/>
      <c r="BG34" s="942"/>
      <c r="BH34" s="942"/>
      <c r="BI34" s="943"/>
      <c r="BJ34" s="231"/>
      <c r="BK34" s="231"/>
      <c r="BL34" s="231"/>
      <c r="BM34" s="231"/>
      <c r="BN34" s="231"/>
      <c r="BO34" s="240"/>
      <c r="BP34" s="240"/>
      <c r="BQ34" s="237">
        <v>28</v>
      </c>
      <c r="BR34" s="238"/>
      <c r="BS34" s="962" t="s">
        <v>579</v>
      </c>
      <c r="BT34" s="963"/>
      <c r="BU34" s="963"/>
      <c r="BV34" s="963"/>
      <c r="BW34" s="963"/>
      <c r="BX34" s="963"/>
      <c r="BY34" s="963"/>
      <c r="BZ34" s="963"/>
      <c r="CA34" s="963"/>
      <c r="CB34" s="963"/>
      <c r="CC34" s="963"/>
      <c r="CD34" s="963"/>
      <c r="CE34" s="963"/>
      <c r="CF34" s="963"/>
      <c r="CG34" s="984"/>
      <c r="CH34" s="959">
        <v>3</v>
      </c>
      <c r="CI34" s="960"/>
      <c r="CJ34" s="960"/>
      <c r="CK34" s="960"/>
      <c r="CL34" s="961"/>
      <c r="CM34" s="959">
        <v>273</v>
      </c>
      <c r="CN34" s="960"/>
      <c r="CO34" s="960"/>
      <c r="CP34" s="960"/>
      <c r="CQ34" s="961"/>
      <c r="CR34" s="959">
        <v>70</v>
      </c>
      <c r="CS34" s="960"/>
      <c r="CT34" s="960"/>
      <c r="CU34" s="960"/>
      <c r="CV34" s="961"/>
      <c r="CW34" s="959">
        <v>64</v>
      </c>
      <c r="CX34" s="960"/>
      <c r="CY34" s="960"/>
      <c r="CZ34" s="960"/>
      <c r="DA34" s="961"/>
      <c r="DB34" s="959" t="s">
        <v>475</v>
      </c>
      <c r="DC34" s="960"/>
      <c r="DD34" s="960"/>
      <c r="DE34" s="960"/>
      <c r="DF34" s="961"/>
      <c r="DG34" s="959" t="s">
        <v>475</v>
      </c>
      <c r="DH34" s="960"/>
      <c r="DI34" s="960"/>
      <c r="DJ34" s="960"/>
      <c r="DK34" s="961"/>
      <c r="DL34" s="959" t="s">
        <v>475</v>
      </c>
      <c r="DM34" s="960"/>
      <c r="DN34" s="960"/>
      <c r="DO34" s="960"/>
      <c r="DP34" s="961"/>
      <c r="DQ34" s="959" t="s">
        <v>475</v>
      </c>
      <c r="DR34" s="960"/>
      <c r="DS34" s="960"/>
      <c r="DT34" s="960"/>
      <c r="DU34" s="961"/>
      <c r="DV34" s="962"/>
      <c r="DW34" s="963"/>
      <c r="DX34" s="963"/>
      <c r="DY34" s="963"/>
      <c r="DZ34" s="964"/>
      <c r="EA34" s="229"/>
    </row>
    <row r="35" spans="1:131" ht="26.25" customHeight="1" x14ac:dyDescent="0.2">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c r="BS35" s="962" t="s">
        <v>580</v>
      </c>
      <c r="BT35" s="963"/>
      <c r="BU35" s="963"/>
      <c r="BV35" s="963"/>
      <c r="BW35" s="963"/>
      <c r="BX35" s="963"/>
      <c r="BY35" s="963"/>
      <c r="BZ35" s="963"/>
      <c r="CA35" s="963"/>
      <c r="CB35" s="963"/>
      <c r="CC35" s="963"/>
      <c r="CD35" s="963"/>
      <c r="CE35" s="963"/>
      <c r="CF35" s="963"/>
      <c r="CG35" s="984"/>
      <c r="CH35" s="959">
        <v>342</v>
      </c>
      <c r="CI35" s="960"/>
      <c r="CJ35" s="960"/>
      <c r="CK35" s="960"/>
      <c r="CL35" s="961"/>
      <c r="CM35" s="959">
        <v>2664</v>
      </c>
      <c r="CN35" s="960"/>
      <c r="CO35" s="960"/>
      <c r="CP35" s="960"/>
      <c r="CQ35" s="961"/>
      <c r="CR35" s="959">
        <v>54</v>
      </c>
      <c r="CS35" s="960"/>
      <c r="CT35" s="960"/>
      <c r="CU35" s="960"/>
      <c r="CV35" s="961"/>
      <c r="CW35" s="959">
        <v>41</v>
      </c>
      <c r="CX35" s="960"/>
      <c r="CY35" s="960"/>
      <c r="CZ35" s="960"/>
      <c r="DA35" s="961"/>
      <c r="DB35" s="959" t="s">
        <v>475</v>
      </c>
      <c r="DC35" s="960"/>
      <c r="DD35" s="960"/>
      <c r="DE35" s="960"/>
      <c r="DF35" s="961"/>
      <c r="DG35" s="959" t="s">
        <v>475</v>
      </c>
      <c r="DH35" s="960"/>
      <c r="DI35" s="960"/>
      <c r="DJ35" s="960"/>
      <c r="DK35" s="961"/>
      <c r="DL35" s="959" t="s">
        <v>475</v>
      </c>
      <c r="DM35" s="960"/>
      <c r="DN35" s="960"/>
      <c r="DO35" s="960"/>
      <c r="DP35" s="961"/>
      <c r="DQ35" s="959" t="s">
        <v>475</v>
      </c>
      <c r="DR35" s="960"/>
      <c r="DS35" s="960"/>
      <c r="DT35" s="960"/>
      <c r="DU35" s="961"/>
      <c r="DV35" s="962"/>
      <c r="DW35" s="963"/>
      <c r="DX35" s="963"/>
      <c r="DY35" s="963"/>
      <c r="DZ35" s="964"/>
      <c r="EA35" s="229"/>
    </row>
    <row r="36" spans="1:131" ht="26.25" customHeight="1" x14ac:dyDescent="0.2">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962" t="s">
        <v>581</v>
      </c>
      <c r="BT36" s="963"/>
      <c r="BU36" s="963"/>
      <c r="BV36" s="963"/>
      <c r="BW36" s="963"/>
      <c r="BX36" s="963"/>
      <c r="BY36" s="963"/>
      <c r="BZ36" s="963"/>
      <c r="CA36" s="963"/>
      <c r="CB36" s="963"/>
      <c r="CC36" s="963"/>
      <c r="CD36" s="963"/>
      <c r="CE36" s="963"/>
      <c r="CF36" s="963"/>
      <c r="CG36" s="984"/>
      <c r="CH36" s="959">
        <v>3</v>
      </c>
      <c r="CI36" s="960"/>
      <c r="CJ36" s="960"/>
      <c r="CK36" s="960"/>
      <c r="CL36" s="961"/>
      <c r="CM36" s="959">
        <v>1529</v>
      </c>
      <c r="CN36" s="960"/>
      <c r="CO36" s="960"/>
      <c r="CP36" s="960"/>
      <c r="CQ36" s="961"/>
      <c r="CR36" s="959">
        <v>589</v>
      </c>
      <c r="CS36" s="960"/>
      <c r="CT36" s="960"/>
      <c r="CU36" s="960"/>
      <c r="CV36" s="961"/>
      <c r="CW36" s="959" t="s">
        <v>475</v>
      </c>
      <c r="CX36" s="960"/>
      <c r="CY36" s="960"/>
      <c r="CZ36" s="960"/>
      <c r="DA36" s="961"/>
      <c r="DB36" s="959" t="s">
        <v>475</v>
      </c>
      <c r="DC36" s="960"/>
      <c r="DD36" s="960"/>
      <c r="DE36" s="960"/>
      <c r="DF36" s="961"/>
      <c r="DG36" s="959" t="s">
        <v>475</v>
      </c>
      <c r="DH36" s="960"/>
      <c r="DI36" s="960"/>
      <c r="DJ36" s="960"/>
      <c r="DK36" s="961"/>
      <c r="DL36" s="959" t="s">
        <v>475</v>
      </c>
      <c r="DM36" s="960"/>
      <c r="DN36" s="960"/>
      <c r="DO36" s="960"/>
      <c r="DP36" s="961"/>
      <c r="DQ36" s="959" t="s">
        <v>475</v>
      </c>
      <c r="DR36" s="960"/>
      <c r="DS36" s="960"/>
      <c r="DT36" s="960"/>
      <c r="DU36" s="961"/>
      <c r="DV36" s="962"/>
      <c r="DW36" s="963"/>
      <c r="DX36" s="963"/>
      <c r="DY36" s="963"/>
      <c r="DZ36" s="964"/>
      <c r="EA36" s="229"/>
    </row>
    <row r="37" spans="1:131" ht="26.25" customHeight="1" x14ac:dyDescent="0.2">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t="s">
        <v>582</v>
      </c>
      <c r="BT37" s="963"/>
      <c r="BU37" s="963"/>
      <c r="BV37" s="963"/>
      <c r="BW37" s="963"/>
      <c r="BX37" s="963"/>
      <c r="BY37" s="963"/>
      <c r="BZ37" s="963"/>
      <c r="CA37" s="963"/>
      <c r="CB37" s="963"/>
      <c r="CC37" s="963"/>
      <c r="CD37" s="963"/>
      <c r="CE37" s="963"/>
      <c r="CF37" s="963"/>
      <c r="CG37" s="984"/>
      <c r="CH37" s="959">
        <v>-317</v>
      </c>
      <c r="CI37" s="960"/>
      <c r="CJ37" s="960"/>
      <c r="CK37" s="960"/>
      <c r="CL37" s="961"/>
      <c r="CM37" s="959">
        <v>8277</v>
      </c>
      <c r="CN37" s="960"/>
      <c r="CO37" s="960"/>
      <c r="CP37" s="960"/>
      <c r="CQ37" s="961"/>
      <c r="CR37" s="959">
        <v>3821</v>
      </c>
      <c r="CS37" s="960"/>
      <c r="CT37" s="960"/>
      <c r="CU37" s="960"/>
      <c r="CV37" s="961"/>
      <c r="CW37" s="959">
        <v>360</v>
      </c>
      <c r="CX37" s="960"/>
      <c r="CY37" s="960"/>
      <c r="CZ37" s="960"/>
      <c r="DA37" s="961"/>
      <c r="DB37" s="959" t="s">
        <v>475</v>
      </c>
      <c r="DC37" s="960"/>
      <c r="DD37" s="960"/>
      <c r="DE37" s="960"/>
      <c r="DF37" s="961"/>
      <c r="DG37" s="959" t="s">
        <v>475</v>
      </c>
      <c r="DH37" s="960"/>
      <c r="DI37" s="960"/>
      <c r="DJ37" s="960"/>
      <c r="DK37" s="961"/>
      <c r="DL37" s="959" t="s">
        <v>475</v>
      </c>
      <c r="DM37" s="960"/>
      <c r="DN37" s="960"/>
      <c r="DO37" s="960"/>
      <c r="DP37" s="961"/>
      <c r="DQ37" s="959" t="s">
        <v>475</v>
      </c>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t="s">
        <v>583</v>
      </c>
      <c r="BT38" s="963"/>
      <c r="BU38" s="963"/>
      <c r="BV38" s="963"/>
      <c r="BW38" s="963"/>
      <c r="BX38" s="963"/>
      <c r="BY38" s="963"/>
      <c r="BZ38" s="963"/>
      <c r="CA38" s="963"/>
      <c r="CB38" s="963"/>
      <c r="CC38" s="963"/>
      <c r="CD38" s="963"/>
      <c r="CE38" s="963"/>
      <c r="CF38" s="963"/>
      <c r="CG38" s="984"/>
      <c r="CH38" s="959">
        <v>868</v>
      </c>
      <c r="CI38" s="960"/>
      <c r="CJ38" s="960"/>
      <c r="CK38" s="960"/>
      <c r="CL38" s="961"/>
      <c r="CM38" s="959">
        <v>17511</v>
      </c>
      <c r="CN38" s="960"/>
      <c r="CO38" s="960"/>
      <c r="CP38" s="960"/>
      <c r="CQ38" s="961"/>
      <c r="CR38" s="959">
        <v>4822</v>
      </c>
      <c r="CS38" s="960"/>
      <c r="CT38" s="960"/>
      <c r="CU38" s="960"/>
      <c r="CV38" s="961"/>
      <c r="CW38" s="959" t="s">
        <v>475</v>
      </c>
      <c r="CX38" s="960"/>
      <c r="CY38" s="960"/>
      <c r="CZ38" s="960"/>
      <c r="DA38" s="961"/>
      <c r="DB38" s="959">
        <v>2396</v>
      </c>
      <c r="DC38" s="960"/>
      <c r="DD38" s="960"/>
      <c r="DE38" s="960"/>
      <c r="DF38" s="961"/>
      <c r="DG38" s="959" t="s">
        <v>475</v>
      </c>
      <c r="DH38" s="960"/>
      <c r="DI38" s="960"/>
      <c r="DJ38" s="960"/>
      <c r="DK38" s="961"/>
      <c r="DL38" s="959" t="s">
        <v>475</v>
      </c>
      <c r="DM38" s="960"/>
      <c r="DN38" s="960"/>
      <c r="DO38" s="960"/>
      <c r="DP38" s="961"/>
      <c r="DQ38" s="959" t="s">
        <v>475</v>
      </c>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t="s">
        <v>584</v>
      </c>
      <c r="BT39" s="963"/>
      <c r="BU39" s="963"/>
      <c r="BV39" s="963"/>
      <c r="BW39" s="963"/>
      <c r="BX39" s="963"/>
      <c r="BY39" s="963"/>
      <c r="BZ39" s="963"/>
      <c r="CA39" s="963"/>
      <c r="CB39" s="963"/>
      <c r="CC39" s="963"/>
      <c r="CD39" s="963"/>
      <c r="CE39" s="963"/>
      <c r="CF39" s="963"/>
      <c r="CG39" s="984"/>
      <c r="CH39" s="959">
        <v>440</v>
      </c>
      <c r="CI39" s="960"/>
      <c r="CJ39" s="960"/>
      <c r="CK39" s="960"/>
      <c r="CL39" s="961"/>
      <c r="CM39" s="959">
        <v>8081</v>
      </c>
      <c r="CN39" s="960"/>
      <c r="CO39" s="960"/>
      <c r="CP39" s="960"/>
      <c r="CQ39" s="961"/>
      <c r="CR39" s="959">
        <v>2873</v>
      </c>
      <c r="CS39" s="960"/>
      <c r="CT39" s="960"/>
      <c r="CU39" s="960"/>
      <c r="CV39" s="961"/>
      <c r="CW39" s="959" t="s">
        <v>475</v>
      </c>
      <c r="CX39" s="960"/>
      <c r="CY39" s="960"/>
      <c r="CZ39" s="960"/>
      <c r="DA39" s="961"/>
      <c r="DB39" s="959">
        <v>5491</v>
      </c>
      <c r="DC39" s="960"/>
      <c r="DD39" s="960"/>
      <c r="DE39" s="960"/>
      <c r="DF39" s="961"/>
      <c r="DG39" s="959" t="s">
        <v>475</v>
      </c>
      <c r="DH39" s="960"/>
      <c r="DI39" s="960"/>
      <c r="DJ39" s="960"/>
      <c r="DK39" s="961"/>
      <c r="DL39" s="959" t="s">
        <v>475</v>
      </c>
      <c r="DM39" s="960"/>
      <c r="DN39" s="960"/>
      <c r="DO39" s="960"/>
      <c r="DP39" s="961"/>
      <c r="DQ39" s="959" t="s">
        <v>475</v>
      </c>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t="s">
        <v>585</v>
      </c>
      <c r="BT40" s="963"/>
      <c r="BU40" s="963"/>
      <c r="BV40" s="963"/>
      <c r="BW40" s="963"/>
      <c r="BX40" s="963"/>
      <c r="BY40" s="963"/>
      <c r="BZ40" s="963"/>
      <c r="CA40" s="963"/>
      <c r="CB40" s="963"/>
      <c r="CC40" s="963"/>
      <c r="CD40" s="963"/>
      <c r="CE40" s="963"/>
      <c r="CF40" s="963"/>
      <c r="CG40" s="984"/>
      <c r="CH40" s="959">
        <v>431</v>
      </c>
      <c r="CI40" s="960"/>
      <c r="CJ40" s="960"/>
      <c r="CK40" s="960"/>
      <c r="CL40" s="961"/>
      <c r="CM40" s="959">
        <v>13556</v>
      </c>
      <c r="CN40" s="960"/>
      <c r="CO40" s="960"/>
      <c r="CP40" s="960"/>
      <c r="CQ40" s="961"/>
      <c r="CR40" s="959">
        <v>63</v>
      </c>
      <c r="CS40" s="960"/>
      <c r="CT40" s="960"/>
      <c r="CU40" s="960"/>
      <c r="CV40" s="961"/>
      <c r="CW40" s="959">
        <v>15</v>
      </c>
      <c r="CX40" s="960"/>
      <c r="CY40" s="960"/>
      <c r="CZ40" s="960"/>
      <c r="DA40" s="961"/>
      <c r="DB40" s="959" t="s">
        <v>475</v>
      </c>
      <c r="DC40" s="960"/>
      <c r="DD40" s="960"/>
      <c r="DE40" s="960"/>
      <c r="DF40" s="961"/>
      <c r="DG40" s="959" t="s">
        <v>475</v>
      </c>
      <c r="DH40" s="960"/>
      <c r="DI40" s="960"/>
      <c r="DJ40" s="960"/>
      <c r="DK40" s="961"/>
      <c r="DL40" s="959" t="s">
        <v>475</v>
      </c>
      <c r="DM40" s="960"/>
      <c r="DN40" s="960"/>
      <c r="DO40" s="960"/>
      <c r="DP40" s="961"/>
      <c r="DQ40" s="959" t="s">
        <v>475</v>
      </c>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t="s">
        <v>586</v>
      </c>
      <c r="BT41" s="963"/>
      <c r="BU41" s="963"/>
      <c r="BV41" s="963"/>
      <c r="BW41" s="963"/>
      <c r="BX41" s="963"/>
      <c r="BY41" s="963"/>
      <c r="BZ41" s="963"/>
      <c r="CA41" s="963"/>
      <c r="CB41" s="963"/>
      <c r="CC41" s="963"/>
      <c r="CD41" s="963"/>
      <c r="CE41" s="963"/>
      <c r="CF41" s="963"/>
      <c r="CG41" s="984"/>
      <c r="CH41" s="959">
        <v>-86</v>
      </c>
      <c r="CI41" s="960"/>
      <c r="CJ41" s="960"/>
      <c r="CK41" s="960"/>
      <c r="CL41" s="961"/>
      <c r="CM41" s="959">
        <v>6096</v>
      </c>
      <c r="CN41" s="960"/>
      <c r="CO41" s="960"/>
      <c r="CP41" s="960"/>
      <c r="CQ41" s="961"/>
      <c r="CR41" s="959">
        <v>4005</v>
      </c>
      <c r="CS41" s="960"/>
      <c r="CT41" s="960"/>
      <c r="CU41" s="960"/>
      <c r="CV41" s="961"/>
      <c r="CW41" s="959" t="s">
        <v>475</v>
      </c>
      <c r="CX41" s="960"/>
      <c r="CY41" s="960"/>
      <c r="CZ41" s="960"/>
      <c r="DA41" s="961"/>
      <c r="DB41" s="959" t="s">
        <v>475</v>
      </c>
      <c r="DC41" s="960"/>
      <c r="DD41" s="960"/>
      <c r="DE41" s="960"/>
      <c r="DF41" s="961"/>
      <c r="DG41" s="959" t="s">
        <v>475</v>
      </c>
      <c r="DH41" s="960"/>
      <c r="DI41" s="960"/>
      <c r="DJ41" s="960"/>
      <c r="DK41" s="961"/>
      <c r="DL41" s="959" t="s">
        <v>475</v>
      </c>
      <c r="DM41" s="960"/>
      <c r="DN41" s="960"/>
      <c r="DO41" s="960"/>
      <c r="DP41" s="961"/>
      <c r="DQ41" s="959" t="s">
        <v>475</v>
      </c>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t="s">
        <v>587</v>
      </c>
      <c r="BT42" s="963"/>
      <c r="BU42" s="963"/>
      <c r="BV42" s="963"/>
      <c r="BW42" s="963"/>
      <c r="BX42" s="963"/>
      <c r="BY42" s="963"/>
      <c r="BZ42" s="963"/>
      <c r="CA42" s="963"/>
      <c r="CB42" s="963"/>
      <c r="CC42" s="963"/>
      <c r="CD42" s="963"/>
      <c r="CE42" s="963"/>
      <c r="CF42" s="963"/>
      <c r="CG42" s="984"/>
      <c r="CH42" s="959">
        <v>115</v>
      </c>
      <c r="CI42" s="960"/>
      <c r="CJ42" s="960"/>
      <c r="CK42" s="960"/>
      <c r="CL42" s="961"/>
      <c r="CM42" s="959">
        <v>218</v>
      </c>
      <c r="CN42" s="960"/>
      <c r="CO42" s="960"/>
      <c r="CP42" s="960"/>
      <c r="CQ42" s="961"/>
      <c r="CR42" s="959">
        <v>20</v>
      </c>
      <c r="CS42" s="960"/>
      <c r="CT42" s="960"/>
      <c r="CU42" s="960"/>
      <c r="CV42" s="961"/>
      <c r="CW42" s="959" t="s">
        <v>475</v>
      </c>
      <c r="CX42" s="960"/>
      <c r="CY42" s="960"/>
      <c r="CZ42" s="960"/>
      <c r="DA42" s="961"/>
      <c r="DB42" s="959" t="s">
        <v>475</v>
      </c>
      <c r="DC42" s="960"/>
      <c r="DD42" s="960"/>
      <c r="DE42" s="960"/>
      <c r="DF42" s="961"/>
      <c r="DG42" s="959" t="s">
        <v>475</v>
      </c>
      <c r="DH42" s="960"/>
      <c r="DI42" s="960"/>
      <c r="DJ42" s="960"/>
      <c r="DK42" s="961"/>
      <c r="DL42" s="959" t="s">
        <v>475</v>
      </c>
      <c r="DM42" s="960"/>
      <c r="DN42" s="960"/>
      <c r="DO42" s="960"/>
      <c r="DP42" s="961"/>
      <c r="DQ42" s="959" t="s">
        <v>475</v>
      </c>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t="s">
        <v>588</v>
      </c>
      <c r="BT43" s="963"/>
      <c r="BU43" s="963"/>
      <c r="BV43" s="963"/>
      <c r="BW43" s="963"/>
      <c r="BX43" s="963"/>
      <c r="BY43" s="963"/>
      <c r="BZ43" s="963"/>
      <c r="CA43" s="963"/>
      <c r="CB43" s="963"/>
      <c r="CC43" s="963"/>
      <c r="CD43" s="963"/>
      <c r="CE43" s="963"/>
      <c r="CF43" s="963"/>
      <c r="CG43" s="984"/>
      <c r="CH43" s="959">
        <v>2194</v>
      </c>
      <c r="CI43" s="960"/>
      <c r="CJ43" s="960"/>
      <c r="CK43" s="960"/>
      <c r="CL43" s="961"/>
      <c r="CM43" s="959">
        <v>54831</v>
      </c>
      <c r="CN43" s="960"/>
      <c r="CO43" s="960"/>
      <c r="CP43" s="960"/>
      <c r="CQ43" s="961"/>
      <c r="CR43" s="959">
        <v>115</v>
      </c>
      <c r="CS43" s="960"/>
      <c r="CT43" s="960"/>
      <c r="CU43" s="960"/>
      <c r="CV43" s="961"/>
      <c r="CW43" s="959" t="s">
        <v>475</v>
      </c>
      <c r="CX43" s="960"/>
      <c r="CY43" s="960"/>
      <c r="CZ43" s="960"/>
      <c r="DA43" s="961"/>
      <c r="DB43" s="959" t="s">
        <v>475</v>
      </c>
      <c r="DC43" s="960"/>
      <c r="DD43" s="960"/>
      <c r="DE43" s="960"/>
      <c r="DF43" s="961"/>
      <c r="DG43" s="959" t="s">
        <v>475</v>
      </c>
      <c r="DH43" s="960"/>
      <c r="DI43" s="960"/>
      <c r="DJ43" s="960"/>
      <c r="DK43" s="961"/>
      <c r="DL43" s="959" t="s">
        <v>475</v>
      </c>
      <c r="DM43" s="960"/>
      <c r="DN43" s="960"/>
      <c r="DO43" s="960"/>
      <c r="DP43" s="961"/>
      <c r="DQ43" s="959" t="s">
        <v>475</v>
      </c>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t="s">
        <v>589</v>
      </c>
      <c r="BT44" s="963"/>
      <c r="BU44" s="963"/>
      <c r="BV44" s="963"/>
      <c r="BW44" s="963"/>
      <c r="BX44" s="963"/>
      <c r="BY44" s="963"/>
      <c r="BZ44" s="963"/>
      <c r="CA44" s="963"/>
      <c r="CB44" s="963"/>
      <c r="CC44" s="963"/>
      <c r="CD44" s="963"/>
      <c r="CE44" s="963"/>
      <c r="CF44" s="963"/>
      <c r="CG44" s="984"/>
      <c r="CH44" s="959">
        <v>27</v>
      </c>
      <c r="CI44" s="960"/>
      <c r="CJ44" s="960"/>
      <c r="CK44" s="960"/>
      <c r="CL44" s="961"/>
      <c r="CM44" s="959">
        <v>2873</v>
      </c>
      <c r="CN44" s="960"/>
      <c r="CO44" s="960"/>
      <c r="CP44" s="960"/>
      <c r="CQ44" s="961"/>
      <c r="CR44" s="959">
        <v>1070</v>
      </c>
      <c r="CS44" s="960"/>
      <c r="CT44" s="960"/>
      <c r="CU44" s="960"/>
      <c r="CV44" s="961"/>
      <c r="CW44" s="959" t="s">
        <v>475</v>
      </c>
      <c r="CX44" s="960"/>
      <c r="CY44" s="960"/>
      <c r="CZ44" s="960"/>
      <c r="DA44" s="961"/>
      <c r="DB44" s="959" t="s">
        <v>475</v>
      </c>
      <c r="DC44" s="960"/>
      <c r="DD44" s="960"/>
      <c r="DE44" s="960"/>
      <c r="DF44" s="961"/>
      <c r="DG44" s="959" t="s">
        <v>475</v>
      </c>
      <c r="DH44" s="960"/>
      <c r="DI44" s="960"/>
      <c r="DJ44" s="960"/>
      <c r="DK44" s="961"/>
      <c r="DL44" s="959" t="s">
        <v>475</v>
      </c>
      <c r="DM44" s="960"/>
      <c r="DN44" s="960"/>
      <c r="DO44" s="960"/>
      <c r="DP44" s="961"/>
      <c r="DQ44" s="959" t="s">
        <v>475</v>
      </c>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t="s">
        <v>590</v>
      </c>
      <c r="BT45" s="963"/>
      <c r="BU45" s="963"/>
      <c r="BV45" s="963"/>
      <c r="BW45" s="963"/>
      <c r="BX45" s="963"/>
      <c r="BY45" s="963"/>
      <c r="BZ45" s="963"/>
      <c r="CA45" s="963"/>
      <c r="CB45" s="963"/>
      <c r="CC45" s="963"/>
      <c r="CD45" s="963"/>
      <c r="CE45" s="963"/>
      <c r="CF45" s="963"/>
      <c r="CG45" s="984"/>
      <c r="CH45" s="959">
        <v>324</v>
      </c>
      <c r="CI45" s="960"/>
      <c r="CJ45" s="960"/>
      <c r="CK45" s="960"/>
      <c r="CL45" s="961"/>
      <c r="CM45" s="959">
        <v>2423</v>
      </c>
      <c r="CN45" s="960"/>
      <c r="CO45" s="960"/>
      <c r="CP45" s="960"/>
      <c r="CQ45" s="961"/>
      <c r="CR45" s="959">
        <v>20</v>
      </c>
      <c r="CS45" s="960"/>
      <c r="CT45" s="960"/>
      <c r="CU45" s="960"/>
      <c r="CV45" s="961"/>
      <c r="CW45" s="959" t="s">
        <v>475</v>
      </c>
      <c r="CX45" s="960"/>
      <c r="CY45" s="960"/>
      <c r="CZ45" s="960"/>
      <c r="DA45" s="961"/>
      <c r="DB45" s="959" t="s">
        <v>475</v>
      </c>
      <c r="DC45" s="960"/>
      <c r="DD45" s="960"/>
      <c r="DE45" s="960"/>
      <c r="DF45" s="961"/>
      <c r="DG45" s="959" t="s">
        <v>475</v>
      </c>
      <c r="DH45" s="960"/>
      <c r="DI45" s="960"/>
      <c r="DJ45" s="960"/>
      <c r="DK45" s="961"/>
      <c r="DL45" s="959" t="s">
        <v>475</v>
      </c>
      <c r="DM45" s="960"/>
      <c r="DN45" s="960"/>
      <c r="DO45" s="960"/>
      <c r="DP45" s="961"/>
      <c r="DQ45" s="959" t="s">
        <v>475</v>
      </c>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t="s">
        <v>591</v>
      </c>
      <c r="BT46" s="963"/>
      <c r="BU46" s="963"/>
      <c r="BV46" s="963"/>
      <c r="BW46" s="963"/>
      <c r="BX46" s="963"/>
      <c r="BY46" s="963"/>
      <c r="BZ46" s="963"/>
      <c r="CA46" s="963"/>
      <c r="CB46" s="963"/>
      <c r="CC46" s="963"/>
      <c r="CD46" s="963"/>
      <c r="CE46" s="963"/>
      <c r="CF46" s="963"/>
      <c r="CG46" s="984"/>
      <c r="CH46" s="959">
        <v>72</v>
      </c>
      <c r="CI46" s="960"/>
      <c r="CJ46" s="960"/>
      <c r="CK46" s="960"/>
      <c r="CL46" s="961"/>
      <c r="CM46" s="959">
        <v>892</v>
      </c>
      <c r="CN46" s="960"/>
      <c r="CO46" s="960"/>
      <c r="CP46" s="960"/>
      <c r="CQ46" s="961"/>
      <c r="CR46" s="959">
        <v>0</v>
      </c>
      <c r="CS46" s="960"/>
      <c r="CT46" s="960"/>
      <c r="CU46" s="960"/>
      <c r="CV46" s="961"/>
      <c r="CW46" s="959">
        <v>30</v>
      </c>
      <c r="CX46" s="960"/>
      <c r="CY46" s="960"/>
      <c r="CZ46" s="960"/>
      <c r="DA46" s="961"/>
      <c r="DB46" s="959">
        <v>59</v>
      </c>
      <c r="DC46" s="960"/>
      <c r="DD46" s="960"/>
      <c r="DE46" s="960"/>
      <c r="DF46" s="961"/>
      <c r="DG46" s="959" t="s">
        <v>475</v>
      </c>
      <c r="DH46" s="960"/>
      <c r="DI46" s="960"/>
      <c r="DJ46" s="960"/>
      <c r="DK46" s="961"/>
      <c r="DL46" s="959" t="s">
        <v>475</v>
      </c>
      <c r="DM46" s="960"/>
      <c r="DN46" s="960"/>
      <c r="DO46" s="960"/>
      <c r="DP46" s="961"/>
      <c r="DQ46" s="959" t="s">
        <v>475</v>
      </c>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t="s">
        <v>592</v>
      </c>
      <c r="BT47" s="963"/>
      <c r="BU47" s="963"/>
      <c r="BV47" s="963"/>
      <c r="BW47" s="963"/>
      <c r="BX47" s="963"/>
      <c r="BY47" s="963"/>
      <c r="BZ47" s="963"/>
      <c r="CA47" s="963"/>
      <c r="CB47" s="963"/>
      <c r="CC47" s="963"/>
      <c r="CD47" s="963"/>
      <c r="CE47" s="963"/>
      <c r="CF47" s="963"/>
      <c r="CG47" s="984"/>
      <c r="CH47" s="959">
        <v>1385</v>
      </c>
      <c r="CI47" s="960"/>
      <c r="CJ47" s="960"/>
      <c r="CK47" s="960"/>
      <c r="CL47" s="961"/>
      <c r="CM47" s="959">
        <v>75918</v>
      </c>
      <c r="CN47" s="960"/>
      <c r="CO47" s="960"/>
      <c r="CP47" s="960"/>
      <c r="CQ47" s="961"/>
      <c r="CR47" s="959">
        <v>4913</v>
      </c>
      <c r="CS47" s="960"/>
      <c r="CT47" s="960"/>
      <c r="CU47" s="960"/>
      <c r="CV47" s="961"/>
      <c r="CW47" s="959" t="s">
        <v>475</v>
      </c>
      <c r="CX47" s="960"/>
      <c r="CY47" s="960"/>
      <c r="CZ47" s="960"/>
      <c r="DA47" s="961"/>
      <c r="DB47" s="959">
        <v>14120</v>
      </c>
      <c r="DC47" s="960"/>
      <c r="DD47" s="960"/>
      <c r="DE47" s="960"/>
      <c r="DF47" s="961"/>
      <c r="DG47" s="959" t="s">
        <v>475</v>
      </c>
      <c r="DH47" s="960"/>
      <c r="DI47" s="960"/>
      <c r="DJ47" s="960"/>
      <c r="DK47" s="961"/>
      <c r="DL47" s="959" t="s">
        <v>475</v>
      </c>
      <c r="DM47" s="960"/>
      <c r="DN47" s="960"/>
      <c r="DO47" s="960"/>
      <c r="DP47" s="961"/>
      <c r="DQ47" s="959" t="s">
        <v>475</v>
      </c>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386</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365</v>
      </c>
      <c r="B63" s="907" t="s">
        <v>387</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63659</v>
      </c>
      <c r="AG63" s="929"/>
      <c r="AH63" s="929"/>
      <c r="AI63" s="929"/>
      <c r="AJ63" s="992"/>
      <c r="AK63" s="993"/>
      <c r="AL63" s="933"/>
      <c r="AM63" s="933"/>
      <c r="AN63" s="933"/>
      <c r="AO63" s="933"/>
      <c r="AP63" s="929">
        <v>284261</v>
      </c>
      <c r="AQ63" s="929"/>
      <c r="AR63" s="929"/>
      <c r="AS63" s="929"/>
      <c r="AT63" s="929"/>
      <c r="AU63" s="929">
        <v>83546</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388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389</v>
      </c>
      <c r="B66" s="966"/>
      <c r="C66" s="966"/>
      <c r="D66" s="966"/>
      <c r="E66" s="966"/>
      <c r="F66" s="966"/>
      <c r="G66" s="966"/>
      <c r="H66" s="966"/>
      <c r="I66" s="966"/>
      <c r="J66" s="966"/>
      <c r="K66" s="966"/>
      <c r="L66" s="966"/>
      <c r="M66" s="966"/>
      <c r="N66" s="966"/>
      <c r="O66" s="966"/>
      <c r="P66" s="967"/>
      <c r="Q66" s="971" t="s">
        <v>369</v>
      </c>
      <c r="R66" s="972"/>
      <c r="S66" s="972"/>
      <c r="T66" s="972"/>
      <c r="U66" s="973"/>
      <c r="V66" s="971" t="s">
        <v>370</v>
      </c>
      <c r="W66" s="972"/>
      <c r="X66" s="972"/>
      <c r="Y66" s="972"/>
      <c r="Z66" s="973"/>
      <c r="AA66" s="971" t="s">
        <v>371</v>
      </c>
      <c r="AB66" s="972"/>
      <c r="AC66" s="972"/>
      <c r="AD66" s="972"/>
      <c r="AE66" s="973"/>
      <c r="AF66" s="977" t="s">
        <v>372</v>
      </c>
      <c r="AG66" s="978"/>
      <c r="AH66" s="978"/>
      <c r="AI66" s="978"/>
      <c r="AJ66" s="979"/>
      <c r="AK66" s="971" t="s">
        <v>373</v>
      </c>
      <c r="AL66" s="966"/>
      <c r="AM66" s="966"/>
      <c r="AN66" s="966"/>
      <c r="AO66" s="967"/>
      <c r="AP66" s="971" t="s">
        <v>374</v>
      </c>
      <c r="AQ66" s="972"/>
      <c r="AR66" s="972"/>
      <c r="AS66" s="972"/>
      <c r="AT66" s="973"/>
      <c r="AU66" s="971" t="s">
        <v>390</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t="s">
        <v>537</v>
      </c>
      <c r="C68" s="956"/>
      <c r="D68" s="956"/>
      <c r="E68" s="956"/>
      <c r="F68" s="956"/>
      <c r="G68" s="956"/>
      <c r="H68" s="956"/>
      <c r="I68" s="956"/>
      <c r="J68" s="956"/>
      <c r="K68" s="956"/>
      <c r="L68" s="956"/>
      <c r="M68" s="956"/>
      <c r="N68" s="956"/>
      <c r="O68" s="956"/>
      <c r="P68" s="957"/>
      <c r="Q68" s="958">
        <v>27888</v>
      </c>
      <c r="R68" s="952"/>
      <c r="S68" s="952"/>
      <c r="T68" s="952"/>
      <c r="U68" s="952"/>
      <c r="V68" s="952">
        <v>27668</v>
      </c>
      <c r="W68" s="952"/>
      <c r="X68" s="952"/>
      <c r="Y68" s="952"/>
      <c r="Z68" s="952"/>
      <c r="AA68" s="952">
        <v>220</v>
      </c>
      <c r="AB68" s="952"/>
      <c r="AC68" s="952"/>
      <c r="AD68" s="952"/>
      <c r="AE68" s="952"/>
      <c r="AF68" s="952">
        <v>196</v>
      </c>
      <c r="AG68" s="952"/>
      <c r="AH68" s="952"/>
      <c r="AI68" s="952"/>
      <c r="AJ68" s="952"/>
      <c r="AK68" s="952">
        <v>1385</v>
      </c>
      <c r="AL68" s="952"/>
      <c r="AM68" s="952"/>
      <c r="AN68" s="952"/>
      <c r="AO68" s="952"/>
      <c r="AP68" s="952" t="s">
        <v>475</v>
      </c>
      <c r="AQ68" s="952"/>
      <c r="AR68" s="952"/>
      <c r="AS68" s="952"/>
      <c r="AT68" s="952"/>
      <c r="AU68" s="952" t="s">
        <v>475</v>
      </c>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t="s">
        <v>538</v>
      </c>
      <c r="C69" s="945"/>
      <c r="D69" s="945"/>
      <c r="E69" s="945"/>
      <c r="F69" s="945"/>
      <c r="G69" s="945"/>
      <c r="H69" s="945"/>
      <c r="I69" s="945"/>
      <c r="J69" s="945"/>
      <c r="K69" s="945"/>
      <c r="L69" s="945"/>
      <c r="M69" s="945"/>
      <c r="N69" s="945"/>
      <c r="O69" s="945"/>
      <c r="P69" s="946"/>
      <c r="Q69" s="947">
        <v>1422</v>
      </c>
      <c r="R69" s="941"/>
      <c r="S69" s="941"/>
      <c r="T69" s="941"/>
      <c r="U69" s="941"/>
      <c r="V69" s="941">
        <v>1399</v>
      </c>
      <c r="W69" s="941"/>
      <c r="X69" s="941"/>
      <c r="Y69" s="941"/>
      <c r="Z69" s="941"/>
      <c r="AA69" s="941">
        <v>24</v>
      </c>
      <c r="AB69" s="941"/>
      <c r="AC69" s="941"/>
      <c r="AD69" s="941"/>
      <c r="AE69" s="941"/>
      <c r="AF69" s="941" t="s">
        <v>475</v>
      </c>
      <c r="AG69" s="941"/>
      <c r="AH69" s="941"/>
      <c r="AI69" s="941"/>
      <c r="AJ69" s="941"/>
      <c r="AK69" s="941">
        <v>1385</v>
      </c>
      <c r="AL69" s="941"/>
      <c r="AM69" s="941"/>
      <c r="AN69" s="941"/>
      <c r="AO69" s="941"/>
      <c r="AP69" s="941" t="s">
        <v>475</v>
      </c>
      <c r="AQ69" s="941"/>
      <c r="AR69" s="941"/>
      <c r="AS69" s="941"/>
      <c r="AT69" s="941"/>
      <c r="AU69" s="941" t="s">
        <v>475</v>
      </c>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t="s">
        <v>539</v>
      </c>
      <c r="C70" s="945"/>
      <c r="D70" s="945"/>
      <c r="E70" s="945"/>
      <c r="F70" s="945"/>
      <c r="G70" s="945"/>
      <c r="H70" s="945"/>
      <c r="I70" s="945"/>
      <c r="J70" s="945"/>
      <c r="K70" s="945"/>
      <c r="L70" s="945"/>
      <c r="M70" s="945"/>
      <c r="N70" s="945"/>
      <c r="O70" s="945"/>
      <c r="P70" s="946"/>
      <c r="Q70" s="947">
        <v>26466</v>
      </c>
      <c r="R70" s="941"/>
      <c r="S70" s="941"/>
      <c r="T70" s="941"/>
      <c r="U70" s="941"/>
      <c r="V70" s="941">
        <v>26269</v>
      </c>
      <c r="W70" s="941"/>
      <c r="X70" s="941"/>
      <c r="Y70" s="941"/>
      <c r="Z70" s="941"/>
      <c r="AA70" s="941">
        <v>196</v>
      </c>
      <c r="AB70" s="941"/>
      <c r="AC70" s="941"/>
      <c r="AD70" s="941"/>
      <c r="AE70" s="941"/>
      <c r="AF70" s="941">
        <v>196</v>
      </c>
      <c r="AG70" s="941"/>
      <c r="AH70" s="941"/>
      <c r="AI70" s="941"/>
      <c r="AJ70" s="941"/>
      <c r="AK70" s="941" t="s">
        <v>475</v>
      </c>
      <c r="AL70" s="941"/>
      <c r="AM70" s="941"/>
      <c r="AN70" s="941"/>
      <c r="AO70" s="941"/>
      <c r="AP70" s="941" t="s">
        <v>475</v>
      </c>
      <c r="AQ70" s="941"/>
      <c r="AR70" s="941"/>
      <c r="AS70" s="941"/>
      <c r="AT70" s="941"/>
      <c r="AU70" s="941" t="s">
        <v>475</v>
      </c>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t="s">
        <v>540</v>
      </c>
      <c r="C71" s="945"/>
      <c r="D71" s="945"/>
      <c r="E71" s="945"/>
      <c r="F71" s="945"/>
      <c r="G71" s="945"/>
      <c r="H71" s="945"/>
      <c r="I71" s="945"/>
      <c r="J71" s="945"/>
      <c r="K71" s="945"/>
      <c r="L71" s="945"/>
      <c r="M71" s="945"/>
      <c r="N71" s="945"/>
      <c r="O71" s="945"/>
      <c r="P71" s="946"/>
      <c r="Q71" s="947">
        <v>86300</v>
      </c>
      <c r="R71" s="941"/>
      <c r="S71" s="941"/>
      <c r="T71" s="941"/>
      <c r="U71" s="941"/>
      <c r="V71" s="941">
        <v>81884</v>
      </c>
      <c r="W71" s="941"/>
      <c r="X71" s="941"/>
      <c r="Y71" s="941"/>
      <c r="Z71" s="941"/>
      <c r="AA71" s="941">
        <v>4416</v>
      </c>
      <c r="AB71" s="941"/>
      <c r="AC71" s="941"/>
      <c r="AD71" s="941"/>
      <c r="AE71" s="941"/>
      <c r="AF71" s="941">
        <v>4416</v>
      </c>
      <c r="AG71" s="941"/>
      <c r="AH71" s="941"/>
      <c r="AI71" s="941"/>
      <c r="AJ71" s="941"/>
      <c r="AK71" s="941">
        <v>3156</v>
      </c>
      <c r="AL71" s="941"/>
      <c r="AM71" s="941"/>
      <c r="AN71" s="941"/>
      <c r="AO71" s="941"/>
      <c r="AP71" s="941" t="s">
        <v>475</v>
      </c>
      <c r="AQ71" s="941"/>
      <c r="AR71" s="941"/>
      <c r="AS71" s="941"/>
      <c r="AT71" s="941"/>
      <c r="AU71" s="941" t="s">
        <v>475</v>
      </c>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t="s">
        <v>541</v>
      </c>
      <c r="C72" s="945"/>
      <c r="D72" s="945"/>
      <c r="E72" s="945"/>
      <c r="F72" s="945"/>
      <c r="G72" s="945"/>
      <c r="H72" s="945"/>
      <c r="I72" s="945"/>
      <c r="J72" s="945"/>
      <c r="K72" s="945"/>
      <c r="L72" s="945"/>
      <c r="M72" s="945"/>
      <c r="N72" s="945"/>
      <c r="O72" s="945"/>
      <c r="P72" s="946"/>
      <c r="Q72" s="947">
        <v>37869</v>
      </c>
      <c r="R72" s="941"/>
      <c r="S72" s="941"/>
      <c r="T72" s="941"/>
      <c r="U72" s="941"/>
      <c r="V72" s="941">
        <v>33807</v>
      </c>
      <c r="W72" s="941"/>
      <c r="X72" s="941"/>
      <c r="Y72" s="941"/>
      <c r="Z72" s="941"/>
      <c r="AA72" s="941">
        <v>4062</v>
      </c>
      <c r="AB72" s="941"/>
      <c r="AC72" s="941"/>
      <c r="AD72" s="941"/>
      <c r="AE72" s="941"/>
      <c r="AF72" s="941">
        <v>11674</v>
      </c>
      <c r="AG72" s="941"/>
      <c r="AH72" s="941"/>
      <c r="AI72" s="941"/>
      <c r="AJ72" s="941"/>
      <c r="AK72" s="941">
        <v>266</v>
      </c>
      <c r="AL72" s="941"/>
      <c r="AM72" s="941"/>
      <c r="AN72" s="941"/>
      <c r="AO72" s="941"/>
      <c r="AP72" s="941">
        <v>87303</v>
      </c>
      <c r="AQ72" s="941"/>
      <c r="AR72" s="941"/>
      <c r="AS72" s="941"/>
      <c r="AT72" s="941"/>
      <c r="AU72" s="941">
        <v>37329</v>
      </c>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t="s">
        <v>542</v>
      </c>
      <c r="C73" s="945"/>
      <c r="D73" s="945"/>
      <c r="E73" s="945"/>
      <c r="F73" s="945"/>
      <c r="G73" s="945"/>
      <c r="H73" s="945"/>
      <c r="I73" s="945"/>
      <c r="J73" s="945"/>
      <c r="K73" s="945"/>
      <c r="L73" s="945"/>
      <c r="M73" s="945"/>
      <c r="N73" s="945"/>
      <c r="O73" s="945"/>
      <c r="P73" s="946"/>
      <c r="Q73" s="947">
        <v>33166</v>
      </c>
      <c r="R73" s="941"/>
      <c r="S73" s="941"/>
      <c r="T73" s="941"/>
      <c r="U73" s="941"/>
      <c r="V73" s="941">
        <v>30349</v>
      </c>
      <c r="W73" s="941"/>
      <c r="X73" s="941"/>
      <c r="Y73" s="941"/>
      <c r="Z73" s="941"/>
      <c r="AA73" s="941">
        <v>2817</v>
      </c>
      <c r="AB73" s="941"/>
      <c r="AC73" s="941"/>
      <c r="AD73" s="941"/>
      <c r="AE73" s="941"/>
      <c r="AF73" s="941">
        <v>920</v>
      </c>
      <c r="AG73" s="941"/>
      <c r="AH73" s="941"/>
      <c r="AI73" s="941"/>
      <c r="AJ73" s="941"/>
      <c r="AK73" s="941">
        <v>108</v>
      </c>
      <c r="AL73" s="941"/>
      <c r="AM73" s="941"/>
      <c r="AN73" s="941"/>
      <c r="AO73" s="941"/>
      <c r="AP73" s="941">
        <v>80900</v>
      </c>
      <c r="AQ73" s="941"/>
      <c r="AR73" s="941"/>
      <c r="AS73" s="941"/>
      <c r="AT73" s="941"/>
      <c r="AU73" s="941">
        <v>37329</v>
      </c>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t="s">
        <v>543</v>
      </c>
      <c r="C74" s="945"/>
      <c r="D74" s="945"/>
      <c r="E74" s="945"/>
      <c r="F74" s="945"/>
      <c r="G74" s="945"/>
      <c r="H74" s="945"/>
      <c r="I74" s="945"/>
      <c r="J74" s="945"/>
      <c r="K74" s="945"/>
      <c r="L74" s="945"/>
      <c r="M74" s="945"/>
      <c r="N74" s="945"/>
      <c r="O74" s="945"/>
      <c r="P74" s="946"/>
      <c r="Q74" s="947">
        <v>270</v>
      </c>
      <c r="R74" s="941"/>
      <c r="S74" s="941"/>
      <c r="T74" s="941"/>
      <c r="U74" s="941"/>
      <c r="V74" s="941">
        <v>269</v>
      </c>
      <c r="W74" s="941"/>
      <c r="X74" s="941"/>
      <c r="Y74" s="941"/>
      <c r="Z74" s="941"/>
      <c r="AA74" s="941">
        <v>1</v>
      </c>
      <c r="AB74" s="941"/>
      <c r="AC74" s="941"/>
      <c r="AD74" s="941"/>
      <c r="AE74" s="941"/>
      <c r="AF74" s="941">
        <v>1</v>
      </c>
      <c r="AG74" s="941"/>
      <c r="AH74" s="941"/>
      <c r="AI74" s="941"/>
      <c r="AJ74" s="941"/>
      <c r="AK74" s="941">
        <v>158</v>
      </c>
      <c r="AL74" s="941"/>
      <c r="AM74" s="941"/>
      <c r="AN74" s="941"/>
      <c r="AO74" s="941"/>
      <c r="AP74" s="941" t="s">
        <v>475</v>
      </c>
      <c r="AQ74" s="941"/>
      <c r="AR74" s="941"/>
      <c r="AS74" s="941"/>
      <c r="AT74" s="941"/>
      <c r="AU74" s="941" t="s">
        <v>475</v>
      </c>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t="s">
        <v>544</v>
      </c>
      <c r="C75" s="945"/>
      <c r="D75" s="945"/>
      <c r="E75" s="945"/>
      <c r="F75" s="945"/>
      <c r="G75" s="945"/>
      <c r="H75" s="945"/>
      <c r="I75" s="945"/>
      <c r="J75" s="945"/>
      <c r="K75" s="945"/>
      <c r="L75" s="945"/>
      <c r="M75" s="945"/>
      <c r="N75" s="945"/>
      <c r="O75" s="945"/>
      <c r="P75" s="946"/>
      <c r="Q75" s="948">
        <v>3879</v>
      </c>
      <c r="R75" s="949"/>
      <c r="S75" s="949"/>
      <c r="T75" s="949"/>
      <c r="U75" s="950"/>
      <c r="V75" s="951">
        <v>2585</v>
      </c>
      <c r="W75" s="949"/>
      <c r="X75" s="949"/>
      <c r="Y75" s="949"/>
      <c r="Z75" s="950"/>
      <c r="AA75" s="951">
        <v>1294</v>
      </c>
      <c r="AB75" s="949"/>
      <c r="AC75" s="949"/>
      <c r="AD75" s="949"/>
      <c r="AE75" s="950"/>
      <c r="AF75" s="951">
        <v>5256</v>
      </c>
      <c r="AG75" s="949"/>
      <c r="AH75" s="949"/>
      <c r="AI75" s="949"/>
      <c r="AJ75" s="950"/>
      <c r="AK75" s="951" t="s">
        <v>475</v>
      </c>
      <c r="AL75" s="949"/>
      <c r="AM75" s="949"/>
      <c r="AN75" s="949"/>
      <c r="AO75" s="950"/>
      <c r="AP75" s="951">
        <v>6403</v>
      </c>
      <c r="AQ75" s="949"/>
      <c r="AR75" s="949"/>
      <c r="AS75" s="949"/>
      <c r="AT75" s="950"/>
      <c r="AU75" s="951">
        <v>0</v>
      </c>
      <c r="AV75" s="949"/>
      <c r="AW75" s="949"/>
      <c r="AX75" s="949"/>
      <c r="AY75" s="950"/>
      <c r="AZ75" s="942" t="s">
        <v>536</v>
      </c>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t="s">
        <v>545</v>
      </c>
      <c r="C76" s="945"/>
      <c r="D76" s="945"/>
      <c r="E76" s="945"/>
      <c r="F76" s="945"/>
      <c r="G76" s="945"/>
      <c r="H76" s="945"/>
      <c r="I76" s="945"/>
      <c r="J76" s="945"/>
      <c r="K76" s="945"/>
      <c r="L76" s="945"/>
      <c r="M76" s="945"/>
      <c r="N76" s="945"/>
      <c r="O76" s="945"/>
      <c r="P76" s="946"/>
      <c r="Q76" s="948">
        <v>554</v>
      </c>
      <c r="R76" s="949"/>
      <c r="S76" s="949"/>
      <c r="T76" s="949"/>
      <c r="U76" s="950"/>
      <c r="V76" s="951">
        <v>604</v>
      </c>
      <c r="W76" s="949"/>
      <c r="X76" s="949"/>
      <c r="Y76" s="949"/>
      <c r="Z76" s="950"/>
      <c r="AA76" s="951">
        <v>-50</v>
      </c>
      <c r="AB76" s="949"/>
      <c r="AC76" s="949"/>
      <c r="AD76" s="949"/>
      <c r="AE76" s="950"/>
      <c r="AF76" s="951">
        <v>5497</v>
      </c>
      <c r="AG76" s="949"/>
      <c r="AH76" s="949"/>
      <c r="AI76" s="949"/>
      <c r="AJ76" s="950"/>
      <c r="AK76" s="951" t="s">
        <v>475</v>
      </c>
      <c r="AL76" s="949"/>
      <c r="AM76" s="949"/>
      <c r="AN76" s="949"/>
      <c r="AO76" s="950"/>
      <c r="AP76" s="951" t="s">
        <v>475</v>
      </c>
      <c r="AQ76" s="949"/>
      <c r="AR76" s="949"/>
      <c r="AS76" s="949"/>
      <c r="AT76" s="950"/>
      <c r="AU76" s="951" t="s">
        <v>475</v>
      </c>
      <c r="AV76" s="949"/>
      <c r="AW76" s="949"/>
      <c r="AX76" s="949"/>
      <c r="AY76" s="950"/>
      <c r="AZ76" s="942" t="s">
        <v>536</v>
      </c>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365</v>
      </c>
      <c r="B88" s="907" t="s">
        <v>391</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16286</v>
      </c>
      <c r="AG88" s="929"/>
      <c r="AH88" s="929"/>
      <c r="AI88" s="929"/>
      <c r="AJ88" s="929"/>
      <c r="AK88" s="933"/>
      <c r="AL88" s="933"/>
      <c r="AM88" s="933"/>
      <c r="AN88" s="933"/>
      <c r="AO88" s="933"/>
      <c r="AP88" s="929">
        <v>87303</v>
      </c>
      <c r="AQ88" s="929"/>
      <c r="AR88" s="929"/>
      <c r="AS88" s="929"/>
      <c r="AT88" s="929"/>
      <c r="AU88" s="929">
        <v>37329</v>
      </c>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365</v>
      </c>
      <c r="BR102" s="907" t="s">
        <v>392</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307815</v>
      </c>
      <c r="CS102" s="923"/>
      <c r="CT102" s="923"/>
      <c r="CU102" s="923"/>
      <c r="CV102" s="924"/>
      <c r="CW102" s="922">
        <v>7304</v>
      </c>
      <c r="CX102" s="923"/>
      <c r="CY102" s="923"/>
      <c r="CZ102" s="923"/>
      <c r="DA102" s="924"/>
      <c r="DB102" s="922">
        <v>57568</v>
      </c>
      <c r="DC102" s="923"/>
      <c r="DD102" s="923"/>
      <c r="DE102" s="923"/>
      <c r="DF102" s="924"/>
      <c r="DG102" s="922">
        <v>254998</v>
      </c>
      <c r="DH102" s="923"/>
      <c r="DI102" s="923"/>
      <c r="DJ102" s="923"/>
      <c r="DK102" s="924"/>
      <c r="DL102" s="922">
        <v>52656</v>
      </c>
      <c r="DM102" s="923"/>
      <c r="DN102" s="923"/>
      <c r="DO102" s="923"/>
      <c r="DP102" s="924"/>
      <c r="DQ102" s="922">
        <v>5300</v>
      </c>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397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399</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400</v>
      </c>
      <c r="AB109" s="866"/>
      <c r="AC109" s="866"/>
      <c r="AD109" s="866"/>
      <c r="AE109" s="867"/>
      <c r="AF109" s="868" t="s">
        <v>297</v>
      </c>
      <c r="AG109" s="866"/>
      <c r="AH109" s="866"/>
      <c r="AI109" s="866"/>
      <c r="AJ109" s="867"/>
      <c r="AK109" s="868" t="s">
        <v>296</v>
      </c>
      <c r="AL109" s="866"/>
      <c r="AM109" s="866"/>
      <c r="AN109" s="866"/>
      <c r="AO109" s="867"/>
      <c r="AP109" s="868" t="s">
        <v>401</v>
      </c>
      <c r="AQ109" s="866"/>
      <c r="AR109" s="866"/>
      <c r="AS109" s="866"/>
      <c r="AT109" s="899"/>
      <c r="AU109" s="865" t="s">
        <v>399</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400</v>
      </c>
      <c r="BR109" s="866"/>
      <c r="BS109" s="866"/>
      <c r="BT109" s="866"/>
      <c r="BU109" s="867"/>
      <c r="BV109" s="868" t="s">
        <v>297</v>
      </c>
      <c r="BW109" s="866"/>
      <c r="BX109" s="866"/>
      <c r="BY109" s="866"/>
      <c r="BZ109" s="867"/>
      <c r="CA109" s="868" t="s">
        <v>296</v>
      </c>
      <c r="CB109" s="866"/>
      <c r="CC109" s="866"/>
      <c r="CD109" s="866"/>
      <c r="CE109" s="867"/>
      <c r="CF109" s="906" t="s">
        <v>401</v>
      </c>
      <c r="CG109" s="906"/>
      <c r="CH109" s="906"/>
      <c r="CI109" s="906"/>
      <c r="CJ109" s="906"/>
      <c r="CK109" s="868" t="s">
        <v>402</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400</v>
      </c>
      <c r="DH109" s="866"/>
      <c r="DI109" s="866"/>
      <c r="DJ109" s="866"/>
      <c r="DK109" s="867"/>
      <c r="DL109" s="868" t="s">
        <v>297</v>
      </c>
      <c r="DM109" s="866"/>
      <c r="DN109" s="866"/>
      <c r="DO109" s="866"/>
      <c r="DP109" s="867"/>
      <c r="DQ109" s="868" t="s">
        <v>296</v>
      </c>
      <c r="DR109" s="866"/>
      <c r="DS109" s="866"/>
      <c r="DT109" s="866"/>
      <c r="DU109" s="867"/>
      <c r="DV109" s="868" t="s">
        <v>401</v>
      </c>
      <c r="DW109" s="866"/>
      <c r="DX109" s="866"/>
      <c r="DY109" s="866"/>
      <c r="DZ109" s="899"/>
    </row>
    <row r="110" spans="1:131" s="229" customFormat="1" ht="26.25" customHeight="1" x14ac:dyDescent="0.2">
      <c r="A110" s="775" t="s">
        <v>403</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207029734</v>
      </c>
      <c r="AB110" s="859"/>
      <c r="AC110" s="859"/>
      <c r="AD110" s="859"/>
      <c r="AE110" s="860"/>
      <c r="AF110" s="861">
        <v>208755383</v>
      </c>
      <c r="AG110" s="859"/>
      <c r="AH110" s="859"/>
      <c r="AI110" s="859"/>
      <c r="AJ110" s="860"/>
      <c r="AK110" s="861">
        <v>210474647</v>
      </c>
      <c r="AL110" s="859"/>
      <c r="AM110" s="859"/>
      <c r="AN110" s="859"/>
      <c r="AO110" s="860"/>
      <c r="AP110" s="862">
        <v>17.2</v>
      </c>
      <c r="AQ110" s="863"/>
      <c r="AR110" s="863"/>
      <c r="AS110" s="863"/>
      <c r="AT110" s="864"/>
      <c r="AU110" s="900" t="s">
        <v>70</v>
      </c>
      <c r="AV110" s="901"/>
      <c r="AW110" s="901"/>
      <c r="AX110" s="901"/>
      <c r="AY110" s="901"/>
      <c r="AZ110" s="827" t="s">
        <v>404</v>
      </c>
      <c r="BA110" s="776"/>
      <c r="BB110" s="776"/>
      <c r="BC110" s="776"/>
      <c r="BD110" s="776"/>
      <c r="BE110" s="776"/>
      <c r="BF110" s="776"/>
      <c r="BG110" s="776"/>
      <c r="BH110" s="776"/>
      <c r="BI110" s="776"/>
      <c r="BJ110" s="776"/>
      <c r="BK110" s="776"/>
      <c r="BL110" s="776"/>
      <c r="BM110" s="776"/>
      <c r="BN110" s="776"/>
      <c r="BO110" s="776"/>
      <c r="BP110" s="777"/>
      <c r="BQ110" s="828">
        <v>5644446890</v>
      </c>
      <c r="BR110" s="810"/>
      <c r="BS110" s="810"/>
      <c r="BT110" s="810"/>
      <c r="BU110" s="810"/>
      <c r="BV110" s="810">
        <v>5540180944</v>
      </c>
      <c r="BW110" s="810"/>
      <c r="BX110" s="810"/>
      <c r="BY110" s="810"/>
      <c r="BZ110" s="810"/>
      <c r="CA110" s="810">
        <v>5471504138</v>
      </c>
      <c r="CB110" s="810"/>
      <c r="CC110" s="810"/>
      <c r="CD110" s="810"/>
      <c r="CE110" s="810"/>
      <c r="CF110" s="837">
        <v>446.3</v>
      </c>
      <c r="CG110" s="838"/>
      <c r="CH110" s="838"/>
      <c r="CI110" s="838"/>
      <c r="CJ110" s="838"/>
      <c r="CK110" s="896" t="s">
        <v>405</v>
      </c>
      <c r="CL110" s="787"/>
      <c r="CM110" s="827" t="s">
        <v>406</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2881907</v>
      </c>
      <c r="DH110" s="810"/>
      <c r="DI110" s="810"/>
      <c r="DJ110" s="810"/>
      <c r="DK110" s="810"/>
      <c r="DL110" s="810">
        <v>2528046</v>
      </c>
      <c r="DM110" s="810"/>
      <c r="DN110" s="810"/>
      <c r="DO110" s="810"/>
      <c r="DP110" s="810"/>
      <c r="DQ110" s="810">
        <v>2172380</v>
      </c>
      <c r="DR110" s="810"/>
      <c r="DS110" s="810"/>
      <c r="DT110" s="810"/>
      <c r="DU110" s="810"/>
      <c r="DV110" s="811">
        <v>0.2</v>
      </c>
      <c r="DW110" s="811"/>
      <c r="DX110" s="811"/>
      <c r="DY110" s="811"/>
      <c r="DZ110" s="812"/>
    </row>
    <row r="111" spans="1:131" s="229" customFormat="1" ht="26.25" customHeight="1" x14ac:dyDescent="0.2">
      <c r="A111" s="742" t="s">
        <v>407</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408</v>
      </c>
      <c r="BA111" s="720"/>
      <c r="BB111" s="720"/>
      <c r="BC111" s="720"/>
      <c r="BD111" s="720"/>
      <c r="BE111" s="720"/>
      <c r="BF111" s="720"/>
      <c r="BG111" s="720"/>
      <c r="BH111" s="720"/>
      <c r="BI111" s="720"/>
      <c r="BJ111" s="720"/>
      <c r="BK111" s="720"/>
      <c r="BL111" s="720"/>
      <c r="BM111" s="720"/>
      <c r="BN111" s="720"/>
      <c r="BO111" s="720"/>
      <c r="BP111" s="721"/>
      <c r="BQ111" s="784">
        <v>67990746</v>
      </c>
      <c r="BR111" s="785"/>
      <c r="BS111" s="785"/>
      <c r="BT111" s="785"/>
      <c r="BU111" s="785"/>
      <c r="BV111" s="785">
        <v>62069704</v>
      </c>
      <c r="BW111" s="785"/>
      <c r="BX111" s="785"/>
      <c r="BY111" s="785"/>
      <c r="BZ111" s="785"/>
      <c r="CA111" s="785">
        <v>55025183</v>
      </c>
      <c r="CB111" s="785"/>
      <c r="CC111" s="785"/>
      <c r="CD111" s="785"/>
      <c r="CE111" s="785"/>
      <c r="CF111" s="846">
        <v>4.5</v>
      </c>
      <c r="CG111" s="847"/>
      <c r="CH111" s="847"/>
      <c r="CI111" s="847"/>
      <c r="CJ111" s="847"/>
      <c r="CK111" s="897"/>
      <c r="CL111" s="789"/>
      <c r="CM111" s="783" t="s">
        <v>409</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410</v>
      </c>
      <c r="B112" s="883"/>
      <c r="C112" s="720" t="s">
        <v>411</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158177605</v>
      </c>
      <c r="AB112" s="748"/>
      <c r="AC112" s="748"/>
      <c r="AD112" s="748"/>
      <c r="AE112" s="749"/>
      <c r="AF112" s="750">
        <v>164016995</v>
      </c>
      <c r="AG112" s="748"/>
      <c r="AH112" s="748"/>
      <c r="AI112" s="748"/>
      <c r="AJ112" s="749"/>
      <c r="AK112" s="750">
        <v>162998301</v>
      </c>
      <c r="AL112" s="748"/>
      <c r="AM112" s="748"/>
      <c r="AN112" s="748"/>
      <c r="AO112" s="749"/>
      <c r="AP112" s="792">
        <v>13.3</v>
      </c>
      <c r="AQ112" s="793"/>
      <c r="AR112" s="793"/>
      <c r="AS112" s="793"/>
      <c r="AT112" s="794"/>
      <c r="AU112" s="902"/>
      <c r="AV112" s="903"/>
      <c r="AW112" s="903"/>
      <c r="AX112" s="903"/>
      <c r="AY112" s="903"/>
      <c r="AZ112" s="783" t="s">
        <v>412</v>
      </c>
      <c r="BA112" s="720"/>
      <c r="BB112" s="720"/>
      <c r="BC112" s="720"/>
      <c r="BD112" s="720"/>
      <c r="BE112" s="720"/>
      <c r="BF112" s="720"/>
      <c r="BG112" s="720"/>
      <c r="BH112" s="720"/>
      <c r="BI112" s="720"/>
      <c r="BJ112" s="720"/>
      <c r="BK112" s="720"/>
      <c r="BL112" s="720"/>
      <c r="BM112" s="720"/>
      <c r="BN112" s="720"/>
      <c r="BO112" s="720"/>
      <c r="BP112" s="721"/>
      <c r="BQ112" s="784">
        <v>92864982</v>
      </c>
      <c r="BR112" s="785"/>
      <c r="BS112" s="785"/>
      <c r="BT112" s="785"/>
      <c r="BU112" s="785"/>
      <c r="BV112" s="785">
        <v>88380575</v>
      </c>
      <c r="BW112" s="785"/>
      <c r="BX112" s="785"/>
      <c r="BY112" s="785"/>
      <c r="BZ112" s="785"/>
      <c r="CA112" s="785">
        <v>83545148</v>
      </c>
      <c r="CB112" s="785"/>
      <c r="CC112" s="785"/>
      <c r="CD112" s="785"/>
      <c r="CE112" s="785"/>
      <c r="CF112" s="846">
        <v>6.8</v>
      </c>
      <c r="CG112" s="847"/>
      <c r="CH112" s="847"/>
      <c r="CI112" s="847"/>
      <c r="CJ112" s="847"/>
      <c r="CK112" s="897"/>
      <c r="CL112" s="789"/>
      <c r="CM112" s="783" t="s">
        <v>413</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251618</v>
      </c>
      <c r="DH112" s="785"/>
      <c r="DI112" s="785"/>
      <c r="DJ112" s="785"/>
      <c r="DK112" s="785"/>
      <c r="DL112" s="785">
        <v>89696</v>
      </c>
      <c r="DM112" s="785"/>
      <c r="DN112" s="785"/>
      <c r="DO112" s="785"/>
      <c r="DP112" s="785"/>
      <c r="DQ112" s="785">
        <v>35056</v>
      </c>
      <c r="DR112" s="785"/>
      <c r="DS112" s="785"/>
      <c r="DT112" s="785"/>
      <c r="DU112" s="785"/>
      <c r="DV112" s="762">
        <v>0</v>
      </c>
      <c r="DW112" s="762"/>
      <c r="DX112" s="762"/>
      <c r="DY112" s="762"/>
      <c r="DZ112" s="763"/>
    </row>
    <row r="113" spans="1:130" s="229" customFormat="1" ht="26.25" customHeight="1" x14ac:dyDescent="0.2">
      <c r="A113" s="884"/>
      <c r="B113" s="885"/>
      <c r="C113" s="720" t="s">
        <v>414</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7012985</v>
      </c>
      <c r="AB113" s="748"/>
      <c r="AC113" s="748"/>
      <c r="AD113" s="748"/>
      <c r="AE113" s="749"/>
      <c r="AF113" s="750">
        <v>6559892</v>
      </c>
      <c r="AG113" s="748"/>
      <c r="AH113" s="748"/>
      <c r="AI113" s="748"/>
      <c r="AJ113" s="749"/>
      <c r="AK113" s="750">
        <v>6369631</v>
      </c>
      <c r="AL113" s="748"/>
      <c r="AM113" s="748"/>
      <c r="AN113" s="748"/>
      <c r="AO113" s="749"/>
      <c r="AP113" s="792">
        <v>0.5</v>
      </c>
      <c r="AQ113" s="793"/>
      <c r="AR113" s="793"/>
      <c r="AS113" s="793"/>
      <c r="AT113" s="794"/>
      <c r="AU113" s="902"/>
      <c r="AV113" s="903"/>
      <c r="AW113" s="903"/>
      <c r="AX113" s="903"/>
      <c r="AY113" s="903"/>
      <c r="AZ113" s="783" t="s">
        <v>415</v>
      </c>
      <c r="BA113" s="720"/>
      <c r="BB113" s="720"/>
      <c r="BC113" s="720"/>
      <c r="BD113" s="720"/>
      <c r="BE113" s="720"/>
      <c r="BF113" s="720"/>
      <c r="BG113" s="720"/>
      <c r="BH113" s="720"/>
      <c r="BI113" s="720"/>
      <c r="BJ113" s="720"/>
      <c r="BK113" s="720"/>
      <c r="BL113" s="720"/>
      <c r="BM113" s="720"/>
      <c r="BN113" s="720"/>
      <c r="BO113" s="720"/>
      <c r="BP113" s="721"/>
      <c r="BQ113" s="784">
        <v>33212460</v>
      </c>
      <c r="BR113" s="785"/>
      <c r="BS113" s="785"/>
      <c r="BT113" s="785"/>
      <c r="BU113" s="785"/>
      <c r="BV113" s="785">
        <v>35126900</v>
      </c>
      <c r="BW113" s="785"/>
      <c r="BX113" s="785"/>
      <c r="BY113" s="785"/>
      <c r="BZ113" s="785"/>
      <c r="CA113" s="785">
        <v>37328882</v>
      </c>
      <c r="CB113" s="785"/>
      <c r="CC113" s="785"/>
      <c r="CD113" s="785"/>
      <c r="CE113" s="785"/>
      <c r="CF113" s="846">
        <v>3</v>
      </c>
      <c r="CG113" s="847"/>
      <c r="CH113" s="847"/>
      <c r="CI113" s="847"/>
      <c r="CJ113" s="847"/>
      <c r="CK113" s="897"/>
      <c r="CL113" s="789"/>
      <c r="CM113" s="783" t="s">
        <v>416</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57524421</v>
      </c>
      <c r="DH113" s="785"/>
      <c r="DI113" s="785"/>
      <c r="DJ113" s="785"/>
      <c r="DK113" s="785"/>
      <c r="DL113" s="785">
        <v>50751687</v>
      </c>
      <c r="DM113" s="785"/>
      <c r="DN113" s="785"/>
      <c r="DO113" s="785"/>
      <c r="DP113" s="785"/>
      <c r="DQ113" s="785">
        <v>45187894</v>
      </c>
      <c r="DR113" s="785"/>
      <c r="DS113" s="785"/>
      <c r="DT113" s="785"/>
      <c r="DU113" s="785"/>
      <c r="DV113" s="762">
        <v>3.7</v>
      </c>
      <c r="DW113" s="762"/>
      <c r="DX113" s="762"/>
      <c r="DY113" s="762"/>
      <c r="DZ113" s="763"/>
    </row>
    <row r="114" spans="1:130" s="229" customFormat="1" ht="26.25" customHeight="1" x14ac:dyDescent="0.2">
      <c r="A114" s="884"/>
      <c r="B114" s="885"/>
      <c r="C114" s="720" t="s">
        <v>417</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2838150</v>
      </c>
      <c r="AB114" s="748"/>
      <c r="AC114" s="748"/>
      <c r="AD114" s="748"/>
      <c r="AE114" s="749"/>
      <c r="AF114" s="750">
        <v>2650882</v>
      </c>
      <c r="AG114" s="748"/>
      <c r="AH114" s="748"/>
      <c r="AI114" s="748"/>
      <c r="AJ114" s="749"/>
      <c r="AK114" s="750">
        <v>2593530</v>
      </c>
      <c r="AL114" s="748"/>
      <c r="AM114" s="748"/>
      <c r="AN114" s="748"/>
      <c r="AO114" s="749"/>
      <c r="AP114" s="792">
        <v>0.2</v>
      </c>
      <c r="AQ114" s="793"/>
      <c r="AR114" s="793"/>
      <c r="AS114" s="793"/>
      <c r="AT114" s="794"/>
      <c r="AU114" s="902"/>
      <c r="AV114" s="903"/>
      <c r="AW114" s="903"/>
      <c r="AX114" s="903"/>
      <c r="AY114" s="903"/>
      <c r="AZ114" s="783" t="s">
        <v>418</v>
      </c>
      <c r="BA114" s="720"/>
      <c r="BB114" s="720"/>
      <c r="BC114" s="720"/>
      <c r="BD114" s="720"/>
      <c r="BE114" s="720"/>
      <c r="BF114" s="720"/>
      <c r="BG114" s="720"/>
      <c r="BH114" s="720"/>
      <c r="BI114" s="720"/>
      <c r="BJ114" s="720"/>
      <c r="BK114" s="720"/>
      <c r="BL114" s="720"/>
      <c r="BM114" s="720"/>
      <c r="BN114" s="720"/>
      <c r="BO114" s="720"/>
      <c r="BP114" s="721"/>
      <c r="BQ114" s="784">
        <v>376551723</v>
      </c>
      <c r="BR114" s="785"/>
      <c r="BS114" s="785"/>
      <c r="BT114" s="785"/>
      <c r="BU114" s="785"/>
      <c r="BV114" s="785">
        <v>369949752</v>
      </c>
      <c r="BW114" s="785"/>
      <c r="BX114" s="785"/>
      <c r="BY114" s="785"/>
      <c r="BZ114" s="785"/>
      <c r="CA114" s="785">
        <v>380574897</v>
      </c>
      <c r="CB114" s="785"/>
      <c r="CC114" s="785"/>
      <c r="CD114" s="785"/>
      <c r="CE114" s="785"/>
      <c r="CF114" s="846">
        <v>31</v>
      </c>
      <c r="CG114" s="847"/>
      <c r="CH114" s="847"/>
      <c r="CI114" s="847"/>
      <c r="CJ114" s="847"/>
      <c r="CK114" s="897"/>
      <c r="CL114" s="789"/>
      <c r="CM114" s="783" t="s">
        <v>419</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2">
      <c r="A115" s="884"/>
      <c r="B115" s="885"/>
      <c r="C115" s="720" t="s">
        <v>420</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9735952</v>
      </c>
      <c r="AB115" s="748"/>
      <c r="AC115" s="748"/>
      <c r="AD115" s="748"/>
      <c r="AE115" s="749"/>
      <c r="AF115" s="750">
        <v>9291961</v>
      </c>
      <c r="AG115" s="748"/>
      <c r="AH115" s="748"/>
      <c r="AI115" s="748"/>
      <c r="AJ115" s="749"/>
      <c r="AK115" s="750">
        <v>9273840</v>
      </c>
      <c r="AL115" s="748"/>
      <c r="AM115" s="748"/>
      <c r="AN115" s="748"/>
      <c r="AO115" s="749"/>
      <c r="AP115" s="792">
        <v>0.8</v>
      </c>
      <c r="AQ115" s="793"/>
      <c r="AR115" s="793"/>
      <c r="AS115" s="793"/>
      <c r="AT115" s="794"/>
      <c r="AU115" s="902"/>
      <c r="AV115" s="903"/>
      <c r="AW115" s="903"/>
      <c r="AX115" s="903"/>
      <c r="AY115" s="903"/>
      <c r="AZ115" s="783" t="s">
        <v>421</v>
      </c>
      <c r="BA115" s="720"/>
      <c r="BB115" s="720"/>
      <c r="BC115" s="720"/>
      <c r="BD115" s="720"/>
      <c r="BE115" s="720"/>
      <c r="BF115" s="720"/>
      <c r="BG115" s="720"/>
      <c r="BH115" s="720"/>
      <c r="BI115" s="720"/>
      <c r="BJ115" s="720"/>
      <c r="BK115" s="720"/>
      <c r="BL115" s="720"/>
      <c r="BM115" s="720"/>
      <c r="BN115" s="720"/>
      <c r="BO115" s="720"/>
      <c r="BP115" s="721"/>
      <c r="BQ115" s="784">
        <v>17967769</v>
      </c>
      <c r="BR115" s="785"/>
      <c r="BS115" s="785"/>
      <c r="BT115" s="785"/>
      <c r="BU115" s="785"/>
      <c r="BV115" s="785">
        <v>14259771</v>
      </c>
      <c r="BW115" s="785"/>
      <c r="BX115" s="785"/>
      <c r="BY115" s="785"/>
      <c r="BZ115" s="785"/>
      <c r="CA115" s="785">
        <v>15628538</v>
      </c>
      <c r="CB115" s="785"/>
      <c r="CC115" s="785"/>
      <c r="CD115" s="785"/>
      <c r="CE115" s="785"/>
      <c r="CF115" s="846">
        <v>1.3</v>
      </c>
      <c r="CG115" s="847"/>
      <c r="CH115" s="847"/>
      <c r="CI115" s="847"/>
      <c r="CJ115" s="847"/>
      <c r="CK115" s="897"/>
      <c r="CL115" s="789"/>
      <c r="CM115" s="783" t="s">
        <v>422</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v>7332800</v>
      </c>
      <c r="DH115" s="785"/>
      <c r="DI115" s="785"/>
      <c r="DJ115" s="785"/>
      <c r="DK115" s="785"/>
      <c r="DL115" s="785">
        <v>8700275</v>
      </c>
      <c r="DM115" s="785"/>
      <c r="DN115" s="785"/>
      <c r="DO115" s="785"/>
      <c r="DP115" s="785"/>
      <c r="DQ115" s="785">
        <v>7629853</v>
      </c>
      <c r="DR115" s="785"/>
      <c r="DS115" s="785"/>
      <c r="DT115" s="785"/>
      <c r="DU115" s="785"/>
      <c r="DV115" s="762">
        <v>0.6</v>
      </c>
      <c r="DW115" s="762"/>
      <c r="DX115" s="762"/>
      <c r="DY115" s="762"/>
      <c r="DZ115" s="763"/>
    </row>
    <row r="116" spans="1:130" s="229" customFormat="1" ht="26.25" customHeight="1" x14ac:dyDescent="0.2">
      <c r="A116" s="886"/>
      <c r="B116" s="887"/>
      <c r="C116" s="807" t="s">
        <v>423</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118</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424</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425</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426</v>
      </c>
      <c r="Z117" s="867"/>
      <c r="AA117" s="872">
        <v>384794426</v>
      </c>
      <c r="AB117" s="873"/>
      <c r="AC117" s="873"/>
      <c r="AD117" s="873"/>
      <c r="AE117" s="874"/>
      <c r="AF117" s="875">
        <v>391275113</v>
      </c>
      <c r="AG117" s="873"/>
      <c r="AH117" s="873"/>
      <c r="AI117" s="873"/>
      <c r="AJ117" s="874"/>
      <c r="AK117" s="875">
        <v>391709949</v>
      </c>
      <c r="AL117" s="873"/>
      <c r="AM117" s="873"/>
      <c r="AN117" s="873"/>
      <c r="AO117" s="874"/>
      <c r="AP117" s="876"/>
      <c r="AQ117" s="877"/>
      <c r="AR117" s="877"/>
      <c r="AS117" s="877"/>
      <c r="AT117" s="878"/>
      <c r="AU117" s="902"/>
      <c r="AV117" s="903"/>
      <c r="AW117" s="903"/>
      <c r="AX117" s="903"/>
      <c r="AY117" s="903"/>
      <c r="AZ117" s="783" t="s">
        <v>427</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428</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402</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400</v>
      </c>
      <c r="AB118" s="866"/>
      <c r="AC118" s="866"/>
      <c r="AD118" s="866"/>
      <c r="AE118" s="867"/>
      <c r="AF118" s="868" t="s">
        <v>297</v>
      </c>
      <c r="AG118" s="866"/>
      <c r="AH118" s="866"/>
      <c r="AI118" s="866"/>
      <c r="AJ118" s="867"/>
      <c r="AK118" s="868" t="s">
        <v>296</v>
      </c>
      <c r="AL118" s="866"/>
      <c r="AM118" s="866"/>
      <c r="AN118" s="866"/>
      <c r="AO118" s="867"/>
      <c r="AP118" s="869" t="s">
        <v>401</v>
      </c>
      <c r="AQ118" s="870"/>
      <c r="AR118" s="870"/>
      <c r="AS118" s="870"/>
      <c r="AT118" s="871"/>
      <c r="AU118" s="902"/>
      <c r="AV118" s="903"/>
      <c r="AW118" s="903"/>
      <c r="AX118" s="903"/>
      <c r="AY118" s="903"/>
      <c r="AZ118" s="806" t="s">
        <v>429</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430</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405</v>
      </c>
      <c r="B119" s="787"/>
      <c r="C119" s="827" t="s">
        <v>406</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367773</v>
      </c>
      <c r="AB119" s="859"/>
      <c r="AC119" s="859"/>
      <c r="AD119" s="859"/>
      <c r="AE119" s="860"/>
      <c r="AF119" s="861">
        <v>367858</v>
      </c>
      <c r="AG119" s="859"/>
      <c r="AH119" s="859"/>
      <c r="AI119" s="859"/>
      <c r="AJ119" s="860"/>
      <c r="AK119" s="861">
        <v>367945</v>
      </c>
      <c r="AL119" s="859"/>
      <c r="AM119" s="859"/>
      <c r="AN119" s="859"/>
      <c r="AO119" s="860"/>
      <c r="AP119" s="862">
        <v>0</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431</v>
      </c>
      <c r="BP119" s="849"/>
      <c r="BQ119" s="833">
        <v>6233034570</v>
      </c>
      <c r="BR119" s="813"/>
      <c r="BS119" s="813"/>
      <c r="BT119" s="813"/>
      <c r="BU119" s="813"/>
      <c r="BV119" s="813">
        <v>6109967646</v>
      </c>
      <c r="BW119" s="813"/>
      <c r="BX119" s="813"/>
      <c r="BY119" s="813"/>
      <c r="BZ119" s="813"/>
      <c r="CA119" s="813">
        <v>6043606786</v>
      </c>
      <c r="CB119" s="813"/>
      <c r="CC119" s="813"/>
      <c r="CD119" s="813"/>
      <c r="CE119" s="813"/>
      <c r="CF119" s="716"/>
      <c r="CG119" s="717"/>
      <c r="CH119" s="717"/>
      <c r="CI119" s="717"/>
      <c r="CJ119" s="802"/>
      <c r="CK119" s="898"/>
      <c r="CL119" s="791"/>
      <c r="CM119" s="806" t="s">
        <v>432</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2">
      <c r="A120" s="788"/>
      <c r="B120" s="789"/>
      <c r="C120" s="783" t="s">
        <v>409</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433</v>
      </c>
      <c r="AV120" s="851"/>
      <c r="AW120" s="851"/>
      <c r="AX120" s="851"/>
      <c r="AY120" s="852"/>
      <c r="AZ120" s="827" t="s">
        <v>434</v>
      </c>
      <c r="BA120" s="776"/>
      <c r="BB120" s="776"/>
      <c r="BC120" s="776"/>
      <c r="BD120" s="776"/>
      <c r="BE120" s="776"/>
      <c r="BF120" s="776"/>
      <c r="BG120" s="776"/>
      <c r="BH120" s="776"/>
      <c r="BI120" s="776"/>
      <c r="BJ120" s="776"/>
      <c r="BK120" s="776"/>
      <c r="BL120" s="776"/>
      <c r="BM120" s="776"/>
      <c r="BN120" s="776"/>
      <c r="BO120" s="776"/>
      <c r="BP120" s="777"/>
      <c r="BQ120" s="828">
        <v>1200622416</v>
      </c>
      <c r="BR120" s="810"/>
      <c r="BS120" s="810"/>
      <c r="BT120" s="810"/>
      <c r="BU120" s="810"/>
      <c r="BV120" s="810">
        <v>1212416111</v>
      </c>
      <c r="BW120" s="810"/>
      <c r="BX120" s="810"/>
      <c r="BY120" s="810"/>
      <c r="BZ120" s="810"/>
      <c r="CA120" s="810">
        <v>1231051659</v>
      </c>
      <c r="CB120" s="810"/>
      <c r="CC120" s="810"/>
      <c r="CD120" s="810"/>
      <c r="CE120" s="810"/>
      <c r="CF120" s="837">
        <v>100.4</v>
      </c>
      <c r="CG120" s="838"/>
      <c r="CH120" s="838"/>
      <c r="CI120" s="838"/>
      <c r="CJ120" s="838"/>
      <c r="CK120" s="839" t="s">
        <v>435</v>
      </c>
      <c r="CL120" s="819"/>
      <c r="CM120" s="819"/>
      <c r="CN120" s="819"/>
      <c r="CO120" s="820"/>
      <c r="CP120" s="843" t="s">
        <v>382</v>
      </c>
      <c r="CQ120" s="844"/>
      <c r="CR120" s="844"/>
      <c r="CS120" s="844"/>
      <c r="CT120" s="844"/>
      <c r="CU120" s="844"/>
      <c r="CV120" s="844"/>
      <c r="CW120" s="844"/>
      <c r="CX120" s="844"/>
      <c r="CY120" s="844"/>
      <c r="CZ120" s="844"/>
      <c r="DA120" s="844"/>
      <c r="DB120" s="844"/>
      <c r="DC120" s="844"/>
      <c r="DD120" s="844"/>
      <c r="DE120" s="844"/>
      <c r="DF120" s="845"/>
      <c r="DG120" s="828">
        <v>73606342</v>
      </c>
      <c r="DH120" s="810"/>
      <c r="DI120" s="810"/>
      <c r="DJ120" s="810"/>
      <c r="DK120" s="810"/>
      <c r="DL120" s="810">
        <v>70416894</v>
      </c>
      <c r="DM120" s="810"/>
      <c r="DN120" s="810"/>
      <c r="DO120" s="810"/>
      <c r="DP120" s="810"/>
      <c r="DQ120" s="810">
        <v>66841896</v>
      </c>
      <c r="DR120" s="810"/>
      <c r="DS120" s="810"/>
      <c r="DT120" s="810"/>
      <c r="DU120" s="810"/>
      <c r="DV120" s="811">
        <v>5.5</v>
      </c>
      <c r="DW120" s="811"/>
      <c r="DX120" s="811"/>
      <c r="DY120" s="811"/>
      <c r="DZ120" s="812"/>
    </row>
    <row r="121" spans="1:130" s="229" customFormat="1" ht="26.25" customHeight="1" x14ac:dyDescent="0.2">
      <c r="A121" s="788"/>
      <c r="B121" s="789"/>
      <c r="C121" s="834" t="s">
        <v>436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8322896</v>
      </c>
      <c r="AB121" s="748"/>
      <c r="AC121" s="748"/>
      <c r="AD121" s="748"/>
      <c r="AE121" s="749"/>
      <c r="AF121" s="750">
        <v>8121771</v>
      </c>
      <c r="AG121" s="748"/>
      <c r="AH121" s="748"/>
      <c r="AI121" s="748"/>
      <c r="AJ121" s="749"/>
      <c r="AK121" s="750">
        <v>8016833</v>
      </c>
      <c r="AL121" s="748"/>
      <c r="AM121" s="748"/>
      <c r="AN121" s="748"/>
      <c r="AO121" s="749"/>
      <c r="AP121" s="792">
        <v>0.7</v>
      </c>
      <c r="AQ121" s="793"/>
      <c r="AR121" s="793"/>
      <c r="AS121" s="793"/>
      <c r="AT121" s="794"/>
      <c r="AU121" s="853"/>
      <c r="AV121" s="854"/>
      <c r="AW121" s="854"/>
      <c r="AX121" s="854"/>
      <c r="AY121" s="855"/>
      <c r="AZ121" s="783" t="s">
        <v>437</v>
      </c>
      <c r="BA121" s="720"/>
      <c r="BB121" s="720"/>
      <c r="BC121" s="720"/>
      <c r="BD121" s="720"/>
      <c r="BE121" s="720"/>
      <c r="BF121" s="720"/>
      <c r="BG121" s="720"/>
      <c r="BH121" s="720"/>
      <c r="BI121" s="720"/>
      <c r="BJ121" s="720"/>
      <c r="BK121" s="720"/>
      <c r="BL121" s="720"/>
      <c r="BM121" s="720"/>
      <c r="BN121" s="720"/>
      <c r="BO121" s="720"/>
      <c r="BP121" s="721"/>
      <c r="BQ121" s="784">
        <v>60760221</v>
      </c>
      <c r="BR121" s="785"/>
      <c r="BS121" s="785"/>
      <c r="BT121" s="785"/>
      <c r="BU121" s="785"/>
      <c r="BV121" s="785">
        <v>58514983</v>
      </c>
      <c r="BW121" s="785"/>
      <c r="BX121" s="785"/>
      <c r="BY121" s="785"/>
      <c r="BZ121" s="785"/>
      <c r="CA121" s="785">
        <v>57738994</v>
      </c>
      <c r="CB121" s="785"/>
      <c r="CC121" s="785"/>
      <c r="CD121" s="785"/>
      <c r="CE121" s="785"/>
      <c r="CF121" s="846">
        <v>4.7</v>
      </c>
      <c r="CG121" s="847"/>
      <c r="CH121" s="847"/>
      <c r="CI121" s="847"/>
      <c r="CJ121" s="847"/>
      <c r="CK121" s="840"/>
      <c r="CL121" s="822"/>
      <c r="CM121" s="822"/>
      <c r="CN121" s="822"/>
      <c r="CO121" s="823"/>
      <c r="CP121" s="803" t="s">
        <v>378</v>
      </c>
      <c r="CQ121" s="804"/>
      <c r="CR121" s="804"/>
      <c r="CS121" s="804"/>
      <c r="CT121" s="804"/>
      <c r="CU121" s="804"/>
      <c r="CV121" s="804"/>
      <c r="CW121" s="804"/>
      <c r="CX121" s="804"/>
      <c r="CY121" s="804"/>
      <c r="CZ121" s="804"/>
      <c r="DA121" s="804"/>
      <c r="DB121" s="804"/>
      <c r="DC121" s="804"/>
      <c r="DD121" s="804"/>
      <c r="DE121" s="804"/>
      <c r="DF121" s="805"/>
      <c r="DG121" s="784">
        <v>16188189</v>
      </c>
      <c r="DH121" s="785"/>
      <c r="DI121" s="785"/>
      <c r="DJ121" s="785"/>
      <c r="DK121" s="785"/>
      <c r="DL121" s="785">
        <v>15410254</v>
      </c>
      <c r="DM121" s="785"/>
      <c r="DN121" s="785"/>
      <c r="DO121" s="785"/>
      <c r="DP121" s="785"/>
      <c r="DQ121" s="785">
        <v>14313075</v>
      </c>
      <c r="DR121" s="785"/>
      <c r="DS121" s="785"/>
      <c r="DT121" s="785"/>
      <c r="DU121" s="785"/>
      <c r="DV121" s="762">
        <v>1.2</v>
      </c>
      <c r="DW121" s="762"/>
      <c r="DX121" s="762"/>
      <c r="DY121" s="762"/>
      <c r="DZ121" s="763"/>
    </row>
    <row r="122" spans="1:130" s="229" customFormat="1" ht="26.25" customHeight="1" x14ac:dyDescent="0.2">
      <c r="A122" s="788"/>
      <c r="B122" s="789"/>
      <c r="C122" s="783" t="s">
        <v>419</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438</v>
      </c>
      <c r="BA122" s="807"/>
      <c r="BB122" s="807"/>
      <c r="BC122" s="807"/>
      <c r="BD122" s="807"/>
      <c r="BE122" s="807"/>
      <c r="BF122" s="807"/>
      <c r="BG122" s="807"/>
      <c r="BH122" s="807"/>
      <c r="BI122" s="807"/>
      <c r="BJ122" s="807"/>
      <c r="BK122" s="807"/>
      <c r="BL122" s="807"/>
      <c r="BM122" s="807"/>
      <c r="BN122" s="807"/>
      <c r="BO122" s="807"/>
      <c r="BP122" s="808"/>
      <c r="BQ122" s="833">
        <v>2915586777</v>
      </c>
      <c r="BR122" s="813"/>
      <c r="BS122" s="813"/>
      <c r="BT122" s="813"/>
      <c r="BU122" s="813"/>
      <c r="BV122" s="813">
        <v>2862745234</v>
      </c>
      <c r="BW122" s="813"/>
      <c r="BX122" s="813"/>
      <c r="BY122" s="813"/>
      <c r="BZ122" s="813"/>
      <c r="CA122" s="813">
        <v>2764410670</v>
      </c>
      <c r="CB122" s="813"/>
      <c r="CC122" s="813"/>
      <c r="CD122" s="813"/>
      <c r="CE122" s="813"/>
      <c r="CF122" s="814">
        <v>225.5</v>
      </c>
      <c r="CG122" s="815"/>
      <c r="CH122" s="815"/>
      <c r="CI122" s="815"/>
      <c r="CJ122" s="815"/>
      <c r="CK122" s="840"/>
      <c r="CL122" s="822"/>
      <c r="CM122" s="822"/>
      <c r="CN122" s="822"/>
      <c r="CO122" s="823"/>
      <c r="CP122" s="803" t="s">
        <v>384</v>
      </c>
      <c r="CQ122" s="804"/>
      <c r="CR122" s="804"/>
      <c r="CS122" s="804"/>
      <c r="CT122" s="804"/>
      <c r="CU122" s="804"/>
      <c r="CV122" s="804"/>
      <c r="CW122" s="804"/>
      <c r="CX122" s="804"/>
      <c r="CY122" s="804"/>
      <c r="CZ122" s="804"/>
      <c r="DA122" s="804"/>
      <c r="DB122" s="804"/>
      <c r="DC122" s="804"/>
      <c r="DD122" s="804"/>
      <c r="DE122" s="804"/>
      <c r="DF122" s="805"/>
      <c r="DG122" s="784">
        <v>796583</v>
      </c>
      <c r="DH122" s="785"/>
      <c r="DI122" s="785"/>
      <c r="DJ122" s="785"/>
      <c r="DK122" s="785"/>
      <c r="DL122" s="785">
        <v>856070</v>
      </c>
      <c r="DM122" s="785"/>
      <c r="DN122" s="785"/>
      <c r="DO122" s="785"/>
      <c r="DP122" s="785"/>
      <c r="DQ122" s="785">
        <v>1027511</v>
      </c>
      <c r="DR122" s="785"/>
      <c r="DS122" s="785"/>
      <c r="DT122" s="785"/>
      <c r="DU122" s="785"/>
      <c r="DV122" s="762">
        <v>0.1</v>
      </c>
      <c r="DW122" s="762"/>
      <c r="DX122" s="762"/>
      <c r="DY122" s="762"/>
      <c r="DZ122" s="763"/>
    </row>
    <row r="123" spans="1:130" s="229" customFormat="1" ht="26.25" customHeight="1" x14ac:dyDescent="0.2">
      <c r="A123" s="788"/>
      <c r="B123" s="789"/>
      <c r="C123" s="783" t="s">
        <v>425</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439</v>
      </c>
      <c r="BP123" s="849"/>
      <c r="BQ123" s="800">
        <v>4176969414</v>
      </c>
      <c r="BR123" s="801"/>
      <c r="BS123" s="801"/>
      <c r="BT123" s="801"/>
      <c r="BU123" s="801"/>
      <c r="BV123" s="801">
        <v>4133676328</v>
      </c>
      <c r="BW123" s="801"/>
      <c r="BX123" s="801"/>
      <c r="BY123" s="801"/>
      <c r="BZ123" s="801"/>
      <c r="CA123" s="801">
        <v>4053201323</v>
      </c>
      <c r="CB123" s="801"/>
      <c r="CC123" s="801"/>
      <c r="CD123" s="801"/>
      <c r="CE123" s="801"/>
      <c r="CF123" s="716"/>
      <c r="CG123" s="717"/>
      <c r="CH123" s="717"/>
      <c r="CI123" s="717"/>
      <c r="CJ123" s="802"/>
      <c r="CK123" s="840"/>
      <c r="CL123" s="822"/>
      <c r="CM123" s="822"/>
      <c r="CN123" s="822"/>
      <c r="CO123" s="823"/>
      <c r="CP123" s="803" t="s">
        <v>381</v>
      </c>
      <c r="CQ123" s="804"/>
      <c r="CR123" s="804"/>
      <c r="CS123" s="804"/>
      <c r="CT123" s="804"/>
      <c r="CU123" s="804"/>
      <c r="CV123" s="804"/>
      <c r="CW123" s="804"/>
      <c r="CX123" s="804"/>
      <c r="CY123" s="804"/>
      <c r="CZ123" s="804"/>
      <c r="DA123" s="804"/>
      <c r="DB123" s="804"/>
      <c r="DC123" s="804"/>
      <c r="DD123" s="804"/>
      <c r="DE123" s="804"/>
      <c r="DF123" s="805"/>
      <c r="DG123" s="784">
        <v>1405716</v>
      </c>
      <c r="DH123" s="785"/>
      <c r="DI123" s="785"/>
      <c r="DJ123" s="785"/>
      <c r="DK123" s="785"/>
      <c r="DL123" s="785">
        <v>1172407</v>
      </c>
      <c r="DM123" s="785"/>
      <c r="DN123" s="785"/>
      <c r="DO123" s="785"/>
      <c r="DP123" s="785"/>
      <c r="DQ123" s="785">
        <v>906923</v>
      </c>
      <c r="DR123" s="785"/>
      <c r="DS123" s="785"/>
      <c r="DT123" s="785"/>
      <c r="DU123" s="785"/>
      <c r="DV123" s="762">
        <v>0.1</v>
      </c>
      <c r="DW123" s="762"/>
      <c r="DX123" s="762"/>
      <c r="DY123" s="762"/>
      <c r="DZ123" s="763"/>
    </row>
    <row r="124" spans="1:130" s="229" customFormat="1" ht="26.25" customHeight="1" thickBot="1" x14ac:dyDescent="0.25">
      <c r="A124" s="788"/>
      <c r="B124" s="789"/>
      <c r="C124" s="783" t="s">
        <v>428</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v>927022</v>
      </c>
      <c r="AB124" s="748"/>
      <c r="AC124" s="748"/>
      <c r="AD124" s="748"/>
      <c r="AE124" s="749"/>
      <c r="AF124" s="750">
        <v>699343</v>
      </c>
      <c r="AG124" s="748"/>
      <c r="AH124" s="748"/>
      <c r="AI124" s="748"/>
      <c r="AJ124" s="749"/>
      <c r="AK124" s="750">
        <v>787103</v>
      </c>
      <c r="AL124" s="748"/>
      <c r="AM124" s="748"/>
      <c r="AN124" s="748"/>
      <c r="AO124" s="749"/>
      <c r="AP124" s="792">
        <v>0.1</v>
      </c>
      <c r="AQ124" s="793"/>
      <c r="AR124" s="793"/>
      <c r="AS124" s="793"/>
      <c r="AT124" s="794"/>
      <c r="AU124" s="795" t="s">
        <v>440</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168.3</v>
      </c>
      <c r="BR124" s="799"/>
      <c r="BS124" s="799"/>
      <c r="BT124" s="799"/>
      <c r="BU124" s="799"/>
      <c r="BV124" s="799">
        <v>167.1</v>
      </c>
      <c r="BW124" s="799"/>
      <c r="BX124" s="799"/>
      <c r="BY124" s="799"/>
      <c r="BZ124" s="799"/>
      <c r="CA124" s="799">
        <v>162.30000000000001</v>
      </c>
      <c r="CB124" s="799"/>
      <c r="CC124" s="799"/>
      <c r="CD124" s="799"/>
      <c r="CE124" s="799"/>
      <c r="CF124" s="694"/>
      <c r="CG124" s="695"/>
      <c r="CH124" s="695"/>
      <c r="CI124" s="695"/>
      <c r="CJ124" s="829"/>
      <c r="CK124" s="841"/>
      <c r="CL124" s="841"/>
      <c r="CM124" s="841"/>
      <c r="CN124" s="841"/>
      <c r="CO124" s="842"/>
      <c r="CP124" s="830" t="s">
        <v>441</v>
      </c>
      <c r="CQ124" s="831"/>
      <c r="CR124" s="831"/>
      <c r="CS124" s="831"/>
      <c r="CT124" s="831"/>
      <c r="CU124" s="831"/>
      <c r="CV124" s="831"/>
      <c r="CW124" s="831"/>
      <c r="CX124" s="831"/>
      <c r="CY124" s="831"/>
      <c r="CZ124" s="831"/>
      <c r="DA124" s="831"/>
      <c r="DB124" s="831"/>
      <c r="DC124" s="831"/>
      <c r="DD124" s="831"/>
      <c r="DE124" s="831"/>
      <c r="DF124" s="832"/>
      <c r="DG124" s="833">
        <v>868152</v>
      </c>
      <c r="DH124" s="813"/>
      <c r="DI124" s="813"/>
      <c r="DJ124" s="813"/>
      <c r="DK124" s="813"/>
      <c r="DL124" s="813">
        <v>524950</v>
      </c>
      <c r="DM124" s="813"/>
      <c r="DN124" s="813"/>
      <c r="DO124" s="813"/>
      <c r="DP124" s="813"/>
      <c r="DQ124" s="813">
        <v>455743</v>
      </c>
      <c r="DR124" s="813"/>
      <c r="DS124" s="813"/>
      <c r="DT124" s="813"/>
      <c r="DU124" s="813"/>
      <c r="DV124" s="816">
        <v>0</v>
      </c>
      <c r="DW124" s="816"/>
      <c r="DX124" s="816"/>
      <c r="DY124" s="816"/>
      <c r="DZ124" s="817"/>
    </row>
    <row r="125" spans="1:130" s="229" customFormat="1" ht="26.25" customHeight="1" x14ac:dyDescent="0.2">
      <c r="A125" s="788"/>
      <c r="B125" s="789"/>
      <c r="C125" s="783" t="s">
        <v>430</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442</v>
      </c>
      <c r="CL125" s="819"/>
      <c r="CM125" s="819"/>
      <c r="CN125" s="819"/>
      <c r="CO125" s="820"/>
      <c r="CP125" s="827" t="s">
        <v>443</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432</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444</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445</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118261</v>
      </c>
      <c r="AB127" s="748"/>
      <c r="AC127" s="748"/>
      <c r="AD127" s="748"/>
      <c r="AE127" s="749"/>
      <c r="AF127" s="750">
        <v>102989</v>
      </c>
      <c r="AG127" s="748"/>
      <c r="AH127" s="748"/>
      <c r="AI127" s="748"/>
      <c r="AJ127" s="749"/>
      <c r="AK127" s="750">
        <v>101959</v>
      </c>
      <c r="AL127" s="748"/>
      <c r="AM127" s="748"/>
      <c r="AN127" s="748"/>
      <c r="AO127" s="749"/>
      <c r="AP127" s="792">
        <v>0</v>
      </c>
      <c r="AQ127" s="793"/>
      <c r="AR127" s="793"/>
      <c r="AS127" s="793"/>
      <c r="AT127" s="794"/>
      <c r="AU127" s="231"/>
      <c r="AV127" s="231"/>
      <c r="AW127" s="231"/>
      <c r="AX127" s="809" t="s">
        <v>446</v>
      </c>
      <c r="AY127" s="780"/>
      <c r="AZ127" s="780"/>
      <c r="BA127" s="780"/>
      <c r="BB127" s="780"/>
      <c r="BC127" s="780"/>
      <c r="BD127" s="780"/>
      <c r="BE127" s="781"/>
      <c r="BF127" s="779" t="s">
        <v>447</v>
      </c>
      <c r="BG127" s="780"/>
      <c r="BH127" s="780"/>
      <c r="BI127" s="780"/>
      <c r="BJ127" s="780"/>
      <c r="BK127" s="780"/>
      <c r="BL127" s="781"/>
      <c r="BM127" s="779" t="s">
        <v>448</v>
      </c>
      <c r="BN127" s="780"/>
      <c r="BO127" s="780"/>
      <c r="BP127" s="780"/>
      <c r="BQ127" s="780"/>
      <c r="BR127" s="780"/>
      <c r="BS127" s="781"/>
      <c r="BT127" s="779" t="s">
        <v>449</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450</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5">
      <c r="A128" s="764" t="s">
        <v>451</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452</v>
      </c>
      <c r="X128" s="766"/>
      <c r="Y128" s="766"/>
      <c r="Z128" s="767"/>
      <c r="AA128" s="768">
        <v>12675665</v>
      </c>
      <c r="AB128" s="769"/>
      <c r="AC128" s="769"/>
      <c r="AD128" s="769"/>
      <c r="AE128" s="770"/>
      <c r="AF128" s="771">
        <v>11276286</v>
      </c>
      <c r="AG128" s="769"/>
      <c r="AH128" s="769"/>
      <c r="AI128" s="769"/>
      <c r="AJ128" s="770"/>
      <c r="AK128" s="771">
        <v>10691660</v>
      </c>
      <c r="AL128" s="769"/>
      <c r="AM128" s="769"/>
      <c r="AN128" s="769"/>
      <c r="AO128" s="770"/>
      <c r="AP128" s="772"/>
      <c r="AQ128" s="773"/>
      <c r="AR128" s="773"/>
      <c r="AS128" s="773"/>
      <c r="AT128" s="774"/>
      <c r="AU128" s="231"/>
      <c r="AV128" s="231"/>
      <c r="AW128" s="231"/>
      <c r="AX128" s="775" t="s">
        <v>453</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454</v>
      </c>
      <c r="CQ128" s="698"/>
      <c r="CR128" s="698"/>
      <c r="CS128" s="698"/>
      <c r="CT128" s="698"/>
      <c r="CU128" s="698"/>
      <c r="CV128" s="698"/>
      <c r="CW128" s="698"/>
      <c r="CX128" s="698"/>
      <c r="CY128" s="698"/>
      <c r="CZ128" s="698"/>
      <c r="DA128" s="698"/>
      <c r="DB128" s="698"/>
      <c r="DC128" s="698"/>
      <c r="DD128" s="698"/>
      <c r="DE128" s="698"/>
      <c r="DF128" s="699"/>
      <c r="DG128" s="758">
        <v>17967769</v>
      </c>
      <c r="DH128" s="759"/>
      <c r="DI128" s="759"/>
      <c r="DJ128" s="759"/>
      <c r="DK128" s="759"/>
      <c r="DL128" s="759">
        <v>14259771</v>
      </c>
      <c r="DM128" s="759"/>
      <c r="DN128" s="759"/>
      <c r="DO128" s="759"/>
      <c r="DP128" s="759"/>
      <c r="DQ128" s="759">
        <v>15628538</v>
      </c>
      <c r="DR128" s="759"/>
      <c r="DS128" s="759"/>
      <c r="DT128" s="759"/>
      <c r="DU128" s="759"/>
      <c r="DV128" s="760">
        <v>1.3</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455</v>
      </c>
      <c r="X129" s="745"/>
      <c r="Y129" s="745"/>
      <c r="Z129" s="746"/>
      <c r="AA129" s="747">
        <v>1440097732</v>
      </c>
      <c r="AB129" s="748"/>
      <c r="AC129" s="748"/>
      <c r="AD129" s="748"/>
      <c r="AE129" s="749"/>
      <c r="AF129" s="750">
        <v>1400259697</v>
      </c>
      <c r="AG129" s="748"/>
      <c r="AH129" s="748"/>
      <c r="AI129" s="748"/>
      <c r="AJ129" s="749"/>
      <c r="AK129" s="750">
        <v>1440405836</v>
      </c>
      <c r="AL129" s="748"/>
      <c r="AM129" s="748"/>
      <c r="AN129" s="748"/>
      <c r="AO129" s="749"/>
      <c r="AP129" s="751"/>
      <c r="AQ129" s="752"/>
      <c r="AR129" s="752"/>
      <c r="AS129" s="752"/>
      <c r="AT129" s="753"/>
      <c r="AU129" s="232"/>
      <c r="AV129" s="232"/>
      <c r="AW129" s="232"/>
      <c r="AX129" s="719" t="s">
        <v>456</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457</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458</v>
      </c>
      <c r="X130" s="745"/>
      <c r="Y130" s="745"/>
      <c r="Z130" s="746"/>
      <c r="AA130" s="747">
        <v>219002820</v>
      </c>
      <c r="AB130" s="748"/>
      <c r="AC130" s="748"/>
      <c r="AD130" s="748"/>
      <c r="AE130" s="749"/>
      <c r="AF130" s="750">
        <v>217919276</v>
      </c>
      <c r="AG130" s="748"/>
      <c r="AH130" s="748"/>
      <c r="AI130" s="748"/>
      <c r="AJ130" s="749"/>
      <c r="AK130" s="750">
        <v>214368818</v>
      </c>
      <c r="AL130" s="748"/>
      <c r="AM130" s="748"/>
      <c r="AN130" s="748"/>
      <c r="AO130" s="749"/>
      <c r="AP130" s="751"/>
      <c r="AQ130" s="752"/>
      <c r="AR130" s="752"/>
      <c r="AS130" s="752"/>
      <c r="AT130" s="753"/>
      <c r="AU130" s="232"/>
      <c r="AV130" s="232"/>
      <c r="AW130" s="232"/>
      <c r="AX130" s="719" t="s">
        <v>459</v>
      </c>
      <c r="AY130" s="720"/>
      <c r="AZ130" s="720"/>
      <c r="BA130" s="720"/>
      <c r="BB130" s="720"/>
      <c r="BC130" s="720"/>
      <c r="BD130" s="720"/>
      <c r="BE130" s="721"/>
      <c r="BF130" s="722">
        <v>13.2</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460</v>
      </c>
      <c r="X131" s="729"/>
      <c r="Y131" s="729"/>
      <c r="Z131" s="730"/>
      <c r="AA131" s="731">
        <v>1221094912</v>
      </c>
      <c r="AB131" s="732"/>
      <c r="AC131" s="732"/>
      <c r="AD131" s="732"/>
      <c r="AE131" s="733"/>
      <c r="AF131" s="734">
        <v>1182340421</v>
      </c>
      <c r="AG131" s="732"/>
      <c r="AH131" s="732"/>
      <c r="AI131" s="732"/>
      <c r="AJ131" s="733"/>
      <c r="AK131" s="734">
        <v>1226037018</v>
      </c>
      <c r="AL131" s="732"/>
      <c r="AM131" s="732"/>
      <c r="AN131" s="732"/>
      <c r="AO131" s="733"/>
      <c r="AP131" s="735"/>
      <c r="AQ131" s="736"/>
      <c r="AR131" s="736"/>
      <c r="AS131" s="736"/>
      <c r="AT131" s="737"/>
      <c r="AU131" s="232"/>
      <c r="AV131" s="232"/>
      <c r="AW131" s="232"/>
      <c r="AX131" s="697" t="s">
        <v>461</v>
      </c>
      <c r="AY131" s="698"/>
      <c r="AZ131" s="698"/>
      <c r="BA131" s="698"/>
      <c r="BB131" s="698"/>
      <c r="BC131" s="698"/>
      <c r="BD131" s="698"/>
      <c r="BE131" s="699"/>
      <c r="BF131" s="700">
        <v>162.30000000000001</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462</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463</v>
      </c>
      <c r="W132" s="710"/>
      <c r="X132" s="710"/>
      <c r="Y132" s="710"/>
      <c r="Z132" s="711"/>
      <c r="AA132" s="712">
        <v>12.539233380000001</v>
      </c>
      <c r="AB132" s="713"/>
      <c r="AC132" s="713"/>
      <c r="AD132" s="713"/>
      <c r="AE132" s="714"/>
      <c r="AF132" s="715">
        <v>13.708365929999999</v>
      </c>
      <c r="AG132" s="713"/>
      <c r="AH132" s="713"/>
      <c r="AI132" s="713"/>
      <c r="AJ132" s="714"/>
      <c r="AK132" s="715">
        <v>13.59253176</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464</v>
      </c>
      <c r="W133" s="689"/>
      <c r="X133" s="689"/>
      <c r="Y133" s="689"/>
      <c r="Z133" s="690"/>
      <c r="AA133" s="691">
        <v>13.1</v>
      </c>
      <c r="AB133" s="692"/>
      <c r="AC133" s="692"/>
      <c r="AD133" s="692"/>
      <c r="AE133" s="693"/>
      <c r="AF133" s="691">
        <v>13.2</v>
      </c>
      <c r="AG133" s="692"/>
      <c r="AH133" s="692"/>
      <c r="AI133" s="692"/>
      <c r="AJ133" s="693"/>
      <c r="AK133" s="691">
        <v>13.2</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atOeyCCrbP0blzr2DG9m79rAdxrmBTrDQdfbJ6ZXLvJ/UBQJEFVWDFBtRmD0pUDKGu4WlUJTVfIG8J1B7OmJWw==" saltValue="UlbOyCrQ2cFXpYSINoWDl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19"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UtTA0avOBGaxU/w9US5mzysFH//1ioxYJNixAgPSmWY0lb2m8R/34NmsZzwBwBONOlOce6KuvPR7QvNeOyKhOQ==" saltValue="LskT6bZrMbS64BYBv3Vdy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XgldvQWsK8dfxFFoKbgbZMqGXhsBWIOsRuW53haNs1dTtYETxJvuFpU+504sLi2j/KqYXJTMd6ACWj8oZofQpw==" saltValue="IDi9KW3MiVFwwz15CRNaS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466</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467</v>
      </c>
      <c r="AP7" s="271"/>
      <c r="AQ7" s="272" t="s">
        <v>468</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469</v>
      </c>
      <c r="AQ8" s="278" t="s">
        <v>470</v>
      </c>
      <c r="AR8" s="279" t="s">
        <v>471</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472</v>
      </c>
      <c r="AL9" s="1113"/>
      <c r="AM9" s="1113"/>
      <c r="AN9" s="1114"/>
      <c r="AO9" s="280">
        <v>579911288</v>
      </c>
      <c r="AP9" s="280">
        <v>77312</v>
      </c>
      <c r="AQ9" s="281">
        <v>81919</v>
      </c>
      <c r="AR9" s="282">
        <v>-5.6</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473</v>
      </c>
      <c r="AL10" s="1113"/>
      <c r="AM10" s="1113"/>
      <c r="AN10" s="1114"/>
      <c r="AO10" s="280">
        <v>5193521</v>
      </c>
      <c r="AP10" s="280">
        <v>692</v>
      </c>
      <c r="AQ10" s="281">
        <v>453</v>
      </c>
      <c r="AR10" s="282">
        <v>52.8</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474</v>
      </c>
      <c r="AL11" s="1113"/>
      <c r="AM11" s="1113"/>
      <c r="AN11" s="1114"/>
      <c r="AO11" s="280" t="s">
        <v>475</v>
      </c>
      <c r="AP11" s="280" t="s">
        <v>475</v>
      </c>
      <c r="AQ11" s="281" t="s">
        <v>475</v>
      </c>
      <c r="AR11" s="282" t="s">
        <v>475</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476</v>
      </c>
      <c r="AL12" s="1113"/>
      <c r="AM12" s="1113"/>
      <c r="AN12" s="1114"/>
      <c r="AO12" s="280">
        <v>47443</v>
      </c>
      <c r="AP12" s="280">
        <v>6</v>
      </c>
      <c r="AQ12" s="281">
        <v>6</v>
      </c>
      <c r="AR12" s="282">
        <v>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477</v>
      </c>
      <c r="AL13" s="1113"/>
      <c r="AM13" s="1113"/>
      <c r="AN13" s="1114"/>
      <c r="AO13" s="280">
        <v>7962447</v>
      </c>
      <c r="AP13" s="280">
        <v>1062</v>
      </c>
      <c r="AQ13" s="281">
        <v>1014</v>
      </c>
      <c r="AR13" s="282">
        <v>4.7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478</v>
      </c>
      <c r="AL14" s="1113"/>
      <c r="AM14" s="1113"/>
      <c r="AN14" s="1114"/>
      <c r="AO14" s="280">
        <v>-21337124</v>
      </c>
      <c r="AP14" s="280">
        <v>-2845</v>
      </c>
      <c r="AQ14" s="281">
        <v>-3152</v>
      </c>
      <c r="AR14" s="282">
        <v>-9.6999999999999993</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571777575</v>
      </c>
      <c r="AP15" s="280">
        <v>76228</v>
      </c>
      <c r="AQ15" s="281">
        <v>80241</v>
      </c>
      <c r="AR15" s="282">
        <v>-5</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479</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480</v>
      </c>
      <c r="AP20" s="291" t="s">
        <v>481</v>
      </c>
      <c r="AQ20" s="292" t="s">
        <v>482</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483</v>
      </c>
      <c r="AL21" s="1116"/>
      <c r="AM21" s="1116"/>
      <c r="AN21" s="1117"/>
      <c r="AO21" s="295">
        <v>841.45</v>
      </c>
      <c r="AP21" s="296">
        <v>929.37</v>
      </c>
      <c r="AQ21" s="297">
        <v>-87.92</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484</v>
      </c>
      <c r="AL22" s="1116"/>
      <c r="AM22" s="1116"/>
      <c r="AN22" s="1117"/>
      <c r="AO22" s="300">
        <v>101</v>
      </c>
      <c r="AP22" s="301">
        <v>100.2</v>
      </c>
      <c r="AQ22" s="302">
        <v>0.8</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8" t="s">
        <v>485</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ht="13" x14ac:dyDescent="0.2">
      <c r="A27" s="307"/>
      <c r="AO27" s="261"/>
      <c r="AP27" s="261"/>
      <c r="AQ27" s="261"/>
      <c r="AR27" s="261"/>
      <c r="AS27" s="261"/>
      <c r="AT27" s="261"/>
    </row>
    <row r="28" spans="1:46" ht="16.5" x14ac:dyDescent="0.2">
      <c r="A28" s="262" t="s">
        <v>486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487</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467</v>
      </c>
      <c r="AP30" s="271"/>
      <c r="AQ30" s="272" t="s">
        <v>468</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469</v>
      </c>
      <c r="AQ31" s="278" t="s">
        <v>470</v>
      </c>
      <c r="AR31" s="279" t="s">
        <v>471</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488</v>
      </c>
      <c r="AL32" s="1107"/>
      <c r="AM32" s="1107"/>
      <c r="AN32" s="1108"/>
      <c r="AO32" s="280">
        <v>210474647</v>
      </c>
      <c r="AP32" s="280">
        <v>28060</v>
      </c>
      <c r="AQ32" s="281">
        <v>24762</v>
      </c>
      <c r="AR32" s="282">
        <v>13.3</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489</v>
      </c>
      <c r="AL33" s="1107"/>
      <c r="AM33" s="1107"/>
      <c r="AN33" s="1108"/>
      <c r="AO33" s="280" t="s">
        <v>475</v>
      </c>
      <c r="AP33" s="280" t="s">
        <v>475</v>
      </c>
      <c r="AQ33" s="281">
        <v>1009</v>
      </c>
      <c r="AR33" s="282" t="s">
        <v>475</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490</v>
      </c>
      <c r="AL34" s="1107"/>
      <c r="AM34" s="1107"/>
      <c r="AN34" s="1108"/>
      <c r="AO34" s="280">
        <v>162998301</v>
      </c>
      <c r="AP34" s="280">
        <v>21731</v>
      </c>
      <c r="AQ34" s="281">
        <v>21102</v>
      </c>
      <c r="AR34" s="282">
        <v>3</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491</v>
      </c>
      <c r="AL35" s="1107"/>
      <c r="AM35" s="1107"/>
      <c r="AN35" s="1108"/>
      <c r="AO35" s="280">
        <v>6369631</v>
      </c>
      <c r="AP35" s="280">
        <v>849</v>
      </c>
      <c r="AQ35" s="281">
        <v>853</v>
      </c>
      <c r="AR35" s="282">
        <v>-0.5</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492</v>
      </c>
      <c r="AL36" s="1107"/>
      <c r="AM36" s="1107"/>
      <c r="AN36" s="1108"/>
      <c r="AO36" s="280">
        <v>2593530</v>
      </c>
      <c r="AP36" s="280">
        <v>346</v>
      </c>
      <c r="AQ36" s="281">
        <v>45</v>
      </c>
      <c r="AR36" s="282">
        <v>668.9</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493</v>
      </c>
      <c r="AL37" s="1107"/>
      <c r="AM37" s="1107"/>
      <c r="AN37" s="1108"/>
      <c r="AO37" s="280">
        <v>9273840</v>
      </c>
      <c r="AP37" s="280">
        <v>1236</v>
      </c>
      <c r="AQ37" s="281">
        <v>405</v>
      </c>
      <c r="AR37" s="282">
        <v>205.2</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494</v>
      </c>
      <c r="AL38" s="1104"/>
      <c r="AM38" s="1104"/>
      <c r="AN38" s="1105"/>
      <c r="AO38" s="310" t="s">
        <v>475</v>
      </c>
      <c r="AP38" s="310" t="s">
        <v>475</v>
      </c>
      <c r="AQ38" s="311">
        <v>1</v>
      </c>
      <c r="AR38" s="302" t="s">
        <v>475</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495</v>
      </c>
      <c r="AL39" s="1104"/>
      <c r="AM39" s="1104"/>
      <c r="AN39" s="1105"/>
      <c r="AO39" s="280">
        <v>-10691660</v>
      </c>
      <c r="AP39" s="280">
        <v>-1425</v>
      </c>
      <c r="AQ39" s="281">
        <v>-1440</v>
      </c>
      <c r="AR39" s="282">
        <v>-1</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496</v>
      </c>
      <c r="AL40" s="1107"/>
      <c r="AM40" s="1107"/>
      <c r="AN40" s="1108"/>
      <c r="AO40" s="280">
        <v>-214368818</v>
      </c>
      <c r="AP40" s="280">
        <v>-28579</v>
      </c>
      <c r="AQ40" s="281">
        <v>-27098</v>
      </c>
      <c r="AR40" s="282">
        <v>5.5</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497</v>
      </c>
      <c r="AL41" s="1110"/>
      <c r="AM41" s="1110"/>
      <c r="AN41" s="1111"/>
      <c r="AO41" s="280">
        <v>166649471</v>
      </c>
      <c r="AP41" s="280">
        <v>22217</v>
      </c>
      <c r="AQ41" s="281">
        <v>19640</v>
      </c>
      <c r="AR41" s="282">
        <v>13.1</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498</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499</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467</v>
      </c>
      <c r="AN49" s="1100" t="s">
        <v>500</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501</v>
      </c>
      <c r="AO50" s="323" t="s">
        <v>502</v>
      </c>
      <c r="AP50" s="324" t="s">
        <v>503</v>
      </c>
      <c r="AQ50" s="325" t="s">
        <v>504</v>
      </c>
      <c r="AR50" s="326" t="s">
        <v>505</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506</v>
      </c>
      <c r="AL51" s="319"/>
      <c r="AM51" s="327">
        <v>304077422</v>
      </c>
      <c r="AN51" s="328">
        <v>40139</v>
      </c>
      <c r="AO51" s="329">
        <v>12.3</v>
      </c>
      <c r="AP51" s="330">
        <v>42833</v>
      </c>
      <c r="AQ51" s="331">
        <v>9.6</v>
      </c>
      <c r="AR51" s="332">
        <v>2.7</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507</v>
      </c>
      <c r="AM52" s="335">
        <v>138475928</v>
      </c>
      <c r="AN52" s="336">
        <v>18279</v>
      </c>
      <c r="AO52" s="337">
        <v>12.3</v>
      </c>
      <c r="AP52" s="338">
        <v>15211</v>
      </c>
      <c r="AQ52" s="339">
        <v>7.8</v>
      </c>
      <c r="AR52" s="340">
        <v>4.5</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508</v>
      </c>
      <c r="AL53" s="319"/>
      <c r="AM53" s="327">
        <v>289246704</v>
      </c>
      <c r="AN53" s="328">
        <v>38266</v>
      </c>
      <c r="AO53" s="329">
        <v>-4.7</v>
      </c>
      <c r="AP53" s="330">
        <v>46888</v>
      </c>
      <c r="AQ53" s="331">
        <v>9.5</v>
      </c>
      <c r="AR53" s="332">
        <v>-14.2</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507</v>
      </c>
      <c r="AM54" s="335">
        <v>90661846</v>
      </c>
      <c r="AN54" s="336">
        <v>11994</v>
      </c>
      <c r="AO54" s="337">
        <v>-34.4</v>
      </c>
      <c r="AP54" s="338">
        <v>14375</v>
      </c>
      <c r="AQ54" s="339">
        <v>-5.5</v>
      </c>
      <c r="AR54" s="340">
        <v>-28.9</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509</v>
      </c>
      <c r="AL55" s="319"/>
      <c r="AM55" s="327">
        <v>318295942</v>
      </c>
      <c r="AN55" s="328">
        <v>42279</v>
      </c>
      <c r="AO55" s="329">
        <v>10.5</v>
      </c>
      <c r="AP55" s="330">
        <v>46574</v>
      </c>
      <c r="AQ55" s="331">
        <v>-0.7</v>
      </c>
      <c r="AR55" s="332">
        <v>11.2</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507</v>
      </c>
      <c r="AM56" s="335">
        <v>101979870</v>
      </c>
      <c r="AN56" s="336">
        <v>13546</v>
      </c>
      <c r="AO56" s="337">
        <v>12.9</v>
      </c>
      <c r="AP56" s="338">
        <v>14394</v>
      </c>
      <c r="AQ56" s="339">
        <v>0.1</v>
      </c>
      <c r="AR56" s="340">
        <v>12.8</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510</v>
      </c>
      <c r="AL57" s="319"/>
      <c r="AM57" s="327">
        <v>322611329</v>
      </c>
      <c r="AN57" s="328">
        <v>42942</v>
      </c>
      <c r="AO57" s="329">
        <v>1.6</v>
      </c>
      <c r="AP57" s="330">
        <v>44729</v>
      </c>
      <c r="AQ57" s="331">
        <v>-4</v>
      </c>
      <c r="AR57" s="332">
        <v>5.6</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507</v>
      </c>
      <c r="AM58" s="335">
        <v>116151435</v>
      </c>
      <c r="AN58" s="336">
        <v>15461</v>
      </c>
      <c r="AO58" s="337">
        <v>14.1</v>
      </c>
      <c r="AP58" s="338">
        <v>15395</v>
      </c>
      <c r="AQ58" s="339">
        <v>7</v>
      </c>
      <c r="AR58" s="340">
        <v>7.1</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511</v>
      </c>
      <c r="AL59" s="319"/>
      <c r="AM59" s="327">
        <v>327201523</v>
      </c>
      <c r="AN59" s="328">
        <v>43622</v>
      </c>
      <c r="AO59" s="329">
        <v>1.6</v>
      </c>
      <c r="AP59" s="330">
        <v>44130</v>
      </c>
      <c r="AQ59" s="331">
        <v>-1.3</v>
      </c>
      <c r="AR59" s="332">
        <v>2.9</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507</v>
      </c>
      <c r="AM60" s="335">
        <v>124790457</v>
      </c>
      <c r="AN60" s="336">
        <v>16637</v>
      </c>
      <c r="AO60" s="337">
        <v>7.6</v>
      </c>
      <c r="AP60" s="338">
        <v>15920</v>
      </c>
      <c r="AQ60" s="339">
        <v>3.4</v>
      </c>
      <c r="AR60" s="340">
        <v>4.2</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512</v>
      </c>
      <c r="AL61" s="341"/>
      <c r="AM61" s="342">
        <v>312286584</v>
      </c>
      <c r="AN61" s="343">
        <v>41450</v>
      </c>
      <c r="AO61" s="344">
        <v>4.3</v>
      </c>
      <c r="AP61" s="345">
        <v>45031</v>
      </c>
      <c r="AQ61" s="346">
        <v>2.6</v>
      </c>
      <c r="AR61" s="332">
        <v>1.7</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507</v>
      </c>
      <c r="AM62" s="335">
        <v>114411907</v>
      </c>
      <c r="AN62" s="336">
        <v>15183</v>
      </c>
      <c r="AO62" s="337">
        <v>2.5</v>
      </c>
      <c r="AP62" s="338">
        <v>15059</v>
      </c>
      <c r="AQ62" s="339">
        <v>2.6</v>
      </c>
      <c r="AR62" s="340">
        <v>-0.1</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WUxgWC/dY72lelXYPVZdHHvtkf0JEkIPHvUbBAwKi3xSKiLrKgHg0bWKuLD6vb4Ae/YCnWu7xq24ZhRGuOSeaw==" saltValue="tpz3LA6251aeWkshCAXYd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A/G+5XZSjlcSBlPHXtuViB5uh8HgHRX+TgUWk96YeUCj4tI+OQkA5lTpeVFmJNrb/g3zNb68R1b1iVmZzvn5sg==" saltValue="pgObcNo5GfLzyt8Tz008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58"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tOkd65bZi5ZGNLWssIW7JK+/uuctqgIwyTvLTEIJAf+vVurqfj/TftdlTfGmKXSIJIZJ9YvVYFMGQudxse4oKg==" saltValue="PM+P34e6+xsbdfPHAZQT/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C29"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513</v>
      </c>
      <c r="G46" s="350" t="s">
        <v>514</v>
      </c>
      <c r="H46" s="350" t="s">
        <v>515</v>
      </c>
      <c r="I46" s="350" t="s">
        <v>516</v>
      </c>
      <c r="J46" s="351" t="s">
        <v>517</v>
      </c>
    </row>
    <row r="47" spans="2:10" ht="57.75" customHeight="1" x14ac:dyDescent="0.2">
      <c r="B47" s="7"/>
      <c r="C47" s="1121" t="s">
        <v>4</v>
      </c>
      <c r="D47" s="1121"/>
      <c r="E47" s="1122"/>
      <c r="F47" s="352">
        <v>6.96</v>
      </c>
      <c r="G47" s="353">
        <v>6.95</v>
      </c>
      <c r="H47" s="353">
        <v>10.1</v>
      </c>
      <c r="I47" s="353">
        <v>13.03</v>
      </c>
      <c r="J47" s="354">
        <v>10.56</v>
      </c>
    </row>
    <row r="48" spans="2:10" ht="57.75" customHeight="1" x14ac:dyDescent="0.2">
      <c r="B48" s="8"/>
      <c r="C48" s="1123" t="s">
        <v>5</v>
      </c>
      <c r="D48" s="1123"/>
      <c r="E48" s="1124"/>
      <c r="F48" s="355">
        <v>2.2000000000000002</v>
      </c>
      <c r="G48" s="356">
        <v>3.96</v>
      </c>
      <c r="H48" s="356">
        <v>5.28</v>
      </c>
      <c r="I48" s="356">
        <v>4.6500000000000004</v>
      </c>
      <c r="J48" s="357">
        <v>4</v>
      </c>
    </row>
    <row r="49" spans="2:10" ht="57.75" customHeight="1" thickBot="1" x14ac:dyDescent="0.25">
      <c r="B49" s="9"/>
      <c r="C49" s="1125" t="s">
        <v>6</v>
      </c>
      <c r="D49" s="1125"/>
      <c r="E49" s="1126"/>
      <c r="F49" s="358" t="s">
        <v>518</v>
      </c>
      <c r="G49" s="359">
        <v>1.77</v>
      </c>
      <c r="H49" s="359">
        <v>4.9800000000000004</v>
      </c>
      <c r="I49" s="359">
        <v>1.86</v>
      </c>
      <c r="J49" s="360" t="s">
        <v>519</v>
      </c>
    </row>
    <row r="50" spans="2:10" ht="13.5" customHeight="1" x14ac:dyDescent="0.2"/>
  </sheetData>
  <sheetProtection algorithmName="SHA-512" hashValue="DozJ4B1qu2DexlWlx72Mp30HqUOIzYUpq//vfimnIY1qfSlfzHQpjArvqdBp9Gi4U9JVGAe9OT6ZTgDXACE1tw==" saltValue="ToLcU/nV83l7oEtLiRWw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5"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2">
      <c r="A34" s="10"/>
      <c r="B34" s="19"/>
      <c r="C34" s="1133" t="s">
        <v>520</v>
      </c>
      <c r="D34" s="1133"/>
      <c r="E34" s="1134"/>
      <c r="F34" s="20">
        <v>2.16</v>
      </c>
      <c r="G34" s="21">
        <v>3.91</v>
      </c>
      <c r="H34" s="21">
        <v>5.23</v>
      </c>
      <c r="I34" s="21">
        <v>4.62</v>
      </c>
      <c r="J34" s="22">
        <v>3.98</v>
      </c>
      <c r="K34" s="10"/>
      <c r="L34" s="10"/>
      <c r="M34" s="10"/>
      <c r="N34" s="10"/>
      <c r="O34" s="10"/>
      <c r="P34" s="10"/>
    </row>
    <row r="35" spans="1:16" ht="39" customHeight="1" x14ac:dyDescent="0.2">
      <c r="A35" s="10"/>
      <c r="B35" s="23"/>
      <c r="C35" s="1127" t="s">
        <v>521</v>
      </c>
      <c r="D35" s="1128"/>
      <c r="E35" s="1129"/>
      <c r="F35" s="24">
        <v>1.02</v>
      </c>
      <c r="G35" s="25">
        <v>1.1499999999999999</v>
      </c>
      <c r="H35" s="25">
        <v>1.45</v>
      </c>
      <c r="I35" s="25">
        <v>1.52</v>
      </c>
      <c r="J35" s="26">
        <v>1.54</v>
      </c>
      <c r="K35" s="10"/>
      <c r="L35" s="10"/>
      <c r="M35" s="10"/>
      <c r="N35" s="10"/>
      <c r="O35" s="10"/>
      <c r="P35" s="10"/>
    </row>
    <row r="36" spans="1:16" ht="39" customHeight="1" x14ac:dyDescent="0.2">
      <c r="A36" s="10"/>
      <c r="B36" s="23"/>
      <c r="C36" s="1127" t="s">
        <v>522</v>
      </c>
      <c r="D36" s="1128"/>
      <c r="E36" s="1129"/>
      <c r="F36" s="24">
        <v>0</v>
      </c>
      <c r="G36" s="25">
        <v>1.96</v>
      </c>
      <c r="H36" s="25">
        <v>3.79</v>
      </c>
      <c r="I36" s="25">
        <v>2.67</v>
      </c>
      <c r="J36" s="26">
        <v>1.31</v>
      </c>
      <c r="K36" s="10"/>
      <c r="L36" s="10"/>
      <c r="M36" s="10"/>
      <c r="N36" s="10"/>
      <c r="O36" s="10"/>
      <c r="P36" s="10"/>
    </row>
    <row r="37" spans="1:16" ht="39" customHeight="1" x14ac:dyDescent="0.2">
      <c r="A37" s="10"/>
      <c r="B37" s="23"/>
      <c r="C37" s="1127" t="s">
        <v>523</v>
      </c>
      <c r="D37" s="1128"/>
      <c r="E37" s="1129"/>
      <c r="F37" s="24">
        <v>0.65</v>
      </c>
      <c r="G37" s="25">
        <v>0.72</v>
      </c>
      <c r="H37" s="25">
        <v>0.67</v>
      </c>
      <c r="I37" s="25">
        <v>0.68</v>
      </c>
      <c r="J37" s="26">
        <v>0.64</v>
      </c>
      <c r="K37" s="10"/>
      <c r="L37" s="10"/>
      <c r="M37" s="10"/>
      <c r="N37" s="10"/>
      <c r="O37" s="10"/>
      <c r="P37" s="10"/>
    </row>
    <row r="38" spans="1:16" ht="39" customHeight="1" x14ac:dyDescent="0.2">
      <c r="A38" s="10"/>
      <c r="B38" s="23"/>
      <c r="C38" s="1127" t="s">
        <v>524</v>
      </c>
      <c r="D38" s="1128"/>
      <c r="E38" s="1129"/>
      <c r="F38" s="24">
        <v>1.17</v>
      </c>
      <c r="G38" s="25">
        <v>2.2599999999999998</v>
      </c>
      <c r="H38" s="25">
        <v>1.31</v>
      </c>
      <c r="I38" s="25">
        <v>0.48</v>
      </c>
      <c r="J38" s="26">
        <v>0.43</v>
      </c>
      <c r="K38" s="10"/>
      <c r="L38" s="10"/>
      <c r="M38" s="10"/>
      <c r="N38" s="10"/>
      <c r="O38" s="10"/>
      <c r="P38" s="10"/>
    </row>
    <row r="39" spans="1:16" ht="39" customHeight="1" x14ac:dyDescent="0.2">
      <c r="A39" s="10"/>
      <c r="B39" s="23"/>
      <c r="C39" s="1127" t="s">
        <v>525</v>
      </c>
      <c r="D39" s="1128"/>
      <c r="E39" s="1129"/>
      <c r="F39" s="24">
        <v>0.5</v>
      </c>
      <c r="G39" s="25">
        <v>0.52</v>
      </c>
      <c r="H39" s="25">
        <v>0.51</v>
      </c>
      <c r="I39" s="25">
        <v>0.42</v>
      </c>
      <c r="J39" s="26">
        <v>0.4</v>
      </c>
      <c r="K39" s="10"/>
      <c r="L39" s="10"/>
      <c r="M39" s="10"/>
      <c r="N39" s="10"/>
      <c r="O39" s="10"/>
      <c r="P39" s="10"/>
    </row>
    <row r="40" spans="1:16" ht="39" customHeight="1" x14ac:dyDescent="0.2">
      <c r="A40" s="10"/>
      <c r="B40" s="23"/>
      <c r="C40" s="1127" t="s">
        <v>526</v>
      </c>
      <c r="D40" s="1128"/>
      <c r="E40" s="1129"/>
      <c r="F40" s="24">
        <v>0</v>
      </c>
      <c r="G40" s="25">
        <v>0.02</v>
      </c>
      <c r="H40" s="25">
        <v>0.11</v>
      </c>
      <c r="I40" s="25">
        <v>0.05</v>
      </c>
      <c r="J40" s="26">
        <v>0.04</v>
      </c>
      <c r="K40" s="10"/>
      <c r="L40" s="10"/>
      <c r="M40" s="10"/>
      <c r="N40" s="10"/>
      <c r="O40" s="10"/>
      <c r="P40" s="10"/>
    </row>
    <row r="41" spans="1:16" ht="39" customHeight="1" x14ac:dyDescent="0.2">
      <c r="A41" s="10"/>
      <c r="B41" s="23"/>
      <c r="C41" s="1127" t="s">
        <v>527</v>
      </c>
      <c r="D41" s="1128"/>
      <c r="E41" s="1129"/>
      <c r="F41" s="24">
        <v>0.02</v>
      </c>
      <c r="G41" s="25">
        <v>0.03</v>
      </c>
      <c r="H41" s="25">
        <v>0.03</v>
      </c>
      <c r="I41" s="25">
        <v>0.03</v>
      </c>
      <c r="J41" s="26">
        <v>0.03</v>
      </c>
      <c r="K41" s="10"/>
      <c r="L41" s="10"/>
      <c r="M41" s="10"/>
      <c r="N41" s="10"/>
      <c r="O41" s="10"/>
      <c r="P41" s="10"/>
    </row>
    <row r="42" spans="1:16" ht="39" customHeight="1" x14ac:dyDescent="0.2">
      <c r="A42" s="10"/>
      <c r="B42" s="27"/>
      <c r="C42" s="1127" t="s">
        <v>528</v>
      </c>
      <c r="D42" s="1128"/>
      <c r="E42" s="1129"/>
      <c r="F42" s="24" t="s">
        <v>475</v>
      </c>
      <c r="G42" s="25" t="s">
        <v>475</v>
      </c>
      <c r="H42" s="25" t="s">
        <v>475</v>
      </c>
      <c r="I42" s="25" t="s">
        <v>475</v>
      </c>
      <c r="J42" s="26" t="s">
        <v>475</v>
      </c>
      <c r="K42" s="10"/>
      <c r="L42" s="10"/>
      <c r="M42" s="10"/>
      <c r="N42" s="10"/>
      <c r="O42" s="10"/>
      <c r="P42" s="10"/>
    </row>
    <row r="43" spans="1:16" ht="39" customHeight="1" thickBot="1" x14ac:dyDescent="0.25">
      <c r="A43" s="10"/>
      <c r="B43" s="28"/>
      <c r="C43" s="1130" t="s">
        <v>529</v>
      </c>
      <c r="D43" s="1131"/>
      <c r="E43" s="1132"/>
      <c r="F43" s="29">
        <v>0.05</v>
      </c>
      <c r="G43" s="30">
        <v>0.06</v>
      </c>
      <c r="H43" s="30">
        <v>0.06</v>
      </c>
      <c r="I43" s="30">
        <v>0.03</v>
      </c>
      <c r="J43" s="31">
        <v>0.04</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b+nPjN06rmgvFiLDRgFKPKDWVTph7vUnpf6Nt9ESkLfreBnRvY+sd8qu+M2pRRjMfQoZcn5EjpFAgXtEmasqg==" saltValue="Z8tgQhncFKwgfuTRcnyL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28"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513</v>
      </c>
      <c r="L44" s="44" t="s">
        <v>514</v>
      </c>
      <c r="M44" s="44" t="s">
        <v>515</v>
      </c>
      <c r="N44" s="44" t="s">
        <v>516</v>
      </c>
      <c r="O44" s="45" t="s">
        <v>517</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222164</v>
      </c>
      <c r="L45" s="48">
        <v>215961</v>
      </c>
      <c r="M45" s="48">
        <v>207030</v>
      </c>
      <c r="N45" s="48">
        <v>208755</v>
      </c>
      <c r="O45" s="49">
        <v>210475</v>
      </c>
      <c r="P45" s="36"/>
      <c r="Q45" s="36"/>
      <c r="R45" s="36"/>
      <c r="S45" s="36"/>
      <c r="T45" s="36"/>
      <c r="U45" s="36"/>
    </row>
    <row r="46" spans="1:21" ht="30.75" customHeight="1" x14ac:dyDescent="0.2">
      <c r="A46" s="36"/>
      <c r="B46" s="1160"/>
      <c r="C46" s="1161"/>
      <c r="D46" s="50"/>
      <c r="E46" s="1137" t="s">
        <v>12</v>
      </c>
      <c r="F46" s="1137"/>
      <c r="G46" s="1137"/>
      <c r="H46" s="1137"/>
      <c r="I46" s="1137"/>
      <c r="J46" s="1138"/>
      <c r="K46" s="51" t="s">
        <v>475</v>
      </c>
      <c r="L46" s="52" t="s">
        <v>475</v>
      </c>
      <c r="M46" s="52" t="s">
        <v>475</v>
      </c>
      <c r="N46" s="52" t="s">
        <v>475</v>
      </c>
      <c r="O46" s="53" t="s">
        <v>475</v>
      </c>
      <c r="P46" s="36"/>
      <c r="Q46" s="36"/>
      <c r="R46" s="36"/>
      <c r="S46" s="36"/>
      <c r="T46" s="36"/>
      <c r="U46" s="36"/>
    </row>
    <row r="47" spans="1:21" ht="30.75" customHeight="1" x14ac:dyDescent="0.2">
      <c r="A47" s="36"/>
      <c r="B47" s="1160"/>
      <c r="C47" s="1161"/>
      <c r="D47" s="50"/>
      <c r="E47" s="1137" t="s">
        <v>13</v>
      </c>
      <c r="F47" s="1137"/>
      <c r="G47" s="1137"/>
      <c r="H47" s="1137"/>
      <c r="I47" s="1137"/>
      <c r="J47" s="1138"/>
      <c r="K47" s="51">
        <v>151188</v>
      </c>
      <c r="L47" s="52">
        <v>154592</v>
      </c>
      <c r="M47" s="52">
        <v>158178</v>
      </c>
      <c r="N47" s="52">
        <v>164017</v>
      </c>
      <c r="O47" s="53">
        <v>162998</v>
      </c>
      <c r="P47" s="36"/>
      <c r="Q47" s="36"/>
      <c r="R47" s="36"/>
      <c r="S47" s="36"/>
      <c r="T47" s="36"/>
      <c r="U47" s="36"/>
    </row>
    <row r="48" spans="1:21" ht="30.75" customHeight="1" x14ac:dyDescent="0.2">
      <c r="A48" s="36"/>
      <c r="B48" s="1160"/>
      <c r="C48" s="1161"/>
      <c r="D48" s="50"/>
      <c r="E48" s="1137" t="s">
        <v>14</v>
      </c>
      <c r="F48" s="1137"/>
      <c r="G48" s="1137"/>
      <c r="H48" s="1137"/>
      <c r="I48" s="1137"/>
      <c r="J48" s="1138"/>
      <c r="K48" s="51">
        <v>7188</v>
      </c>
      <c r="L48" s="52">
        <v>7131</v>
      </c>
      <c r="M48" s="52">
        <v>7013</v>
      </c>
      <c r="N48" s="52">
        <v>6560</v>
      </c>
      <c r="O48" s="53">
        <v>6370</v>
      </c>
      <c r="P48" s="36"/>
      <c r="Q48" s="36"/>
      <c r="R48" s="36"/>
      <c r="S48" s="36"/>
      <c r="T48" s="36"/>
      <c r="U48" s="36"/>
    </row>
    <row r="49" spans="1:21" ht="30.75" customHeight="1" x14ac:dyDescent="0.2">
      <c r="A49" s="36"/>
      <c r="B49" s="1160"/>
      <c r="C49" s="1161"/>
      <c r="D49" s="50"/>
      <c r="E49" s="1137" t="s">
        <v>15</v>
      </c>
      <c r="F49" s="1137"/>
      <c r="G49" s="1137"/>
      <c r="H49" s="1137"/>
      <c r="I49" s="1137"/>
      <c r="J49" s="1138"/>
      <c r="K49" s="51">
        <v>3460</v>
      </c>
      <c r="L49" s="52">
        <v>3184</v>
      </c>
      <c r="M49" s="52">
        <v>2838</v>
      </c>
      <c r="N49" s="52">
        <v>2651</v>
      </c>
      <c r="O49" s="53">
        <v>2594</v>
      </c>
      <c r="P49" s="36"/>
      <c r="Q49" s="36"/>
      <c r="R49" s="36"/>
      <c r="S49" s="36"/>
      <c r="T49" s="36"/>
      <c r="U49" s="36"/>
    </row>
    <row r="50" spans="1:21" ht="30.75" customHeight="1" x14ac:dyDescent="0.2">
      <c r="A50" s="36"/>
      <c r="B50" s="1160"/>
      <c r="C50" s="1161"/>
      <c r="D50" s="50"/>
      <c r="E50" s="1137" t="s">
        <v>16</v>
      </c>
      <c r="F50" s="1137"/>
      <c r="G50" s="1137"/>
      <c r="H50" s="1137"/>
      <c r="I50" s="1137"/>
      <c r="J50" s="1138"/>
      <c r="K50" s="51">
        <v>10313</v>
      </c>
      <c r="L50" s="52">
        <v>9973</v>
      </c>
      <c r="M50" s="52">
        <v>9736</v>
      </c>
      <c r="N50" s="52">
        <v>9292</v>
      </c>
      <c r="O50" s="53">
        <v>9274</v>
      </c>
      <c r="P50" s="36"/>
      <c r="Q50" s="36"/>
      <c r="R50" s="36"/>
      <c r="S50" s="36"/>
      <c r="T50" s="36"/>
      <c r="U50" s="36"/>
    </row>
    <row r="51" spans="1:21" ht="30.75" customHeight="1" x14ac:dyDescent="0.2">
      <c r="A51" s="36"/>
      <c r="B51" s="1162"/>
      <c r="C51" s="1163"/>
      <c r="D51" s="54"/>
      <c r="E51" s="1137" t="s">
        <v>17</v>
      </c>
      <c r="F51" s="1137"/>
      <c r="G51" s="1137"/>
      <c r="H51" s="1137"/>
      <c r="I51" s="1137"/>
      <c r="J51" s="1138"/>
      <c r="K51" s="51" t="s">
        <v>475</v>
      </c>
      <c r="L51" s="52" t="s">
        <v>475</v>
      </c>
      <c r="M51" s="52" t="s">
        <v>475</v>
      </c>
      <c r="N51" s="52" t="s">
        <v>475</v>
      </c>
      <c r="O51" s="53" t="s">
        <v>475</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240981</v>
      </c>
      <c r="L52" s="52">
        <v>234380</v>
      </c>
      <c r="M52" s="52">
        <v>231679</v>
      </c>
      <c r="N52" s="52">
        <v>229195</v>
      </c>
      <c r="O52" s="53">
        <v>225061</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153332</v>
      </c>
      <c r="L53" s="57">
        <v>156461</v>
      </c>
      <c r="M53" s="57">
        <v>153116</v>
      </c>
      <c r="N53" s="57">
        <v>162080</v>
      </c>
      <c r="O53" s="58">
        <v>166650</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3">
      <c r="A56" s="36"/>
      <c r="B56" s="62"/>
      <c r="C56" s="63"/>
      <c r="D56" s="63"/>
      <c r="E56" s="64"/>
      <c r="F56" s="64"/>
      <c r="G56" s="64"/>
      <c r="H56" s="64"/>
      <c r="I56" s="64"/>
      <c r="J56" s="65" t="s">
        <v>3</v>
      </c>
      <c r="K56" s="66" t="s">
        <v>531</v>
      </c>
      <c r="L56" s="67" t="s">
        <v>532</v>
      </c>
      <c r="M56" s="67" t="s">
        <v>533</v>
      </c>
      <c r="N56" s="67" t="s">
        <v>534</v>
      </c>
      <c r="O56" s="68" t="s">
        <v>535</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c r="L57" s="70"/>
      <c r="M57" s="70"/>
      <c r="N57" s="70"/>
      <c r="O57" s="71"/>
      <c r="P57" s="36"/>
      <c r="Q57" s="36"/>
      <c r="R57" s="36"/>
      <c r="S57" s="36"/>
      <c r="T57" s="36"/>
      <c r="U57" s="36"/>
    </row>
    <row r="58" spans="1:21" ht="30.75" customHeight="1" x14ac:dyDescent="0.2">
      <c r="A58" s="36"/>
      <c r="B58" s="1145"/>
      <c r="C58" s="1146"/>
      <c r="D58" s="1152" t="s">
        <v>26</v>
      </c>
      <c r="E58" s="1153"/>
      <c r="F58" s="1153"/>
      <c r="G58" s="1153"/>
      <c r="H58" s="1153"/>
      <c r="I58" s="1153"/>
      <c r="J58" s="1154"/>
      <c r="K58" s="72"/>
      <c r="L58" s="73"/>
      <c r="M58" s="73"/>
      <c r="N58" s="73"/>
      <c r="O58" s="74"/>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c r="L59" s="76"/>
      <c r="M59" s="76"/>
      <c r="N59" s="76"/>
      <c r="O59" s="77"/>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JYr3mnY9QRzP4PtAw1fmdwlGiJdE0diXn60YegZWLHCBkEaocxGSB4HKhXSNShYPsitqR+BTGQauBXMyUYLNyQ==" saltValue="TeTO6teEOR2YpZHFHBvz2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16"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513</v>
      </c>
      <c r="J40" s="363" t="s">
        <v>514</v>
      </c>
      <c r="K40" s="363" t="s">
        <v>515</v>
      </c>
      <c r="L40" s="363" t="s">
        <v>516</v>
      </c>
      <c r="M40" s="364" t="s">
        <v>517</v>
      </c>
    </row>
    <row r="41" spans="2:13" ht="27.75" customHeight="1" x14ac:dyDescent="0.2">
      <c r="B41" s="1178" t="s">
        <v>30</v>
      </c>
      <c r="C41" s="1179"/>
      <c r="D41" s="87"/>
      <c r="E41" s="1180" t="s">
        <v>31</v>
      </c>
      <c r="F41" s="1180"/>
      <c r="G41" s="1180"/>
      <c r="H41" s="1181"/>
      <c r="I41" s="365">
        <v>5468959</v>
      </c>
      <c r="J41" s="366">
        <v>5506952</v>
      </c>
      <c r="K41" s="366">
        <v>5644447</v>
      </c>
      <c r="L41" s="366">
        <v>5540181</v>
      </c>
      <c r="M41" s="367">
        <v>5471504</v>
      </c>
    </row>
    <row r="42" spans="2:13" ht="27.75" customHeight="1" x14ac:dyDescent="0.2">
      <c r="B42" s="1168"/>
      <c r="C42" s="1169"/>
      <c r="D42" s="88"/>
      <c r="E42" s="1172" t="s">
        <v>32</v>
      </c>
      <c r="F42" s="1172"/>
      <c r="G42" s="1172"/>
      <c r="H42" s="1173"/>
      <c r="I42" s="368">
        <v>80548</v>
      </c>
      <c r="J42" s="369">
        <v>74698</v>
      </c>
      <c r="K42" s="369">
        <v>67991</v>
      </c>
      <c r="L42" s="369">
        <v>62070</v>
      </c>
      <c r="M42" s="370">
        <v>55025</v>
      </c>
    </row>
    <row r="43" spans="2:13" ht="27.75" customHeight="1" x14ac:dyDescent="0.2">
      <c r="B43" s="1168"/>
      <c r="C43" s="1169"/>
      <c r="D43" s="88"/>
      <c r="E43" s="1172" t="s">
        <v>33</v>
      </c>
      <c r="F43" s="1172"/>
      <c r="G43" s="1172"/>
      <c r="H43" s="1173"/>
      <c r="I43" s="368">
        <v>102775</v>
      </c>
      <c r="J43" s="369">
        <v>98621</v>
      </c>
      <c r="K43" s="369">
        <v>92865</v>
      </c>
      <c r="L43" s="369">
        <v>88381</v>
      </c>
      <c r="M43" s="370">
        <v>83545</v>
      </c>
    </row>
    <row r="44" spans="2:13" ht="27.75" customHeight="1" x14ac:dyDescent="0.2">
      <c r="B44" s="1168"/>
      <c r="C44" s="1169"/>
      <c r="D44" s="88"/>
      <c r="E44" s="1172" t="s">
        <v>34</v>
      </c>
      <c r="F44" s="1172"/>
      <c r="G44" s="1172"/>
      <c r="H44" s="1173"/>
      <c r="I44" s="368">
        <v>26920</v>
      </c>
      <c r="J44" s="369">
        <v>32000</v>
      </c>
      <c r="K44" s="369">
        <v>33212</v>
      </c>
      <c r="L44" s="369">
        <v>35127</v>
      </c>
      <c r="M44" s="370">
        <v>37329</v>
      </c>
    </row>
    <row r="45" spans="2:13" ht="27.75" customHeight="1" x14ac:dyDescent="0.2">
      <c r="B45" s="1168"/>
      <c r="C45" s="1169"/>
      <c r="D45" s="88"/>
      <c r="E45" s="1172" t="s">
        <v>35</v>
      </c>
      <c r="F45" s="1172"/>
      <c r="G45" s="1172"/>
      <c r="H45" s="1173"/>
      <c r="I45" s="368">
        <v>385830</v>
      </c>
      <c r="J45" s="369">
        <v>382821</v>
      </c>
      <c r="K45" s="369">
        <v>376552</v>
      </c>
      <c r="L45" s="369">
        <v>369950</v>
      </c>
      <c r="M45" s="370">
        <v>380575</v>
      </c>
    </row>
    <row r="46" spans="2:13" ht="27.75" customHeight="1" x14ac:dyDescent="0.2">
      <c r="B46" s="1168"/>
      <c r="C46" s="1169"/>
      <c r="D46" s="89"/>
      <c r="E46" s="1182" t="s">
        <v>36</v>
      </c>
      <c r="F46" s="1182"/>
      <c r="G46" s="1182"/>
      <c r="H46" s="1183"/>
      <c r="I46" s="368">
        <v>20462</v>
      </c>
      <c r="J46" s="369">
        <v>18729</v>
      </c>
      <c r="K46" s="369">
        <v>17968</v>
      </c>
      <c r="L46" s="369">
        <v>14260</v>
      </c>
      <c r="M46" s="370">
        <v>15629</v>
      </c>
    </row>
    <row r="47" spans="2:13" ht="27.75" customHeight="1" x14ac:dyDescent="0.2">
      <c r="B47" s="1168"/>
      <c r="C47" s="1169"/>
      <c r="D47" s="90"/>
      <c r="E47" s="1184" t="s">
        <v>37</v>
      </c>
      <c r="F47" s="1185"/>
      <c r="G47" s="1185"/>
      <c r="H47" s="1186"/>
      <c r="I47" s="368" t="s">
        <v>475</v>
      </c>
      <c r="J47" s="369" t="s">
        <v>475</v>
      </c>
      <c r="K47" s="369" t="s">
        <v>475</v>
      </c>
      <c r="L47" s="369" t="s">
        <v>475</v>
      </c>
      <c r="M47" s="370" t="s">
        <v>475</v>
      </c>
    </row>
    <row r="48" spans="2:13" ht="27.75" customHeight="1" x14ac:dyDescent="0.2">
      <c r="B48" s="1168"/>
      <c r="C48" s="1169"/>
      <c r="D48" s="88"/>
      <c r="E48" s="1172" t="s">
        <v>38</v>
      </c>
      <c r="F48" s="1172"/>
      <c r="G48" s="1172"/>
      <c r="H48" s="1173"/>
      <c r="I48" s="368" t="s">
        <v>475</v>
      </c>
      <c r="J48" s="369" t="s">
        <v>475</v>
      </c>
      <c r="K48" s="369" t="s">
        <v>475</v>
      </c>
      <c r="L48" s="369" t="s">
        <v>475</v>
      </c>
      <c r="M48" s="370" t="s">
        <v>475</v>
      </c>
    </row>
    <row r="49" spans="2:13" ht="27.75" customHeight="1" x14ac:dyDescent="0.2">
      <c r="B49" s="1170"/>
      <c r="C49" s="1171"/>
      <c r="D49" s="88"/>
      <c r="E49" s="1172" t="s">
        <v>39</v>
      </c>
      <c r="F49" s="1172"/>
      <c r="G49" s="1172"/>
      <c r="H49" s="1173"/>
      <c r="I49" s="368" t="s">
        <v>475</v>
      </c>
      <c r="J49" s="369" t="s">
        <v>475</v>
      </c>
      <c r="K49" s="369" t="s">
        <v>475</v>
      </c>
      <c r="L49" s="369" t="s">
        <v>475</v>
      </c>
      <c r="M49" s="370" t="s">
        <v>475</v>
      </c>
    </row>
    <row r="50" spans="2:13" ht="27.75" customHeight="1" x14ac:dyDescent="0.2">
      <c r="B50" s="1166" t="s">
        <v>40</v>
      </c>
      <c r="C50" s="1167"/>
      <c r="D50" s="91"/>
      <c r="E50" s="1172" t="s">
        <v>41</v>
      </c>
      <c r="F50" s="1172"/>
      <c r="G50" s="1172"/>
      <c r="H50" s="1173"/>
      <c r="I50" s="368">
        <v>985878</v>
      </c>
      <c r="J50" s="369">
        <v>1006187</v>
      </c>
      <c r="K50" s="369">
        <v>1200622</v>
      </c>
      <c r="L50" s="369">
        <v>1212416</v>
      </c>
      <c r="M50" s="370">
        <v>1231052</v>
      </c>
    </row>
    <row r="51" spans="2:13" ht="27.75" customHeight="1" x14ac:dyDescent="0.2">
      <c r="B51" s="1168"/>
      <c r="C51" s="1169"/>
      <c r="D51" s="88"/>
      <c r="E51" s="1172" t="s">
        <v>42</v>
      </c>
      <c r="F51" s="1172"/>
      <c r="G51" s="1172"/>
      <c r="H51" s="1173"/>
      <c r="I51" s="368">
        <v>63440</v>
      </c>
      <c r="J51" s="369">
        <v>74947</v>
      </c>
      <c r="K51" s="369">
        <v>60760</v>
      </c>
      <c r="L51" s="369">
        <v>58515</v>
      </c>
      <c r="M51" s="370">
        <v>57739</v>
      </c>
    </row>
    <row r="52" spans="2:13" ht="27.75" customHeight="1" x14ac:dyDescent="0.2">
      <c r="B52" s="1170"/>
      <c r="C52" s="1171"/>
      <c r="D52" s="88"/>
      <c r="E52" s="1172" t="s">
        <v>43</v>
      </c>
      <c r="F52" s="1172"/>
      <c r="G52" s="1172"/>
      <c r="H52" s="1173"/>
      <c r="I52" s="368">
        <v>2892853</v>
      </c>
      <c r="J52" s="369">
        <v>2892425</v>
      </c>
      <c r="K52" s="369">
        <v>2915587</v>
      </c>
      <c r="L52" s="369">
        <v>2862745</v>
      </c>
      <c r="M52" s="370">
        <v>2764411</v>
      </c>
    </row>
    <row r="53" spans="2:13" ht="27.75" customHeight="1" thickBot="1" x14ac:dyDescent="0.25">
      <c r="B53" s="1174" t="s">
        <v>20</v>
      </c>
      <c r="C53" s="1175"/>
      <c r="D53" s="92"/>
      <c r="E53" s="1176" t="s">
        <v>44</v>
      </c>
      <c r="F53" s="1176"/>
      <c r="G53" s="1176"/>
      <c r="H53" s="1177"/>
      <c r="I53" s="371">
        <v>2143323</v>
      </c>
      <c r="J53" s="372">
        <v>2140262</v>
      </c>
      <c r="K53" s="372">
        <v>2056065</v>
      </c>
      <c r="L53" s="372">
        <v>1976291</v>
      </c>
      <c r="M53" s="373">
        <v>1990405</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0XM5xPZva9kGyAecaMV8ny9UXjeFNoQDjbSb6+1V0NS/AvkyP9tg1Yhj4kLtF+wgubt0TR/4BLyO2nmjQaJhJQ==" saltValue="aTT2ytvpAut1BYVEErky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515</v>
      </c>
      <c r="G54" s="100" t="s">
        <v>516</v>
      </c>
      <c r="H54" s="101" t="s">
        <v>517</v>
      </c>
    </row>
    <row r="55" spans="2:8" ht="52.5" customHeight="1" x14ac:dyDescent="0.2">
      <c r="B55" s="102"/>
      <c r="C55" s="1192" t="s">
        <v>46</v>
      </c>
      <c r="D55" s="1192"/>
      <c r="E55" s="1193"/>
      <c r="F55" s="103">
        <v>145439</v>
      </c>
      <c r="G55" s="103">
        <v>182462</v>
      </c>
      <c r="H55" s="104">
        <v>152161</v>
      </c>
    </row>
    <row r="56" spans="2:8" ht="52.5" customHeight="1" x14ac:dyDescent="0.2">
      <c r="B56" s="105"/>
      <c r="C56" s="1194" t="s">
        <v>47</v>
      </c>
      <c r="D56" s="1194"/>
      <c r="E56" s="1195"/>
      <c r="F56" s="106">
        <v>99984</v>
      </c>
      <c r="G56" s="106">
        <v>100001</v>
      </c>
      <c r="H56" s="107">
        <v>100057</v>
      </c>
    </row>
    <row r="57" spans="2:8" ht="53.25" customHeight="1" x14ac:dyDescent="0.2">
      <c r="B57" s="105"/>
      <c r="C57" s="1196" t="s">
        <v>48</v>
      </c>
      <c r="D57" s="1196"/>
      <c r="E57" s="1197"/>
      <c r="F57" s="108">
        <v>82831</v>
      </c>
      <c r="G57" s="108">
        <v>93277</v>
      </c>
      <c r="H57" s="109">
        <v>109956</v>
      </c>
    </row>
    <row r="58" spans="2:8" ht="45.75" customHeight="1" x14ac:dyDescent="0.2">
      <c r="B58" s="110"/>
      <c r="C58" s="1187" t="s">
        <v>547</v>
      </c>
      <c r="D58" s="1188"/>
      <c r="E58" s="1189"/>
      <c r="F58" s="111">
        <v>10000</v>
      </c>
      <c r="G58" s="111">
        <v>20371</v>
      </c>
      <c r="H58" s="112">
        <v>30854</v>
      </c>
    </row>
    <row r="59" spans="2:8" ht="45.75" customHeight="1" x14ac:dyDescent="0.2">
      <c r="B59" s="110"/>
      <c r="C59" s="1187" t="s">
        <v>548</v>
      </c>
      <c r="D59" s="1188"/>
      <c r="E59" s="1189"/>
      <c r="F59" s="111">
        <v>17806</v>
      </c>
      <c r="G59" s="111">
        <v>18144</v>
      </c>
      <c r="H59" s="112">
        <v>17533</v>
      </c>
    </row>
    <row r="60" spans="2:8" ht="45.75" customHeight="1" x14ac:dyDescent="0.2">
      <c r="B60" s="110"/>
      <c r="C60" s="1187" t="s">
        <v>551</v>
      </c>
      <c r="D60" s="1188"/>
      <c r="E60" s="1189"/>
      <c r="F60" s="111">
        <v>11956</v>
      </c>
      <c r="G60" s="111">
        <v>12866</v>
      </c>
      <c r="H60" s="112">
        <v>12629</v>
      </c>
    </row>
    <row r="61" spans="2:8" ht="45.75" customHeight="1" x14ac:dyDescent="0.2">
      <c r="B61" s="110"/>
      <c r="C61" s="1187" t="s">
        <v>549</v>
      </c>
      <c r="D61" s="1188"/>
      <c r="E61" s="1189"/>
      <c r="F61" s="111" t="s">
        <v>546</v>
      </c>
      <c r="G61" s="111" t="s">
        <v>546</v>
      </c>
      <c r="H61" s="112">
        <v>9611</v>
      </c>
    </row>
    <row r="62" spans="2:8" ht="45.75" customHeight="1" thickBot="1" x14ac:dyDescent="0.25">
      <c r="B62" s="113"/>
      <c r="C62" s="1187" t="s">
        <v>550</v>
      </c>
      <c r="D62" s="1188"/>
      <c r="E62" s="1189"/>
      <c r="F62" s="114">
        <v>8379</v>
      </c>
      <c r="G62" s="114">
        <v>7313</v>
      </c>
      <c r="H62" s="115">
        <v>6297</v>
      </c>
    </row>
    <row r="63" spans="2:8" ht="52.5" customHeight="1" thickBot="1" x14ac:dyDescent="0.25">
      <c r="B63" s="116"/>
      <c r="C63" s="1190" t="s">
        <v>49</v>
      </c>
      <c r="D63" s="1190"/>
      <c r="E63" s="1191"/>
      <c r="F63" s="117">
        <v>328254</v>
      </c>
      <c r="G63" s="117">
        <v>375740</v>
      </c>
      <c r="H63" s="118">
        <v>362175</v>
      </c>
    </row>
    <row r="64" spans="2:8" ht="13" x14ac:dyDescent="0.2"/>
  </sheetData>
  <sheetProtection algorithmName="SHA-512" hashValue="AigZru6YZEDloolB+uumR33kBDb4pKFkp//EdV26LHiLKDvOZrdW+BjSAfk2f+qL+VETSj3qMFppkj6Pycp9Lg==" saltValue="rQsdG8a3YCK/aErHqL8w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506</v>
      </c>
      <c r="B3" s="134"/>
      <c r="C3" s="135"/>
      <c r="D3" s="136">
        <v>40139</v>
      </c>
      <c r="E3" s="137"/>
      <c r="F3" s="138">
        <v>42833</v>
      </c>
      <c r="G3" s="139"/>
      <c r="H3" s="140"/>
    </row>
    <row r="4" spans="1:8" x14ac:dyDescent="0.2">
      <c r="A4" s="141"/>
      <c r="B4" s="142"/>
      <c r="C4" s="143"/>
      <c r="D4" s="144">
        <v>18279</v>
      </c>
      <c r="E4" s="145"/>
      <c r="F4" s="146">
        <v>15211</v>
      </c>
      <c r="G4" s="147"/>
      <c r="H4" s="148"/>
    </row>
    <row r="5" spans="1:8" x14ac:dyDescent="0.2">
      <c r="A5" s="129" t="s">
        <v>508</v>
      </c>
      <c r="B5" s="134"/>
      <c r="C5" s="135"/>
      <c r="D5" s="136">
        <v>38266</v>
      </c>
      <c r="E5" s="137"/>
      <c r="F5" s="138">
        <v>46888</v>
      </c>
      <c r="G5" s="139"/>
      <c r="H5" s="140"/>
    </row>
    <row r="6" spans="1:8" x14ac:dyDescent="0.2">
      <c r="A6" s="141"/>
      <c r="B6" s="142"/>
      <c r="C6" s="143"/>
      <c r="D6" s="144">
        <v>11994</v>
      </c>
      <c r="E6" s="145"/>
      <c r="F6" s="146">
        <v>14375</v>
      </c>
      <c r="G6" s="147"/>
      <c r="H6" s="148"/>
    </row>
    <row r="7" spans="1:8" x14ac:dyDescent="0.2">
      <c r="A7" s="129" t="s">
        <v>509</v>
      </c>
      <c r="B7" s="134"/>
      <c r="C7" s="135"/>
      <c r="D7" s="136">
        <v>42279</v>
      </c>
      <c r="E7" s="137"/>
      <c r="F7" s="138">
        <v>46574</v>
      </c>
      <c r="G7" s="139"/>
      <c r="H7" s="140"/>
    </row>
    <row r="8" spans="1:8" x14ac:dyDescent="0.2">
      <c r="A8" s="141"/>
      <c r="B8" s="142"/>
      <c r="C8" s="143"/>
      <c r="D8" s="144">
        <v>13546</v>
      </c>
      <c r="E8" s="145"/>
      <c r="F8" s="146">
        <v>14394</v>
      </c>
      <c r="G8" s="147"/>
      <c r="H8" s="148"/>
    </row>
    <row r="9" spans="1:8" x14ac:dyDescent="0.2">
      <c r="A9" s="129" t="s">
        <v>510</v>
      </c>
      <c r="B9" s="134"/>
      <c r="C9" s="135"/>
      <c r="D9" s="136">
        <v>42942</v>
      </c>
      <c r="E9" s="137"/>
      <c r="F9" s="138">
        <v>44729</v>
      </c>
      <c r="G9" s="139"/>
      <c r="H9" s="140"/>
    </row>
    <row r="10" spans="1:8" x14ac:dyDescent="0.2">
      <c r="A10" s="141"/>
      <c r="B10" s="142"/>
      <c r="C10" s="143"/>
      <c r="D10" s="144">
        <v>15461</v>
      </c>
      <c r="E10" s="145"/>
      <c r="F10" s="146">
        <v>15395</v>
      </c>
      <c r="G10" s="147"/>
      <c r="H10" s="148"/>
    </row>
    <row r="11" spans="1:8" x14ac:dyDescent="0.2">
      <c r="A11" s="129" t="s">
        <v>511</v>
      </c>
      <c r="B11" s="134"/>
      <c r="C11" s="135"/>
      <c r="D11" s="136">
        <v>43622</v>
      </c>
      <c r="E11" s="137"/>
      <c r="F11" s="138">
        <v>44130</v>
      </c>
      <c r="G11" s="139"/>
      <c r="H11" s="140"/>
    </row>
    <row r="12" spans="1:8" x14ac:dyDescent="0.2">
      <c r="A12" s="141"/>
      <c r="B12" s="142"/>
      <c r="C12" s="149"/>
      <c r="D12" s="144">
        <v>16637</v>
      </c>
      <c r="E12" s="145"/>
      <c r="F12" s="146">
        <v>15920</v>
      </c>
      <c r="G12" s="147"/>
      <c r="H12" s="148"/>
    </row>
    <row r="13" spans="1:8" x14ac:dyDescent="0.2">
      <c r="A13" s="129"/>
      <c r="B13" s="134"/>
      <c r="C13" s="150"/>
      <c r="D13" s="151">
        <v>41450</v>
      </c>
      <c r="E13" s="152"/>
      <c r="F13" s="153">
        <v>45031</v>
      </c>
      <c r="G13" s="154"/>
      <c r="H13" s="140"/>
    </row>
    <row r="14" spans="1:8" x14ac:dyDescent="0.2">
      <c r="A14" s="141"/>
      <c r="B14" s="142"/>
      <c r="C14" s="143"/>
      <c r="D14" s="144">
        <v>15183</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2.2000000000000002</v>
      </c>
      <c r="C19" s="155">
        <f>ROUND(VALUE(SUBSTITUTE(実質収支比率等に係る経年分析!G$48,"▲","-")),2)</f>
        <v>3.96</v>
      </c>
      <c r="D19" s="155">
        <f>ROUND(VALUE(SUBSTITUTE(実質収支比率等に係る経年分析!H$48,"▲","-")),2)</f>
        <v>5.28</v>
      </c>
      <c r="E19" s="155">
        <f>ROUND(VALUE(SUBSTITUTE(実質収支比率等に係る経年分析!I$48,"▲","-")),2)</f>
        <v>4.6500000000000004</v>
      </c>
      <c r="F19" s="155">
        <f>ROUND(VALUE(SUBSTITUTE(実質収支比率等に係る経年分析!J$48,"▲","-")),2)</f>
        <v>4</v>
      </c>
    </row>
    <row r="20" spans="1:11" x14ac:dyDescent="0.2">
      <c r="A20" s="155" t="s">
        <v>54</v>
      </c>
      <c r="B20" s="155">
        <f>ROUND(VALUE(SUBSTITUTE(実質収支比率等に係る経年分析!F$47,"▲","-")),2)</f>
        <v>6.96</v>
      </c>
      <c r="C20" s="155">
        <f>ROUND(VALUE(SUBSTITUTE(実質収支比率等に係る経年分析!G$47,"▲","-")),2)</f>
        <v>6.95</v>
      </c>
      <c r="D20" s="155">
        <f>ROUND(VALUE(SUBSTITUTE(実質収支比率等に係る経年分析!H$47,"▲","-")),2)</f>
        <v>10.1</v>
      </c>
      <c r="E20" s="155">
        <f>ROUND(VALUE(SUBSTITUTE(実質収支比率等に係る経年分析!I$47,"▲","-")),2)</f>
        <v>13.03</v>
      </c>
      <c r="F20" s="155">
        <f>ROUND(VALUE(SUBSTITUTE(実質収支比率等に係る経年分析!J$47,"▲","-")),2)</f>
        <v>10.56</v>
      </c>
    </row>
    <row r="21" spans="1:11" x14ac:dyDescent="0.2">
      <c r="A21" s="155" t="s">
        <v>55</v>
      </c>
      <c r="B21" s="155">
        <f>IF(ISNUMBER(VALUE(SUBSTITUTE(実質収支比率等に係る経年分析!F$49,"▲","-"))),ROUND(VALUE(SUBSTITUTE(実質収支比率等に係る経年分析!F$49,"▲","-")),2),NA())</f>
        <v>-0.45</v>
      </c>
      <c r="C21" s="155">
        <f>IF(ISNUMBER(VALUE(SUBSTITUTE(実質収支比率等に係る経年分析!G$49,"▲","-"))),ROUND(VALUE(SUBSTITUTE(実質収支比率等に係る経年分析!G$49,"▲","-")),2),NA())</f>
        <v>1.77</v>
      </c>
      <c r="D21" s="155">
        <f>IF(ISNUMBER(VALUE(SUBSTITUTE(実質収支比率等に係る経年分析!H$49,"▲","-"))),ROUND(VALUE(SUBSTITUTE(実質収支比率等に係る経年分析!H$49,"▲","-")),2),NA())</f>
        <v>4.9800000000000004</v>
      </c>
      <c r="E21" s="155">
        <f>IF(ISNUMBER(VALUE(SUBSTITUTE(実質収支比率等に係る経年分析!I$49,"▲","-"))),ROUND(VALUE(SUBSTITUTE(実質収支比率等に係る経年分析!I$49,"▲","-")),2),NA())</f>
        <v>1.86</v>
      </c>
      <c r="F21" s="155">
        <f>IF(ISNUMBER(VALUE(SUBSTITUTE(実質収支比率等に係る経年分析!J$49,"▲","-"))),ROUND(VALUE(SUBSTITUTE(実質収支比率等に係る経年分析!J$49,"▲","-")),2),NA())</f>
        <v>-2.62</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0.05</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0.06</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0.06</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0.03</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0.04</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証紙特別会計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0.02</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0.03</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0.03</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0.03</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0.03</v>
      </c>
    </row>
    <row r="30" spans="1:11" x14ac:dyDescent="0.2">
      <c r="A30" s="156" t="str">
        <f>IF(連結実質赤字比率に係る赤字・黒字の構成分析!C$40="",NA(),連結実質赤字比率に係る赤字・黒字の構成分析!C$40)</f>
        <v>県立病院事業会計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0.11</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0.04</v>
      </c>
    </row>
    <row r="31" spans="1:11" x14ac:dyDescent="0.2">
      <c r="A31" s="156" t="str">
        <f>IF(連結実質赤字比率に係る赤字・黒字の構成分析!C$39="",NA(),連結実質赤字比率に係る赤字・黒字の構成分析!C$39)</f>
        <v>流域下水道事業会計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0.5</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0.52</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0.51</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0.42</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0.4</v>
      </c>
    </row>
    <row r="32" spans="1:11" x14ac:dyDescent="0.2">
      <c r="A32" s="156" t="str">
        <f>IF(連結実質赤字比率に係る赤字・黒字の構成分析!C$38="",NA(),連結実質赤字比率に係る赤字・黒字の構成分析!C$38)</f>
        <v>国民健康保険事業特別会計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1.17</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2.2599999999999998</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1.31</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0.48</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0.43</v>
      </c>
    </row>
    <row r="33" spans="1:16" x14ac:dyDescent="0.2">
      <c r="A33" s="156" t="str">
        <f>IF(連結実質赤字比率に係る赤字・黒字の構成分析!C$37="",NA(),連結実質赤字比率に係る赤字・黒字の構成分析!C$37)</f>
        <v>工業用水道事業会計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0.65</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0.72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0.67</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0.68</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0.64</v>
      </c>
    </row>
    <row r="34" spans="1:16" x14ac:dyDescent="0.2">
      <c r="A34" s="156" t="str">
        <f>IF(連結実質赤字比率に係る赤字・黒字の構成分析!C$36="",NA(),連結実質赤字比率に係る赤字・黒字の構成分析!C$36)</f>
        <v>用地造成事業会計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1.96</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3.79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2.67</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1.31</v>
      </c>
    </row>
    <row r="35" spans="1:16" x14ac:dyDescent="0.2">
      <c r="A35" s="156" t="str">
        <f>IF(連結実質赤字比率に係る赤字・黒字の構成分析!C$35="",NA(),連結実質赤字比率に係る赤字・黒字の構成分析!C$35)</f>
        <v>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1.02</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1.1499999999999999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1.45</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1.52</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1.54</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2.16</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3.91</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5.23</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4.62</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3.98</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240981</v>
      </c>
      <c r="E42" s="157"/>
      <c r="F42" s="157"/>
      <c r="G42" s="157">
        <f>'実質公債費比率（分子）の構造'!L$52</f>
        <v>234380</v>
      </c>
      <c r="H42" s="157"/>
      <c r="I42" s="157"/>
      <c r="J42" s="157">
        <f>'実質公債費比率（分子）の構造'!M$52</f>
        <v>231679</v>
      </c>
      <c r="K42" s="157"/>
      <c r="L42" s="157"/>
      <c r="M42" s="157">
        <f>'実質公債費比率（分子）の構造'!N$52</f>
        <v>229195</v>
      </c>
      <c r="N42" s="157"/>
      <c r="O42" s="157"/>
      <c r="P42" s="157">
        <f>'実質公債費比率（分子）の構造'!O$52</f>
        <v>225061</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10313</v>
      </c>
      <c r="C44" s="157"/>
      <c r="D44" s="157"/>
      <c r="E44" s="157">
        <f>'実質公債費比率（分子）の構造'!L$50</f>
        <v>9973</v>
      </c>
      <c r="F44" s="157"/>
      <c r="G44" s="157"/>
      <c r="H44" s="157">
        <f>'実質公債費比率（分子）の構造'!M$50</f>
        <v>9736</v>
      </c>
      <c r="I44" s="157"/>
      <c r="J44" s="157"/>
      <c r="K44" s="157">
        <f>'実質公債費比率（分子）の構造'!N$50</f>
        <v>9292</v>
      </c>
      <c r="L44" s="157"/>
      <c r="M44" s="157"/>
      <c r="N44" s="157">
        <f>'実質公債費比率（分子）の構造'!O$50</f>
        <v>9274</v>
      </c>
      <c r="O44" s="157"/>
      <c r="P44" s="157"/>
    </row>
    <row r="45" spans="1:16" x14ac:dyDescent="0.2">
      <c r="A45" s="157" t="s">
        <v>64</v>
      </c>
      <c r="B45" s="157">
        <f>'実質公債費比率（分子）の構造'!K$49</f>
        <v>3460</v>
      </c>
      <c r="C45" s="157"/>
      <c r="D45" s="157"/>
      <c r="E45" s="157">
        <f>'実質公債費比率（分子）の構造'!L$49</f>
        <v>3184</v>
      </c>
      <c r="F45" s="157"/>
      <c r="G45" s="157"/>
      <c r="H45" s="157">
        <f>'実質公債費比率（分子）の構造'!M$49</f>
        <v>2838</v>
      </c>
      <c r="I45" s="157"/>
      <c r="J45" s="157"/>
      <c r="K45" s="157">
        <f>'実質公債費比率（分子）の構造'!N$49</f>
        <v>2651</v>
      </c>
      <c r="L45" s="157"/>
      <c r="M45" s="157"/>
      <c r="N45" s="157">
        <f>'実質公債費比率（分子）の構造'!O$49</f>
        <v>2594</v>
      </c>
      <c r="O45" s="157"/>
      <c r="P45" s="157"/>
    </row>
    <row r="46" spans="1:16" x14ac:dyDescent="0.2">
      <c r="A46" s="157" t="s">
        <v>65</v>
      </c>
      <c r="B46" s="157">
        <f>'実質公債費比率（分子）の構造'!K$48</f>
        <v>7188</v>
      </c>
      <c r="C46" s="157"/>
      <c r="D46" s="157"/>
      <c r="E46" s="157">
        <f>'実質公債費比率（分子）の構造'!L$48</f>
        <v>7131</v>
      </c>
      <c r="F46" s="157"/>
      <c r="G46" s="157"/>
      <c r="H46" s="157">
        <f>'実質公債費比率（分子）の構造'!M$48</f>
        <v>7013</v>
      </c>
      <c r="I46" s="157"/>
      <c r="J46" s="157"/>
      <c r="K46" s="157">
        <f>'実質公債費比率（分子）の構造'!N$48</f>
        <v>6560</v>
      </c>
      <c r="L46" s="157"/>
      <c r="M46" s="157"/>
      <c r="N46" s="157">
        <f>'実質公債費比率（分子）の構造'!O$48</f>
        <v>6370</v>
      </c>
      <c r="O46" s="157"/>
      <c r="P46" s="157"/>
    </row>
    <row r="47" spans="1:16" x14ac:dyDescent="0.2">
      <c r="A47" s="157" t="s">
        <v>13</v>
      </c>
      <c r="B47" s="157">
        <f>'実質公債費比率（分子）の構造'!K$47</f>
        <v>151188</v>
      </c>
      <c r="C47" s="157"/>
      <c r="D47" s="157"/>
      <c r="E47" s="157">
        <f>'実質公債費比率（分子）の構造'!L$47</f>
        <v>154592</v>
      </c>
      <c r="F47" s="157"/>
      <c r="G47" s="157"/>
      <c r="H47" s="157">
        <f>'実質公債費比率（分子）の構造'!M$47</f>
        <v>158178</v>
      </c>
      <c r="I47" s="157"/>
      <c r="J47" s="157"/>
      <c r="K47" s="157">
        <f>'実質公債費比率（分子）の構造'!N$47</f>
        <v>164017</v>
      </c>
      <c r="L47" s="157"/>
      <c r="M47" s="157"/>
      <c r="N47" s="157">
        <f>'実質公債費比率（分子）の構造'!O$47</f>
        <v>162998</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222164</v>
      </c>
      <c r="C49" s="157"/>
      <c r="D49" s="157"/>
      <c r="E49" s="157">
        <f>'実質公債費比率（分子）の構造'!L$45</f>
        <v>215961</v>
      </c>
      <c r="F49" s="157"/>
      <c r="G49" s="157"/>
      <c r="H49" s="157">
        <f>'実質公債費比率（分子）の構造'!M$45</f>
        <v>207030</v>
      </c>
      <c r="I49" s="157"/>
      <c r="J49" s="157"/>
      <c r="K49" s="157">
        <f>'実質公債費比率（分子）の構造'!N$45</f>
        <v>208755</v>
      </c>
      <c r="L49" s="157"/>
      <c r="M49" s="157"/>
      <c r="N49" s="157">
        <f>'実質公債費比率（分子）の構造'!O$45</f>
        <v>210475</v>
      </c>
      <c r="O49" s="157"/>
      <c r="P49" s="157"/>
    </row>
    <row r="50" spans="1:16" x14ac:dyDescent="0.2">
      <c r="A50" s="157" t="s">
        <v>68</v>
      </c>
      <c r="B50" s="157" t="e">
        <f>NA()</f>
        <v>#N/A</v>
      </c>
      <c r="C50" s="157">
        <f>IF(ISNUMBER('実質公債費比率（分子）の構造'!K$53),'実質公債費比率（分子）の構造'!K$53,NA())</f>
        <v>153332</v>
      </c>
      <c r="D50" s="157" t="e">
        <f>NA()</f>
        <v>#N/A</v>
      </c>
      <c r="E50" s="157" t="e">
        <f>NA()</f>
        <v>#N/A</v>
      </c>
      <c r="F50" s="157">
        <f>IF(ISNUMBER('実質公債費比率（分子）の構造'!L$53),'実質公債費比率（分子）の構造'!L$53,NA())</f>
        <v>156461</v>
      </c>
      <c r="G50" s="157" t="e">
        <f>NA()</f>
        <v>#N/A</v>
      </c>
      <c r="H50" s="157" t="e">
        <f>NA()</f>
        <v>#N/A</v>
      </c>
      <c r="I50" s="157">
        <f>IF(ISNUMBER('実質公債費比率（分子）の構造'!M$53),'実質公債費比率（分子）の構造'!M$53,NA())</f>
        <v>153116</v>
      </c>
      <c r="J50" s="157" t="e">
        <f>NA()</f>
        <v>#N/A</v>
      </c>
      <c r="K50" s="157" t="e">
        <f>NA()</f>
        <v>#N/A</v>
      </c>
      <c r="L50" s="157">
        <f>IF(ISNUMBER('実質公債費比率（分子）の構造'!N$53),'実質公債費比率（分子）の構造'!N$53,NA())</f>
        <v>162080</v>
      </c>
      <c r="M50" s="157" t="e">
        <f>NA()</f>
        <v>#N/A</v>
      </c>
      <c r="N50" s="157" t="e">
        <f>NA()</f>
        <v>#N/A</v>
      </c>
      <c r="O50" s="157">
        <f>IF(ISNUMBER('実質公債費比率（分子）の構造'!O$53),'実質公債費比率（分子）の構造'!O$53,NA())</f>
        <v>166650</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2892853</v>
      </c>
      <c r="E56" s="156"/>
      <c r="F56" s="156"/>
      <c r="G56" s="156">
        <f>'将来負担比率（分子）の構造'!J$52</f>
        <v>2892425</v>
      </c>
      <c r="H56" s="156"/>
      <c r="I56" s="156"/>
      <c r="J56" s="156">
        <f>'将来負担比率（分子）の構造'!K$52</f>
        <v>2915587</v>
      </c>
      <c r="K56" s="156"/>
      <c r="L56" s="156"/>
      <c r="M56" s="156">
        <f>'将来負担比率（分子）の構造'!L$52</f>
        <v>2862745</v>
      </c>
      <c r="N56" s="156"/>
      <c r="O56" s="156"/>
      <c r="P56" s="156">
        <f>'将来負担比率（分子）の構造'!M$52</f>
        <v>2764411</v>
      </c>
    </row>
    <row r="57" spans="1:16" x14ac:dyDescent="0.2">
      <c r="A57" s="156" t="s">
        <v>42</v>
      </c>
      <c r="B57" s="156"/>
      <c r="C57" s="156"/>
      <c r="D57" s="156">
        <f>'将来負担比率（分子）の構造'!I$51</f>
        <v>63440</v>
      </c>
      <c r="E57" s="156"/>
      <c r="F57" s="156"/>
      <c r="G57" s="156">
        <f>'将来負担比率（分子）の構造'!J$51</f>
        <v>74947</v>
      </c>
      <c r="H57" s="156"/>
      <c r="I57" s="156"/>
      <c r="J57" s="156">
        <f>'将来負担比率（分子）の構造'!K$51</f>
        <v>60760</v>
      </c>
      <c r="K57" s="156"/>
      <c r="L57" s="156"/>
      <c r="M57" s="156">
        <f>'将来負担比率（分子）の構造'!L$51</f>
        <v>58515</v>
      </c>
      <c r="N57" s="156"/>
      <c r="O57" s="156"/>
      <c r="P57" s="156">
        <f>'将来負担比率（分子）の構造'!M$51</f>
        <v>57739</v>
      </c>
    </row>
    <row r="58" spans="1:16" x14ac:dyDescent="0.2">
      <c r="A58" s="156" t="s">
        <v>41</v>
      </c>
      <c r="B58" s="156"/>
      <c r="C58" s="156"/>
      <c r="D58" s="156">
        <f>'将来負担比率（分子）の構造'!I$50</f>
        <v>985878</v>
      </c>
      <c r="E58" s="156"/>
      <c r="F58" s="156"/>
      <c r="G58" s="156">
        <f>'将来負担比率（分子）の構造'!J$50</f>
        <v>1006187</v>
      </c>
      <c r="H58" s="156"/>
      <c r="I58" s="156"/>
      <c r="J58" s="156">
        <f>'将来負担比率（分子）の構造'!K$50</f>
        <v>1200622</v>
      </c>
      <c r="K58" s="156"/>
      <c r="L58" s="156"/>
      <c r="M58" s="156">
        <f>'将来負担比率（分子）の構造'!L$50</f>
        <v>1212416</v>
      </c>
      <c r="N58" s="156"/>
      <c r="O58" s="156"/>
      <c r="P58" s="156">
        <f>'将来負担比率（分子）の構造'!M$50</f>
        <v>1231052</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20462</v>
      </c>
      <c r="C61" s="156"/>
      <c r="D61" s="156"/>
      <c r="E61" s="156">
        <f>'将来負担比率（分子）の構造'!J$46</f>
        <v>18729</v>
      </c>
      <c r="F61" s="156"/>
      <c r="G61" s="156"/>
      <c r="H61" s="156">
        <f>'将来負担比率（分子）の構造'!K$46</f>
        <v>17968</v>
      </c>
      <c r="I61" s="156"/>
      <c r="J61" s="156"/>
      <c r="K61" s="156">
        <f>'将来負担比率（分子）の構造'!L$46</f>
        <v>14260</v>
      </c>
      <c r="L61" s="156"/>
      <c r="M61" s="156"/>
      <c r="N61" s="156">
        <f>'将来負担比率（分子）の構造'!M$46</f>
        <v>15629</v>
      </c>
      <c r="O61" s="156"/>
      <c r="P61" s="156"/>
    </row>
    <row r="62" spans="1:16" x14ac:dyDescent="0.2">
      <c r="A62" s="156" t="s">
        <v>35</v>
      </c>
      <c r="B62" s="156">
        <f>'将来負担比率（分子）の構造'!I$45</f>
        <v>385830</v>
      </c>
      <c r="C62" s="156"/>
      <c r="D62" s="156"/>
      <c r="E62" s="156">
        <f>'将来負担比率（分子）の構造'!J$45</f>
        <v>382821</v>
      </c>
      <c r="F62" s="156"/>
      <c r="G62" s="156"/>
      <c r="H62" s="156">
        <f>'将来負担比率（分子）の構造'!K$45</f>
        <v>376552</v>
      </c>
      <c r="I62" s="156"/>
      <c r="J62" s="156"/>
      <c r="K62" s="156">
        <f>'将来負担比率（分子）の構造'!L$45</f>
        <v>369950</v>
      </c>
      <c r="L62" s="156"/>
      <c r="M62" s="156"/>
      <c r="N62" s="156">
        <f>'将来負担比率（分子）の構造'!M$45</f>
        <v>380575</v>
      </c>
      <c r="O62" s="156"/>
      <c r="P62" s="156"/>
    </row>
    <row r="63" spans="1:16" x14ac:dyDescent="0.2">
      <c r="A63" s="156" t="s">
        <v>34</v>
      </c>
      <c r="B63" s="156">
        <f>'将来負担比率（分子）の構造'!I$44</f>
        <v>26920</v>
      </c>
      <c r="C63" s="156"/>
      <c r="D63" s="156"/>
      <c r="E63" s="156">
        <f>'将来負担比率（分子）の構造'!J$44</f>
        <v>32000</v>
      </c>
      <c r="F63" s="156"/>
      <c r="G63" s="156"/>
      <c r="H63" s="156">
        <f>'将来負担比率（分子）の構造'!K$44</f>
        <v>33212</v>
      </c>
      <c r="I63" s="156"/>
      <c r="J63" s="156"/>
      <c r="K63" s="156">
        <f>'将来負担比率（分子）の構造'!L$44</f>
        <v>35127</v>
      </c>
      <c r="L63" s="156"/>
      <c r="M63" s="156"/>
      <c r="N63" s="156">
        <f>'将来負担比率（分子）の構造'!M$44</f>
        <v>37329</v>
      </c>
      <c r="O63" s="156"/>
      <c r="P63" s="156"/>
    </row>
    <row r="64" spans="1:16" x14ac:dyDescent="0.2">
      <c r="A64" s="156" t="s">
        <v>33</v>
      </c>
      <c r="B64" s="156">
        <f>'将来負担比率（分子）の構造'!I$43</f>
        <v>102775</v>
      </c>
      <c r="C64" s="156"/>
      <c r="D64" s="156"/>
      <c r="E64" s="156">
        <f>'将来負担比率（分子）の構造'!J$43</f>
        <v>98621</v>
      </c>
      <c r="F64" s="156"/>
      <c r="G64" s="156"/>
      <c r="H64" s="156">
        <f>'将来負担比率（分子）の構造'!K$43</f>
        <v>92865</v>
      </c>
      <c r="I64" s="156"/>
      <c r="J64" s="156"/>
      <c r="K64" s="156">
        <f>'将来負担比率（分子）の構造'!L$43</f>
        <v>88381</v>
      </c>
      <c r="L64" s="156"/>
      <c r="M64" s="156"/>
      <c r="N64" s="156">
        <f>'将来負担比率（分子）の構造'!M$43</f>
        <v>83545</v>
      </c>
      <c r="O64" s="156"/>
      <c r="P64" s="156"/>
    </row>
    <row r="65" spans="1:16" x14ac:dyDescent="0.2">
      <c r="A65" s="156" t="s">
        <v>32</v>
      </c>
      <c r="B65" s="156">
        <f>'将来負担比率（分子）の構造'!I$42</f>
        <v>80548</v>
      </c>
      <c r="C65" s="156"/>
      <c r="D65" s="156"/>
      <c r="E65" s="156">
        <f>'将来負担比率（分子）の構造'!J$42</f>
        <v>74698</v>
      </c>
      <c r="F65" s="156"/>
      <c r="G65" s="156"/>
      <c r="H65" s="156">
        <f>'将来負担比率（分子）の構造'!K$42</f>
        <v>67991</v>
      </c>
      <c r="I65" s="156"/>
      <c r="J65" s="156"/>
      <c r="K65" s="156">
        <f>'将来負担比率（分子）の構造'!L$42</f>
        <v>62070</v>
      </c>
      <c r="L65" s="156"/>
      <c r="M65" s="156"/>
      <c r="N65" s="156">
        <f>'将来負担比率（分子）の構造'!M$42</f>
        <v>55025</v>
      </c>
      <c r="O65" s="156"/>
      <c r="P65" s="156"/>
    </row>
    <row r="66" spans="1:16" x14ac:dyDescent="0.2">
      <c r="A66" s="156" t="s">
        <v>31</v>
      </c>
      <c r="B66" s="156">
        <f>'将来負担比率（分子）の構造'!I$41</f>
        <v>5468959</v>
      </c>
      <c r="C66" s="156"/>
      <c r="D66" s="156"/>
      <c r="E66" s="156">
        <f>'将来負担比率（分子）の構造'!J$41</f>
        <v>5506952</v>
      </c>
      <c r="F66" s="156"/>
      <c r="G66" s="156"/>
      <c r="H66" s="156">
        <f>'将来負担比率（分子）の構造'!K$41</f>
        <v>5644447</v>
      </c>
      <c r="I66" s="156"/>
      <c r="J66" s="156"/>
      <c r="K66" s="156">
        <f>'将来負担比率（分子）の構造'!L$41</f>
        <v>5540181</v>
      </c>
      <c r="L66" s="156"/>
      <c r="M66" s="156"/>
      <c r="N66" s="156">
        <f>'将来負担比率（分子）の構造'!M$41</f>
        <v>5471504</v>
      </c>
      <c r="O66" s="156"/>
      <c r="P66" s="156"/>
    </row>
    <row r="67" spans="1:16" x14ac:dyDescent="0.2">
      <c r="A67" s="156" t="s">
        <v>72</v>
      </c>
      <c r="B67" s="156" t="e">
        <f>NA()</f>
        <v>#N/A</v>
      </c>
      <c r="C67" s="156">
        <f>IF(ISNUMBER('将来負担比率（分子）の構造'!I$53), IF('将来負担比率（分子）の構造'!I$53 &lt; 0, 0, '将来負担比率（分子）の構造'!I$53), NA())</f>
        <v>2143323</v>
      </c>
      <c r="D67" s="156" t="e">
        <f>NA()</f>
        <v>#N/A</v>
      </c>
      <c r="E67" s="156" t="e">
        <f>NA()</f>
        <v>#N/A</v>
      </c>
      <c r="F67" s="156">
        <f>IF(ISNUMBER('将来負担比率（分子）の構造'!J$53), IF('将来負担比率（分子）の構造'!J$53 &lt; 0, 0, '将来負担比率（分子）の構造'!J$53), NA())</f>
        <v>2140262</v>
      </c>
      <c r="G67" s="156" t="e">
        <f>NA()</f>
        <v>#N/A</v>
      </c>
      <c r="H67" s="156" t="e">
        <f>NA()</f>
        <v>#N/A</v>
      </c>
      <c r="I67" s="156">
        <f>IF(ISNUMBER('将来負担比率（分子）の構造'!K$53), IF('将来負担比率（分子）の構造'!K$53 &lt; 0, 0, '将来負担比率（分子）の構造'!K$53), NA())</f>
        <v>2056065</v>
      </c>
      <c r="J67" s="156" t="e">
        <f>NA()</f>
        <v>#N/A</v>
      </c>
      <c r="K67" s="156" t="e">
        <f>NA()</f>
        <v>#N/A</v>
      </c>
      <c r="L67" s="156">
        <f>IF(ISNUMBER('将来負担比率（分子）の構造'!L$53), IF('将来負担比率（分子）の構造'!L$53 &lt; 0, 0, '将来負担比率（分子）の構造'!L$53), NA())</f>
        <v>1976291</v>
      </c>
      <c r="M67" s="156" t="e">
        <f>NA()</f>
        <v>#N/A</v>
      </c>
      <c r="N67" s="156" t="e">
        <f>NA()</f>
        <v>#N/A</v>
      </c>
      <c r="O67" s="156">
        <f>IF(ISNUMBER('将来負担比率（分子）の構造'!M$53), IF('将来負担比率（分子）の構造'!M$53 &lt; 0, 0, '将来負担比率（分子）の構造'!M$53), NA())</f>
        <v>1990405</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145439</v>
      </c>
      <c r="C72" s="160">
        <f>基金残高に係る経年分析!G55</f>
        <v>182462</v>
      </c>
      <c r="D72" s="160">
        <f>基金残高に係る経年分析!H55</f>
        <v>152161</v>
      </c>
    </row>
    <row r="73" spans="1:16" x14ac:dyDescent="0.2">
      <c r="A73" s="159" t="s">
        <v>75</v>
      </c>
      <c r="B73" s="160">
        <f>基金残高に係る経年分析!F56</f>
        <v>99984</v>
      </c>
      <c r="C73" s="160">
        <f>基金残高に係る経年分析!G56</f>
        <v>100001</v>
      </c>
      <c r="D73" s="160">
        <f>基金残高に係る経年分析!H56</f>
        <v>100057</v>
      </c>
    </row>
    <row r="74" spans="1:16" x14ac:dyDescent="0.2">
      <c r="A74" s="159" t="s">
        <v>76</v>
      </c>
      <c r="B74" s="160">
        <f>基金残高に係る経年分析!F57</f>
        <v>82831</v>
      </c>
      <c r="C74" s="160">
        <f>基金残高に係る経年分析!G57</f>
        <v>93277</v>
      </c>
      <c r="D74" s="160">
        <f>基金残高に係る経年分析!H57</f>
        <v>109956</v>
      </c>
    </row>
  </sheetData>
  <sheetProtection algorithmName="SHA-512" hashValue="ivtjKGhIJzzFz2juGtBBXtTzrP1Utre5UHThVlMZsP4U0ps5tEly54t5nEe+SSactRQhM+jSRPiAQedUtRCvUw==" saltValue="2K9XFhUklGRdDc0jECrVV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97D267-F8F5-4060-BDCD-3C8BDD7905AD}">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a4e28f63-7028-4a93-8047-9653a98e0e88"/>
    <ds:schemaRef ds:uri="http://purl.org/dc/dcmitype/"/>
    <ds:schemaRef ds:uri="http://www.w3.org/XML/1998/namespace"/>
    <ds:schemaRef ds:uri="fd32c9f7-8932-4d07-b49b-91c8a1e26893"/>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C85E42BF-C6F1-4F21-8095-3C51224A58A1}">
  <ds:schemaRefs>
    <ds:schemaRef ds:uri="http://schemas.microsoft.com/sharepoint/v3/contenttype/forms"/>
  </ds:schemaRefs>
</ds:datastoreItem>
</file>

<file path=customXml/itemProps3.xml><?xml version="1.0" encoding="utf-8"?>
<ds:datastoreItem xmlns:ds="http://schemas.openxmlformats.org/officeDocument/2006/customXml" ds:itemID="{FA84C6DF-ED06-4F16-A7B7-535F7B3D7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2025-03-10T07:34:18Z</cp:lastPrinted>
  <dcterms:created xsi:type="dcterms:W3CDTF">2025-02-12T10:21:04Z</dcterms:created>
  <dcterms:modified xsi:type="dcterms:W3CDTF">2025-03-24T05:34:44Z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