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A360A47E-8205-4C5B-9740-91DEA98B1899}" xr6:coauthVersionLast="47" xr6:coauthVersionMax="47" xr10:uidLastSave="{00000000-0000-0000-0000-000000000000}"/>
  <bookViews>
    <workbookView xWindow="28680" yWindow="-120" windowWidth="16440" windowHeight="29040" tabRatio="7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E33" i="10"/>
  <c r="U33" i="10"/>
  <c r="CO32" i="10"/>
  <c r="CO33" i="10" s="1"/>
  <c r="CO34" i="10" s="1"/>
  <c r="CO35" i="10" s="1"/>
  <c r="CO36" i="10" s="1"/>
  <c r="CO37" i="10" s="1"/>
  <c r="CO38" i="10" s="1"/>
  <c r="CO39" i="10" s="1"/>
  <c r="CO40" i="10" s="1"/>
  <c r="CO41" i="10" s="1"/>
  <c r="BW32" i="10"/>
  <c r="BW33" i="10" s="1"/>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BE32" i="10" l="1"/>
</calcChain>
</file>

<file path=xl/sharedStrings.xml><?xml version="1.0" encoding="utf-8"?>
<sst xmlns="http://schemas.openxmlformats.org/spreadsheetml/2006/main" count="1004" uniqueCount="572">
  <si>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</si>
  <si>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</si>
  <si>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</si>
  <si>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</si>
  <si>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</si>
  <si>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</si>
  <si>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</si>
  <si>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</si>
  <si>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</si>
  <si>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</si>
  <si>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</si>
  <si>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</si>
  <si>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</si>
  <si>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</si>
  <si>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</si>
  <si>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</si>
  <si>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</si>
  <si>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</si>
  <si>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</si>
  <si>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</si>
  <si>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</si>
  <si>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</si>
  <si>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</si>
  <si>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</si>
  <si>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</si>
  <si>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</si>
  <si>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</si>
  <si>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</si>
  <si>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</si>
  <si>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</si>
  <si>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</si>
  <si>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</si>
  <si>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</si>
  <si>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</si>
  <si>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</si>
  <si>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</si>
  <si>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</si>
  <si>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</si>
  <si>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</si>
  <si>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</si>
  <si>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</si>
  <si>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</si>
  <si>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</si>
  <si>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</si>
  <si>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</si>
  <si>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</si>
  <si>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</si>
  <si>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</si>
  <si>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</si>
  <si>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</si>
  <si>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</si>
  <si>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</si>
  <si>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</si>
  <si>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</si>
  <si>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</si>
  <si>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</si>
  <si>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</si>
  <si>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</si>
  <si>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</si>
  <si>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</si>
  <si>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</si>
  <si>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</si>
  <si>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</si>
  <si>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</si>
  <si>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</si>
  <si>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</si>
  <si>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</si>
  <si>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</si>
  <si>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</si>
  <si>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</si>
  <si>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</si>
  <si>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</si>
  <si>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</si>
  <si>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</si>
  <si>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</si>
  <si>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</si>
  <si>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</si>
  <si>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</si>
  <si>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</si>
  <si>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</si>
  <si>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広島県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</si>
  <si>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</si>
  <si>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</si>
  <si>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</si>
  <si>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</si>
  <si>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</si>
  <si>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</si>
  <si>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</si>
  <si>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</si>
  <si>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</si>
  <si>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</si>
  <si>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</si>
  <si>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</si>
  <si>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</si>
  <si>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</si>
  <si>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</si>
  <si>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</si>
  <si>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</si>
  <si>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</si>
  <si>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</si>
  <si>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</si>
  <si>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</si>
  <si>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</si>
  <si>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</si>
  <si>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</si>
  <si>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</si>
  <si>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</si>
  <si>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</si>
  <si>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</si>
  <si>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</si>
  <si>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</si>
  <si>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</si>
  <si>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</si>
  <si>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</si>
  <si>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</si>
  <si>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</si>
  <si>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</si>
  <si>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</si>
  <si>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</si>
  <si>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</si>
  <si>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</si>
  <si>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</si>
  <si>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</si>
  <si>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</si>
  <si>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</si>
  <si>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</si>
  <si>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</si>
  <si>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</si>
  <si>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</si>
  <si>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</si>
  <si>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</si>
  <si>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</si>
  <si>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</si>
  <si>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</si>
  <si>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</si>
  <si>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</si>
  <si>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</si>
  <si>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</si>
  <si>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</si>
  <si>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</si>
  <si>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</si>
  <si>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</si>
  <si>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</si>
  <si>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</si>
  <si>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</si>
  <si>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</si>
  <si>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</si>
  <si>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</si>
  <si>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</si>
  <si>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</si>
  <si>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</si>
  <si>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</si>
  <si>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</si>
  <si>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</si>
  <si>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</si>
  <si>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</si>
  <si>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</si>
  <si>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</si>
  <si>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</si>
  <si>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</si>
  <si>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</si>
  <si>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</si>
  <si>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</si>
  <si>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</si>
  <si>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</si>
  <si>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</si>
  <si>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</si>
  <si>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</si>
  <si>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</si>
  <si>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</si>
  <si>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</si>
  <si>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</si>
  <si>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</si>
  <si>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</si>
  <si>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</si>
  <si>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</si>
  <si>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</si>
  <si>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</si>
  <si>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</si>
  <si>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</si>
  <si>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</si>
  <si>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</si>
  <si>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広島県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</si>
  <si>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</si>
  <si>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</si>
  <si>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</si>
  <si>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</si>
  <si>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</si>
  <si>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</si>
  <si>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</si>
  <si>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</si>
  <si>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</si>
  <si>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</si>
  <si>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</si>
  <si>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</si>
  <si>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</si>
  <si>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</si>
  <si>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</si>
  <si>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</si>
  <si>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</si>
  <si>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</si>
  <si>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</si>
  <si>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</si>
  <si>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</si>
  <si>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</si>
  <si>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</si>
  <si>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</si>
  <si>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</si>
  <si>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</si>
  <si>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</si>
  <si>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</si>
  <si>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</si>
  <si>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</si>
  <si>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</si>
  <si>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</si>
  <si>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</si>
  <si>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</si>
  <si>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</si>
  <si>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</si>
  <si>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</si>
  <si>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</si>
  <si>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</si>
  <si>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</si>
  <si>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</si>
  <si>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</si>
  <si>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</si>
  <si>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</si>
  <si>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</si>
  <si>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</si>
  <si>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</si>
  <si>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</si>
  <si>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</si>
  <si>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</si>
  <si>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</si>
  <si>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</si>
  <si>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</si>
  <si>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</si>
  <si>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</si>
  <si>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</si>
  <si>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</si>
  <si>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</si>
  <si>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</si>
  <si>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</si>
  <si>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</si>
  <si>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</si>
  <si>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</si>
  <si>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</si>
  <si>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</si>
  <si>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</si>
  <si>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</si>
  <si>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</si>
  <si>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</si>
  <si>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</si>
  <si>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</si>
  <si>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</si>
  <si>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</si>
  <si>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</si>
  <si>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</si>
  <si>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</si>
  <si>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</si>
  <si>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</si>
  <si>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</si>
  <si>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</si>
  <si>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</si>
  <si>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</si>
  <si>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</si>
  <si>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</si>
  <si>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</si>
  <si>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</si>
  <si>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</si>
  <si>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</si>
  <si>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</si>
  <si>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</si>
  <si>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</si>
  <si>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</si>
  <si>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</si>
  <si>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</si>
  <si>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</si>
  <si>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</si>
  <si>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</si>
  <si>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</si>
  <si>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</si>
  <si>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</si>
  <si>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</si>
  <si>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</si>
  <si>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</si>
  <si>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</si>
  <si>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</si>
  <si>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</si>
  <si>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</si>
  <si>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</si>
  <si>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</si>
  <si>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</si>
  <si>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</si>
  <si>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</si>
  <si>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</si>
  <si>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</si>
  <si>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</si>
  <si>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</si>
  <si>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</si>
  <si>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</si>
  <si>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</si>
  <si>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</si>
  <si>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</si>
  <si>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</si>
  <si>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</si>
  <si>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</si>
  <si>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</si>
  <si>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</si>
  <si>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</si>
  <si>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</si>
  <si>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</si>
  <si>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</si>
  <si>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</si>
  <si>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</si>
  <si>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</si>
  <si>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</si>
  <si>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</si>
  <si>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</si>
  <si>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</si>
  <si>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</si>
  <si>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</si>
  <si>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</si>
  <si>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</si>
  <si>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</si>
  <si>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</si>
  <si>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</si>
  <si>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</si>
  <si>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</si>
  <si>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</si>
  <si>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</si>
  <si>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</si>
  <si>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</si>
  <si>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</si>
  <si>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広島県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</si>
  <si>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</si>
  <si>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</si>
  <si>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</si>
  <si>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</si>
  <si>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</si>
  <si>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</si>
  <si>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</si>
  <si>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</si>
  <si>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</si>
  <si>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</si>
  <si>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</si>
  <si>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</si>
  <si>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</si>
  <si>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</si>
  <si>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</si>
  <si>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</si>
  <si>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</si>
  <si>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</si>
  <si>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</si>
  <si>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</si>
  <si>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証紙等特別会計</t>
    <phoneticPr fontId="3"/>
  </si>
  <si>
    <t>管理事務費特別会計</t>
    <phoneticPr fontId="3"/>
  </si>
  <si>
    <t>公共用地等取得事業特別会計</t>
    <phoneticPr fontId="3"/>
  </si>
  <si>
    <t>母子・父子・寡婦福祉資金特別会計</t>
    <phoneticPr fontId="3"/>
  </si>
  <si>
    <t>中小企業支援資金特別会計</t>
    <phoneticPr fontId="3"/>
  </si>
  <si>
    <t>水産振興資金特別会計</t>
    <phoneticPr fontId="3"/>
  </si>
  <si>
    <t>県営林事業費特別会計</t>
    <phoneticPr fontId="3"/>
  </si>
  <si>
    <t>県営住宅事業費特別会計</t>
    <phoneticPr fontId="3"/>
  </si>
  <si>
    <t>高等学校等奨学金特別会計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</si>
  <si>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</si>
  <si>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</si>
  <si>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</si>
  <si>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</si>
  <si>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</si>
  <si>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</si>
  <si>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</si>
  <si>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</si>
  <si>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</si>
  <si>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</si>
  <si>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</si>
  <si>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</si>
  <si>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</si>
  <si>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</si>
  <si>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国民健康保険事業費特別会計</t>
    <phoneticPr fontId="3"/>
  </si>
  <si>
    <t>病院事業会計</t>
    <phoneticPr fontId="3"/>
  </si>
  <si>
    <t>流域下水道事業会計</t>
    <phoneticPr fontId="3"/>
  </si>
  <si>
    <t>土地造成事業会計</t>
    <phoneticPr fontId="3"/>
  </si>
  <si>
    <t>港湾特別整備事業費特別会計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</si>
  <si>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</si>
  <si>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</si>
  <si>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</si>
  <si>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</si>
  <si>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</si>
  <si>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</si>
  <si>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</si>
  <si>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</si>
  <si>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</si>
  <si>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</si>
  <si>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</si>
  <si>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</si>
  <si>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</si>
  <si>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</si>
  <si>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</si>
  <si>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</si>
  <si>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</si>
  <si>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</si>
  <si>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</si>
  <si>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</si>
  <si>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</si>
  <si>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</si>
  <si>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</si>
  <si>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</si>
  <si>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</si>
  <si>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</si>
  <si>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</si>
  <si>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</si>
  <si>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</si>
  <si>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</si>
  <si>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</si>
  <si>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</si>
  <si>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</si>
  <si>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</si>
  <si>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</si>
  <si>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</si>
  <si>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</si>
  <si>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</si>
  <si>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</si>
  <si>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</si>
  <si>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</si>
  <si>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</si>
  <si>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</si>
  <si>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</si>
  <si>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</si>
  <si>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</si>
  <si>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</si>
  <si>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</si>
  <si>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</si>
  <si>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</si>
  <si>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</si>
  <si>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</si>
  <si>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</si>
  <si>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</si>
  <si>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</si>
  <si>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</si>
  <si>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</si>
  <si>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</si>
  <si>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</si>
  <si>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</si>
  <si>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</si>
  <si>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</si>
  <si>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</si>
  <si>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</si>
  <si>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</si>
  <si>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</si>
  <si>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</si>
  <si>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</si>
  <si>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</si>
  <si>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</si>
  <si>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</si>
  <si>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</si>
  <si>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</si>
  <si>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</si>
  <si>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</si>
  <si>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</si>
  <si>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</si>
  <si>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</si>
  <si>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</si>
  <si>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</si>
  <si>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</si>
  <si>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</si>
  <si>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</si>
  <si>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</si>
  <si>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</si>
  <si>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</si>
  <si>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</si>
  <si>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</si>
  <si>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</si>
  <si>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</si>
  <si>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</si>
  <si>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</si>
  <si>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</si>
  <si>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</si>
  <si>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</si>
  <si>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</si>
  <si>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</si>
  <si>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</si>
  <si>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</si>
  <si>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</si>
  <si>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</si>
  <si>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</si>
  <si>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</si>
  <si>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</si>
  <si>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</si>
  <si>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</si>
  <si>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</si>
  <si>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</si>
  <si>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</si>
  <si>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</si>
  <si>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</si>
  <si>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</si>
  <si>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</si>
  <si>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</si>
  <si>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</si>
  <si>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</si>
  <si>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</si>
  <si>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</si>
  <si>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</si>
  <si>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</si>
  <si>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</si>
  <si>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</si>
  <si>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</si>
  <si>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</si>
  <si>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</si>
  <si>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</si>
  <si>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</si>
  <si>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</si>
  <si>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</si>
  <si>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</si>
  <si>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</si>
  <si>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1.98</t>
  </si>
  <si>
    <t>▲ 1.04</t>
  </si>
  <si>
    <t>一般会計</t>
  </si>
  <si>
    <t>国民健康保険事業費特別会計</t>
  </si>
  <si>
    <t>病院事業会計</t>
  </si>
  <si>
    <t>流域下水道事業会計</t>
  </si>
  <si>
    <t>県営住宅事業費特別会計</t>
  </si>
  <si>
    <t>証紙等特別会計</t>
  </si>
  <si>
    <t>管理事務費特別会計</t>
  </si>
  <si>
    <t>公共用地等取得事業特別会計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</si>
  <si>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</si>
  <si>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</si>
  <si>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</si>
  <si>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</si>
  <si>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</si>
  <si>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</si>
  <si>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</si>
  <si>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</si>
  <si>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減債基金</t>
    <rPh sb="0" eb="2">
      <t>ゲンサイ</t>
    </rPh>
    <rPh sb="2" eb="4">
      <t>キキン</t>
    </rPh>
    <phoneticPr fontId="5"/>
  </si>
  <si>
    <t>県庁舎整備基金</t>
    <rPh sb="0" eb="1">
      <t>ケン</t>
    </rPh>
    <rPh sb="1" eb="3">
      <t>チョウシャ</t>
    </rPh>
    <rPh sb="3" eb="5">
      <t>セイビ</t>
    </rPh>
    <rPh sb="5" eb="7">
      <t>キキン</t>
    </rPh>
    <phoneticPr fontId="5"/>
  </si>
  <si>
    <t>土地造成事業等債務処理基金</t>
    <rPh sb="0" eb="2">
      <t>トチ</t>
    </rPh>
    <rPh sb="2" eb="4">
      <t>ゾウセイ</t>
    </rPh>
    <rPh sb="4" eb="6">
      <t>ジギョウ</t>
    </rPh>
    <rPh sb="6" eb="7">
      <t>トウ</t>
    </rPh>
    <rPh sb="7" eb="9">
      <t>サイム</t>
    </rPh>
    <rPh sb="9" eb="11">
      <t>ショリ</t>
    </rPh>
    <rPh sb="11" eb="13">
      <t>キキン</t>
    </rPh>
    <phoneticPr fontId="5"/>
  </si>
  <si>
    <t>大規模社会福祉施設等建設基金</t>
  </si>
  <si>
    <t>地域医療介護総合確保基金</t>
    <rPh sb="0" eb="2">
      <t>チイキ</t>
    </rPh>
    <rPh sb="2" eb="4">
      <t>イリョウ</t>
    </rPh>
    <rPh sb="4" eb="6">
      <t>カイゴ</t>
    </rPh>
    <rPh sb="6" eb="10">
      <t>ソウゴウカクホ</t>
    </rPh>
    <rPh sb="10" eb="12">
      <t>キキン</t>
    </rPh>
    <phoneticPr fontId="5"/>
  </si>
  <si>
    <t>法適用企業</t>
  </si>
  <si>
    <t>法非適用企業</t>
  </si>
  <si>
    <t>広島県水道広域連合企業団（水道事業会計）</t>
    <phoneticPr fontId="2"/>
  </si>
  <si>
    <t>広島県水道広域連合企業団（工業用水道事業会計）</t>
    <phoneticPr fontId="2"/>
  </si>
  <si>
    <t>（公財）広島県スポーツ振興財団</t>
  </si>
  <si>
    <t>（公財）ひろしま国際センター</t>
  </si>
  <si>
    <t>（公財）ひろしま文化振興財団</t>
  </si>
  <si>
    <t>（公財）広島県男女共同参画財団</t>
  </si>
  <si>
    <t>（一財）もみのき森林公園協会</t>
  </si>
  <si>
    <t>（一財）中央森林公園協会</t>
  </si>
  <si>
    <t xml:space="preserve"> 福山リサイクル発電（株）</t>
  </si>
  <si>
    <t>（一財）広島県環境保全公社</t>
  </si>
  <si>
    <t>広島県公立大学法人</t>
    <rPh sb="0" eb="3">
      <t>ヒロシマケン</t>
    </rPh>
    <rPh sb="3" eb="9">
      <t>コウリツダイガクホウジン</t>
    </rPh>
    <phoneticPr fontId="37"/>
  </si>
  <si>
    <t>（公財）ひろしまこども夢財団</t>
  </si>
  <si>
    <t>（公財）広島原爆被爆者援護事業団</t>
  </si>
  <si>
    <t>（公財）広島県地域保健医療推進機構</t>
  </si>
  <si>
    <t>（公財）ひろしま産業振興機構</t>
  </si>
  <si>
    <t>（株）広島テクノプラザ</t>
  </si>
  <si>
    <t>（株）ひろしまイノベーション推進機構</t>
  </si>
  <si>
    <t>（一財）広島県森林整備・農林振興財団</t>
  </si>
  <si>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</si>
  <si>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</si>
  <si>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</si>
  <si>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</si>
  <si>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</si>
  <si>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</si>
  <si>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</si>
  <si>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</si>
  <si>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</si>
  <si>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</si>
  <si>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</si>
  <si>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</si>
  <si>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</si>
  <si>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（公財）ひろしまドナーバンク</t>
    <rPh sb="1" eb="3">
      <t>コウザイ</t>
    </rPh>
    <phoneticPr fontId="38"/>
  </si>
  <si>
    <t>地方公社・第三セクター等</t>
    <rPh sb="0" eb="4">
      <t>チホウコウシャ</t>
    </rPh>
    <rPh sb="5" eb="6">
      <t>ダイ</t>
    </rPh>
    <rPh sb="6" eb="7">
      <t>サン</t>
    </rPh>
    <rPh sb="11" eb="12">
      <t>ナド</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</si>
</sst>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font>
    <font>
      <sz val="6"/>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A903-447C-8D5A-C1BBB8924E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43808</c:v>
                </c:pt>
                <c:pt idx="1">
                  <c:v>47865</c:v>
                </c:pt>
                <c:pt idx="2">
                  <c:v>49603</c:v>
                </c:pt>
                <c:pt idx="3">
                  <c:v>51483</c:v>
                </c:pt>
                <c:pt idx="4">
                  <c:v>56927</c:v>
                </c:pt>
              </c:numCache>
            </c:numRef>
          </c:val>
          <c:smooth val="0"/>
          <c:extLst>
            <c:ext xmlns:c16="http://schemas.microsoft.com/office/drawing/2014/chart" uri="{C3380CC4-5D6E-409C-BE32-E72D297353CC}">
              <c16:uniqueId val="{00000001-A903-447C-8D5A-C1BBB8924ED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0.95</c:v>
                </c:pt>
                <c:pt idx="1">
                  <c:v>3.8</c:v>
                </c:pt>
                <c:pt idx="2">
                  <c:v>2.34</c:v>
                </c:pt>
                <c:pt idx="3">
                  <c:v>1.65</c:v>
                </c:pt>
                <c:pt idx="4">
                  <c:v>0.93</c:v>
                </c:pt>
              </c:numCache>
            </c:numRef>
          </c:val>
          <c:extLst>
            <c:ext xmlns:c16="http://schemas.microsoft.com/office/drawing/2014/chart" uri="{C3380CC4-5D6E-409C-BE32-E72D297353CC}">
              <c16:uniqueId val="{00000000-9B8F-4A86-94F2-F6DC62E83D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c:v>
                </c:pt>
                <c:pt idx="1">
                  <c:v>2.91</c:v>
                </c:pt>
                <c:pt idx="2">
                  <c:v>4.6100000000000003</c:v>
                </c:pt>
                <c:pt idx="3">
                  <c:v>4.42</c:v>
                </c:pt>
                <c:pt idx="4">
                  <c:v>5.17</c:v>
                </c:pt>
              </c:numCache>
            </c:numRef>
          </c:val>
          <c:extLst>
            <c:ext xmlns:c16="http://schemas.microsoft.com/office/drawing/2014/chart" uri="{C3380CC4-5D6E-409C-BE32-E72D297353CC}">
              <c16:uniqueId val="{00000001-9B8F-4A86-94F2-F6DC62E83D8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-1.98</c:v>
                </c:pt>
                <c:pt idx="1">
                  <c:v>3.79</c:v>
                </c:pt>
                <c:pt idx="2">
                  <c:v>0.52</c:v>
                </c:pt>
                <c:pt idx="3">
                  <c:v>-1.04</c:v>
                </c:pt>
                <c:pt idx="4">
                  <c:v>0.12</c:v>
                </c:pt>
              </c:numCache>
            </c:numRef>
          </c:val>
          <c:smooth val="0"/>
          <c:extLst>
            <c:ext xmlns:c16="http://schemas.microsoft.com/office/drawing/2014/chart" uri="{C3380CC4-5D6E-409C-BE32-E72D297353CC}">
              <c16:uniqueId val="{00000002-9B8F-4A86-94F2-F6DC62E83D8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3.93</c:v>
                </c:pt>
                <c:pt idx="2">
                  <c:v>#N/A</c:v>
                </c:pt>
                <c:pt idx="3">
                  <c:v>4.08</c:v>
                </c:pt>
                <c:pt idx="4">
                  <c:v>#N/A</c:v>
                </c:pt>
                <c:pt idx="5">
                  <c:v>4</c:v>
                </c:pt>
                <c:pt idx="6">
                  <c:v>#N/A</c:v>
                </c:pt>
                <c:pt idx="7">
                  <c:v>4.16</c:v>
                </c:pt>
                <c:pt idx="8">
                  <c:v>#N/A</c:v>
                </c:pt>
                <c:pt idx="9">
                  <c:v>0</c:v>
                </c:pt>
              </c:numCache>
            </c:numRef>
          </c:val>
          <c:extLst>
            <c:ext xmlns:c16="http://schemas.microsoft.com/office/drawing/2014/chart" uri="{C3380CC4-5D6E-409C-BE32-E72D297353CC}">
              <c16:uniqueId val="{00000000-3111-40BA-BE08-8F2379F61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1-40BA-BE08-8F2379F61EBE}"/>
            </c:ext>
          </c:extLst>
        </c:ser>
        <c:ser>
          <c:idx val="2"/>
          <c:order val="2"/>
          <c:tx>
            <c:strRef>
              <c:f>データシート!$A$29</c:f>
              <c:strCache>
                <c:ptCount val="1"/>
                <c:pt idx="0">
                  <c:v>公共用地等取得事業特別会計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11-40BA-BE08-8F2379F61EBE}"/>
            </c:ext>
          </c:extLst>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11-40BA-BE08-8F2379F61EBE}"/>
            </c:ext>
          </c:extLst>
        </c:ser>
        <c:ser>
          <c:idx val="4"/>
          <c:order val="4"/>
          <c:tx>
            <c:strRef>
              <c:f>データシート!$A$31</c:f>
              <c:strCache>
                <c:ptCount val="1"/>
                <c:pt idx="0">
                  <c:v>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111-40BA-BE08-8F2379F61EBE}"/>
            </c:ext>
          </c:extLst>
        </c:ser>
        <c:ser>
          <c:idx val="5"/>
          <c:order val="5"/>
          <c:tx>
            <c:strRef>
              <c:f>データシート!$A$32</c:f>
              <c:strCache>
                <c:ptCount val="1"/>
                <c:pt idx="0">
                  <c:v>県営住宅事業費特別会計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0.02</c:v>
                </c:pt>
                <c:pt idx="4">
                  <c:v>#N/A</c:v>
                </c:pt>
                <c:pt idx="5">
                  <c:v>0.01</c:v>
                </c:pt>
                <c:pt idx="6">
                  <c:v>#N/A</c:v>
                </c:pt>
                <c:pt idx="7">
                  <c:v>0.02</c:v>
                </c:pt>
                <c:pt idx="8">
                  <c:v>#N/A</c:v>
                </c:pt>
                <c:pt idx="9">
                  <c:v>0.08</c:v>
                </c:pt>
              </c:numCache>
            </c:numRef>
          </c:val>
          <c:extLst>
            <c:ext xmlns:c16="http://schemas.microsoft.com/office/drawing/2014/chart" uri="{C3380CC4-5D6E-409C-BE32-E72D297353CC}">
              <c16:uniqueId val="{00000005-3111-40BA-BE08-8F2379F61EBE}"/>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0.18</c:v>
                </c:pt>
                <c:pt idx="4">
                  <c:v>#N/A</c:v>
                </c:pt>
                <c:pt idx="5">
                  <c:v>0.17</c:v>
                </c:pt>
                <c:pt idx="6">
                  <c:v>#N/A</c:v>
                </c:pt>
                <c:pt idx="7">
                  <c:v>0.17</c:v>
                </c:pt>
                <c:pt idx="8">
                  <c:v>#N/A</c:v>
                </c:pt>
                <c:pt idx="9">
                  <c:v>0.18</c:v>
                </c:pt>
              </c:numCache>
            </c:numRef>
          </c:val>
          <c:extLst>
            <c:ext xmlns:c16="http://schemas.microsoft.com/office/drawing/2014/chart" uri="{C3380CC4-5D6E-409C-BE32-E72D297353CC}">
              <c16:uniqueId val="{00000006-3111-40BA-BE08-8F2379F61EB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0.25</c:v>
                </c:pt>
                <c:pt idx="2">
                  <c:v>#N/A</c:v>
                </c:pt>
                <c:pt idx="3">
                  <c:v>0.23</c:v>
                </c:pt>
                <c:pt idx="4">
                  <c:v>#N/A</c:v>
                </c:pt>
                <c:pt idx="5">
                  <c:v>0.56999999999999995</c:v>
                </c:pt>
                <c:pt idx="6">
                  <c:v>#N/A</c:v>
                </c:pt>
                <c:pt idx="7">
                  <c:v>0.68</c:v>
                </c:pt>
                <c:pt idx="8">
                  <c:v>#N/A</c:v>
                </c:pt>
                <c:pt idx="9">
                  <c:v>0.38</c:v>
                </c:pt>
              </c:numCache>
            </c:numRef>
          </c:val>
          <c:extLst>
            <c:ext xmlns:c16="http://schemas.microsoft.com/office/drawing/2014/chart" uri="{C3380CC4-5D6E-409C-BE32-E72D297353CC}">
              <c16:uniqueId val="{00000007-3111-40BA-BE08-8F2379F61EBE}"/>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1.61</c:v>
                </c:pt>
                <c:pt idx="2">
                  <c:v>#N/A</c:v>
                </c:pt>
                <c:pt idx="3">
                  <c:v>2.48</c:v>
                </c:pt>
                <c:pt idx="4">
                  <c:v>#N/A</c:v>
                </c:pt>
                <c:pt idx="5">
                  <c:v>1.71</c:v>
                </c:pt>
                <c:pt idx="6">
                  <c:v>#N/A</c:v>
                </c:pt>
                <c:pt idx="7">
                  <c:v>1</c:v>
                </c:pt>
                <c:pt idx="8">
                  <c:v>#N/A</c:v>
                </c:pt>
                <c:pt idx="9">
                  <c:v>0.44</c:v>
                </c:pt>
              </c:numCache>
            </c:numRef>
          </c:val>
          <c:extLst>
            <c:ext xmlns:c16="http://schemas.microsoft.com/office/drawing/2014/chart" uri="{C3380CC4-5D6E-409C-BE32-E72D297353CC}">
              <c16:uniqueId val="{00000008-3111-40BA-BE08-8F2379F61E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0.77</c:v>
                </c:pt>
                <c:pt idx="2">
                  <c:v>#N/A</c:v>
                </c:pt>
                <c:pt idx="3">
                  <c:v>3.77</c:v>
                </c:pt>
                <c:pt idx="4">
                  <c:v>#N/A</c:v>
                </c:pt>
                <c:pt idx="5">
                  <c:v>2.31</c:v>
                </c:pt>
                <c:pt idx="6">
                  <c:v>#N/A</c:v>
                </c:pt>
                <c:pt idx="7">
                  <c:v>1.62</c:v>
                </c:pt>
                <c:pt idx="8">
                  <c:v>#N/A</c:v>
                </c:pt>
                <c:pt idx="9">
                  <c:v>0.83</c:v>
                </c:pt>
              </c:numCache>
            </c:numRef>
          </c:val>
          <c:extLst>
            <c:ext xmlns:c16="http://schemas.microsoft.com/office/drawing/2014/chart" uri="{C3380CC4-5D6E-409C-BE32-E72D297353CC}">
              <c16:uniqueId val="{00000009-3111-40BA-BE08-8F2379F61EB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98096</c:v>
                </c:pt>
                <c:pt idx="5">
                  <c:v>93600</c:v>
                </c:pt>
                <c:pt idx="8">
                  <c:v>89988</c:v>
                </c:pt>
                <c:pt idx="11">
                  <c:v>90491</c:v>
                </c:pt>
                <c:pt idx="14">
                  <c:v>86787</c:v>
                </c:pt>
              </c:numCache>
            </c:numRef>
          </c:val>
          <c:extLst>
            <c:ext xmlns:c16="http://schemas.microsoft.com/office/drawing/2014/chart" uri="{C3380CC4-5D6E-409C-BE32-E72D297353CC}">
              <c16:uniqueId val="{00000000-AD69-475A-A436-AC8FC3C87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9-475A-A436-AC8FC3C87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393</c:v>
                </c:pt>
                <c:pt idx="3">
                  <c:v>246</c:v>
                </c:pt>
                <c:pt idx="6">
                  <c:v>204</c:v>
                </c:pt>
                <c:pt idx="9">
                  <c:v>240</c:v>
                </c:pt>
                <c:pt idx="12">
                  <c:v>272</c:v>
                </c:pt>
              </c:numCache>
            </c:numRef>
          </c:val>
          <c:extLst>
            <c:ext xmlns:c16="http://schemas.microsoft.com/office/drawing/2014/chart" uri="{C3380CC4-5D6E-409C-BE32-E72D297353CC}">
              <c16:uniqueId val="{00000002-AD69-475A-A436-AC8FC3C87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3-AD69-475A-A436-AC8FC3C87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3288</c:v>
                </c:pt>
                <c:pt idx="3">
                  <c:v>3002</c:v>
                </c:pt>
                <c:pt idx="6">
                  <c:v>2737</c:v>
                </c:pt>
                <c:pt idx="9">
                  <c:v>2297</c:v>
                </c:pt>
                <c:pt idx="12">
                  <c:v>1991</c:v>
                </c:pt>
              </c:numCache>
            </c:numRef>
          </c:val>
          <c:extLst>
            <c:ext xmlns:c16="http://schemas.microsoft.com/office/drawing/2014/chart" uri="{C3380CC4-5D6E-409C-BE32-E72D297353CC}">
              <c16:uniqueId val="{00000004-AD69-475A-A436-AC8FC3C87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69776</c:v>
                </c:pt>
                <c:pt idx="3">
                  <c:v>69133</c:v>
                </c:pt>
                <c:pt idx="6">
                  <c:v>71754</c:v>
                </c:pt>
                <c:pt idx="9">
                  <c:v>73914</c:v>
                </c:pt>
                <c:pt idx="12">
                  <c:v>75642</c:v>
                </c:pt>
              </c:numCache>
            </c:numRef>
          </c:val>
          <c:extLst>
            <c:ext xmlns:c16="http://schemas.microsoft.com/office/drawing/2014/chart" uri="{C3380CC4-5D6E-409C-BE32-E72D297353CC}">
              <c16:uniqueId val="{00000005-AD69-475A-A436-AC8FC3C87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5936</c:v>
                </c:pt>
                <c:pt idx="3">
                  <c:v>3756</c:v>
                </c:pt>
                <c:pt idx="6">
                  <c:v>3055</c:v>
                </c:pt>
                <c:pt idx="9">
                  <c:v>2787</c:v>
                </c:pt>
                <c:pt idx="12">
                  <c:v>3067</c:v>
                </c:pt>
              </c:numCache>
            </c:numRef>
          </c:val>
          <c:extLst>
            <c:ext xmlns:c16="http://schemas.microsoft.com/office/drawing/2014/chart" uri="{C3380CC4-5D6E-409C-BE32-E72D297353CC}">
              <c16:uniqueId val="{00000006-AD69-475A-A436-AC8FC3C87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85084</c:v>
                </c:pt>
                <c:pt idx="3">
                  <c:v>77896</c:v>
                </c:pt>
                <c:pt idx="6">
                  <c:v>83182</c:v>
                </c:pt>
                <c:pt idx="9">
                  <c:v>83714</c:v>
                </c:pt>
                <c:pt idx="12">
                  <c:v>80732</c:v>
                </c:pt>
              </c:numCache>
            </c:numRef>
          </c:val>
          <c:extLst>
            <c:ext xmlns:c16="http://schemas.microsoft.com/office/drawing/2014/chart" uri="{C3380CC4-5D6E-409C-BE32-E72D297353CC}">
              <c16:uniqueId val="{00000007-AD69-475A-A436-AC8FC3C87CB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66381</c:v>
                </c:pt>
                <c:pt idx="2">
                  <c:v>#N/A</c:v>
                </c:pt>
                <c:pt idx="3">
                  <c:v>#N/A</c:v>
                </c:pt>
                <c:pt idx="4">
                  <c:v>60433</c:v>
                </c:pt>
                <c:pt idx="5">
                  <c:v>#N/A</c:v>
                </c:pt>
                <c:pt idx="6">
                  <c:v>#N/A</c:v>
                </c:pt>
                <c:pt idx="7">
                  <c:v>70944</c:v>
                </c:pt>
                <c:pt idx="8">
                  <c:v>#N/A</c:v>
                </c:pt>
                <c:pt idx="9">
                  <c:v>#N/A</c:v>
                </c:pt>
                <c:pt idx="10">
                  <c:v>72461</c:v>
                </c:pt>
                <c:pt idx="11">
                  <c:v>#N/A</c:v>
                </c:pt>
                <c:pt idx="12">
                  <c:v>#N/A</c:v>
                </c:pt>
                <c:pt idx="13">
                  <c:v>74922</c:v>
                </c:pt>
                <c:pt idx="14">
                  <c:v>#N/A</c:v>
                </c:pt>
              </c:numCache>
            </c:numRef>
          </c:val>
          <c:smooth val="0"/>
          <c:extLst>
            <c:ext xmlns:c16="http://schemas.microsoft.com/office/drawing/2014/chart" uri="{C3380CC4-5D6E-409C-BE32-E72D297353CC}">
              <c16:uniqueId val="{00000008-AD69-475A-A436-AC8FC3C87CB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1118298</c:v>
                </c:pt>
                <c:pt idx="5">
                  <c:v>1142554</c:v>
                </c:pt>
                <c:pt idx="8">
                  <c:v>1171477</c:v>
                </c:pt>
                <c:pt idx="11">
                  <c:v>1146499</c:v>
                </c:pt>
                <c:pt idx="14">
                  <c:v>1116736</c:v>
                </c:pt>
              </c:numCache>
            </c:numRef>
          </c:val>
          <c:extLst>
            <c:ext xmlns:c16="http://schemas.microsoft.com/office/drawing/2014/chart" uri="{C3380CC4-5D6E-409C-BE32-E72D297353CC}">
              <c16:uniqueId val="{00000000-77B8-4AAB-B479-DC25A7CCA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27765</c:v>
                </c:pt>
                <c:pt idx="5">
                  <c:v>27377</c:v>
                </c:pt>
                <c:pt idx="8">
                  <c:v>26788</c:v>
                </c:pt>
                <c:pt idx="11">
                  <c:v>25105</c:v>
                </c:pt>
                <c:pt idx="14">
                  <c:v>24974</c:v>
                </c:pt>
              </c:numCache>
            </c:numRef>
          </c:val>
          <c:extLst>
            <c:ext xmlns:c16="http://schemas.microsoft.com/office/drawing/2014/chart" uri="{C3380CC4-5D6E-409C-BE32-E72D297353CC}">
              <c16:uniqueId val="{00000001-77B8-4AAB-B479-DC25A7CCA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369804</c:v>
                </c:pt>
                <c:pt idx="5">
                  <c:v>397566</c:v>
                </c:pt>
                <c:pt idx="8">
                  <c:v>426825</c:v>
                </c:pt>
                <c:pt idx="11">
                  <c:v>443551</c:v>
                </c:pt>
                <c:pt idx="14">
                  <c:v>456709</c:v>
                </c:pt>
              </c:numCache>
            </c:numRef>
          </c:val>
          <c:extLst>
            <c:ext xmlns:c16="http://schemas.microsoft.com/office/drawing/2014/chart" uri="{C3380CC4-5D6E-409C-BE32-E72D297353CC}">
              <c16:uniqueId val="{00000002-77B8-4AAB-B479-DC25A7CCA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8-4AAB-B479-DC25A7CCA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8-4AAB-B479-DC25A7CCA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1839</c:v>
                </c:pt>
                <c:pt idx="3">
                  <c:v>7605</c:v>
                </c:pt>
                <c:pt idx="6">
                  <c:v>15060</c:v>
                </c:pt>
                <c:pt idx="9">
                  <c:v>16991</c:v>
                </c:pt>
                <c:pt idx="12">
                  <c:v>15946</c:v>
                </c:pt>
              </c:numCache>
            </c:numRef>
          </c:val>
          <c:extLst>
            <c:ext xmlns:c16="http://schemas.microsoft.com/office/drawing/2014/chart" uri="{C3380CC4-5D6E-409C-BE32-E72D297353CC}">
              <c16:uniqueId val="{00000005-77B8-4AAB-B479-DC25A7CCA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165701</c:v>
                </c:pt>
                <c:pt idx="3">
                  <c:v>159439</c:v>
                </c:pt>
                <c:pt idx="6">
                  <c:v>154405</c:v>
                </c:pt>
                <c:pt idx="9">
                  <c:v>146806</c:v>
                </c:pt>
                <c:pt idx="12">
                  <c:v>151807</c:v>
                </c:pt>
              </c:numCache>
            </c:numRef>
          </c:val>
          <c:extLst>
            <c:ext xmlns:c16="http://schemas.microsoft.com/office/drawing/2014/chart" uri="{C3380CC4-5D6E-409C-BE32-E72D297353CC}">
              <c16:uniqueId val="{00000006-77B8-4AAB-B479-DC25A7CCA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65</c:v>
                </c:pt>
              </c:numCache>
            </c:numRef>
          </c:val>
          <c:extLst>
            <c:ext xmlns:c16="http://schemas.microsoft.com/office/drawing/2014/chart" uri="{C3380CC4-5D6E-409C-BE32-E72D297353CC}">
              <c16:uniqueId val="{00000007-77B8-4AAB-B479-DC25A7CCA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48843</c:v>
                </c:pt>
                <c:pt idx="3">
                  <c:v>42054</c:v>
                </c:pt>
                <c:pt idx="6">
                  <c:v>35750</c:v>
                </c:pt>
                <c:pt idx="9">
                  <c:v>31051</c:v>
                </c:pt>
                <c:pt idx="12">
                  <c:v>30626</c:v>
                </c:pt>
              </c:numCache>
            </c:numRef>
          </c:val>
          <c:extLst>
            <c:ext xmlns:c16="http://schemas.microsoft.com/office/drawing/2014/chart" uri="{C3380CC4-5D6E-409C-BE32-E72D297353CC}">
              <c16:uniqueId val="{00000008-77B8-4AAB-B479-DC25A7CCA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2430</c:v>
                </c:pt>
                <c:pt idx="3">
                  <c:v>1945</c:v>
                </c:pt>
                <c:pt idx="6">
                  <c:v>1694</c:v>
                </c:pt>
                <c:pt idx="9">
                  <c:v>1105</c:v>
                </c:pt>
                <c:pt idx="12">
                  <c:v>966</c:v>
                </c:pt>
              </c:numCache>
            </c:numRef>
          </c:val>
          <c:extLst>
            <c:ext xmlns:c16="http://schemas.microsoft.com/office/drawing/2014/chart" uri="{C3380CC4-5D6E-409C-BE32-E72D297353CC}">
              <c16:uniqueId val="{00000009-77B8-4AAB-B479-DC25A7CCA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2349084</c:v>
                </c:pt>
                <c:pt idx="3">
                  <c:v>2389911</c:v>
                </c:pt>
                <c:pt idx="6">
                  <c:v>2415664</c:v>
                </c:pt>
                <c:pt idx="9">
                  <c:v>2410544</c:v>
                </c:pt>
                <c:pt idx="12">
                  <c:v>2385568</c:v>
                </c:pt>
              </c:numCache>
            </c:numRef>
          </c:val>
          <c:extLst>
            <c:ext xmlns:c16="http://schemas.microsoft.com/office/drawing/2014/chart" uri="{C3380CC4-5D6E-409C-BE32-E72D297353CC}">
              <c16:uniqueId val="{0000000A-77B8-4AAB-B479-DC25A7CCA0C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1052031</c:v>
                </c:pt>
                <c:pt idx="2">
                  <c:v>#N/A</c:v>
                </c:pt>
                <c:pt idx="3">
                  <c:v>#N/A</c:v>
                </c:pt>
                <c:pt idx="4">
                  <c:v>1033458</c:v>
                </c:pt>
                <c:pt idx="5">
                  <c:v>#N/A</c:v>
                </c:pt>
                <c:pt idx="6">
                  <c:v>#N/A</c:v>
                </c:pt>
                <c:pt idx="7">
                  <c:v>997483</c:v>
                </c:pt>
                <c:pt idx="8">
                  <c:v>#N/A</c:v>
                </c:pt>
                <c:pt idx="9">
                  <c:v>#N/A</c:v>
                </c:pt>
                <c:pt idx="10">
                  <c:v>991341</c:v>
                </c:pt>
                <c:pt idx="11">
                  <c:v>#N/A</c:v>
                </c:pt>
                <c:pt idx="12">
                  <c:v>#N/A</c:v>
                </c:pt>
                <c:pt idx="13">
                  <c:v>986559</c:v>
                </c:pt>
                <c:pt idx="14">
                  <c:v>#N/A</c:v>
                </c:pt>
              </c:numCache>
            </c:numRef>
          </c:val>
          <c:smooth val="0"/>
          <c:extLst>
            <c:ext xmlns:c16="http://schemas.microsoft.com/office/drawing/2014/chart" uri="{C3380CC4-5D6E-409C-BE32-E72D297353CC}">
              <c16:uniqueId val="{0000000B-77B8-4AAB-B479-DC25A7CCA0C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27300</c:v>
                </c:pt>
                <c:pt idx="1">
                  <c:v>25593</c:v>
                </c:pt>
                <c:pt idx="2">
                  <c:v>30397</c:v>
                </c:pt>
              </c:numCache>
            </c:numRef>
          </c:val>
          <c:extLst>
            <c:ext xmlns:c16="http://schemas.microsoft.com/office/drawing/2014/chart" uri="{C3380CC4-5D6E-409C-BE32-E72D297353CC}">
              <c16:uniqueId val="{00000000-0D46-48FD-8DF1-C4103F595E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19321</c:v>
                </c:pt>
                <c:pt idx="1">
                  <c:v>19437</c:v>
                </c:pt>
                <c:pt idx="2">
                  <c:v>12526</c:v>
                </c:pt>
              </c:numCache>
            </c:numRef>
          </c:val>
          <c:extLst>
            <c:ext xmlns:c16="http://schemas.microsoft.com/office/drawing/2014/chart" uri="{C3380CC4-5D6E-409C-BE32-E72D297353CC}">
              <c16:uniqueId val="{00000001-0D46-48FD-8DF1-C4103F595E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113428</c:v>
                </c:pt>
                <c:pt idx="1">
                  <c:v>120486</c:v>
                </c:pt>
                <c:pt idx="2">
                  <c:v>118648</c:v>
                </c:pt>
              </c:numCache>
            </c:numRef>
          </c:val>
          <c:extLst>
            <c:ext xmlns:c16="http://schemas.microsoft.com/office/drawing/2014/chart" uri="{C3380CC4-5D6E-409C-BE32-E72D297353CC}">
              <c16:uniqueId val="{00000002-0D46-48FD-8DF1-C4103F595E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2,750,540
2,689,518
8,478.94
1,124,841,043
1,102,901,381
5,467,362
588,217,627
2,047,947,172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R5</a:t>
          </a:r>
          <a:r>
            <a:rPr kumimoji="1" lang="ja-JP" altLang="en-US" sz="900">
              <a:solidFill>
                <a:schemeClr val="dk1"/>
              </a:solidFill>
              <a:effectLst/>
              <a:latin typeface="+mn-ea"/>
              <a:ea typeface="+mn-ea"/>
              <a:cs typeface="+mn-cs"/>
            </a:rPr>
            <a:t>年度は普通交付税算定時において、法人関係税など県税収入の増加が見込まれていたことなどから、単年度の指数が上昇しました。</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・しかし、</a:t>
          </a:r>
          <a:r>
            <a:rPr kumimoji="1" lang="en-US" altLang="ja-JP" sz="900">
              <a:solidFill>
                <a:schemeClr val="dk1"/>
              </a:solidFill>
              <a:effectLst/>
              <a:latin typeface="+mn-ea"/>
              <a:ea typeface="+mn-ea"/>
              <a:cs typeface="+mn-cs"/>
            </a:rPr>
            <a:t>R5</a:t>
          </a:r>
          <a:r>
            <a:rPr kumimoji="1" lang="ja-JP" altLang="en-US" sz="900">
              <a:solidFill>
                <a:schemeClr val="dk1"/>
              </a:solidFill>
              <a:effectLst/>
              <a:latin typeface="+mn-ea"/>
              <a:ea typeface="+mn-ea"/>
              <a:cs typeface="+mn-cs"/>
            </a:rPr>
            <a:t>年度（</a:t>
          </a:r>
          <a:r>
            <a:rPr kumimoji="1" lang="en-US" altLang="ja-JP" sz="900">
              <a:solidFill>
                <a:schemeClr val="dk1"/>
              </a:solidFill>
              <a:effectLst/>
              <a:latin typeface="+mn-ea"/>
              <a:ea typeface="+mn-ea"/>
              <a:cs typeface="+mn-cs"/>
            </a:rPr>
            <a:t>0.61</a:t>
          </a:r>
          <a:r>
            <a:rPr kumimoji="1" lang="ja-JP" altLang="en-US" sz="900">
              <a:solidFill>
                <a:schemeClr val="dk1"/>
              </a:solidFill>
              <a:effectLst/>
              <a:latin typeface="+mn-ea"/>
              <a:ea typeface="+mn-ea"/>
              <a:cs typeface="+mn-cs"/>
            </a:rPr>
            <a:t>）と同様に単年度の指数が高かった</a:t>
          </a:r>
          <a:r>
            <a:rPr kumimoji="1" lang="en-US" altLang="ja-JP" sz="900">
              <a:solidFill>
                <a:schemeClr val="dk1"/>
              </a:solidFill>
              <a:effectLst/>
              <a:latin typeface="+mn-ea"/>
              <a:ea typeface="+mn-ea"/>
              <a:cs typeface="+mn-cs"/>
            </a:rPr>
            <a:t>R2</a:t>
          </a:r>
          <a:r>
            <a:rPr kumimoji="1" lang="ja-JP" altLang="en-US" sz="900">
              <a:solidFill>
                <a:schemeClr val="dk1"/>
              </a:solidFill>
              <a:effectLst/>
              <a:latin typeface="+mn-ea"/>
              <a:ea typeface="+mn-ea"/>
              <a:cs typeface="+mn-cs"/>
            </a:rPr>
            <a:t>年度（</a:t>
          </a:r>
          <a:r>
            <a:rPr kumimoji="1" lang="en-US" altLang="ja-JP" sz="900">
              <a:solidFill>
                <a:schemeClr val="dk1"/>
              </a:solidFill>
              <a:effectLst/>
              <a:latin typeface="+mn-ea"/>
              <a:ea typeface="+mn-ea"/>
              <a:cs typeface="+mn-cs"/>
            </a:rPr>
            <a:t>0.62</a:t>
          </a:r>
          <a:r>
            <a:rPr kumimoji="1" lang="ja-JP" altLang="en-US" sz="900">
              <a:solidFill>
                <a:schemeClr val="dk1"/>
              </a:solidFill>
              <a:effectLst/>
              <a:latin typeface="+mn-ea"/>
              <a:ea typeface="+mn-ea"/>
              <a:cs typeface="+mn-cs"/>
            </a:rPr>
            <a:t>）が財政力指数の算定対象（３か年の平均値）から外れたため、財政力指数は前年度と同じ</a:t>
          </a:r>
          <a:r>
            <a:rPr kumimoji="1" lang="en-US" altLang="ja-JP" sz="900">
              <a:solidFill>
                <a:schemeClr val="dk1"/>
              </a:solidFill>
              <a:effectLst/>
              <a:latin typeface="+mn-ea"/>
              <a:ea typeface="+mn-ea"/>
              <a:cs typeface="+mn-cs"/>
            </a:rPr>
            <a:t>0.58</a:t>
          </a:r>
          <a:r>
            <a:rPr kumimoji="1" lang="ja-JP" altLang="en-US" sz="900">
              <a:solidFill>
                <a:schemeClr val="dk1"/>
              </a:solidFill>
              <a:effectLst/>
              <a:latin typeface="+mn-ea"/>
              <a:ea typeface="+mn-ea"/>
              <a:cs typeface="+mn-cs"/>
            </a:rPr>
            <a:t>となっています。</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（基準財政収入額　</a:t>
          </a:r>
          <a:r>
            <a:rPr kumimoji="1" lang="en-US" altLang="ja-JP" sz="900">
              <a:solidFill>
                <a:schemeClr val="dk1"/>
              </a:solidFill>
              <a:effectLst/>
              <a:latin typeface="+mn-ea"/>
              <a:ea typeface="+mn-ea"/>
              <a:cs typeface="+mn-cs"/>
            </a:rPr>
            <a:t>R4</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2,862</a:t>
          </a:r>
          <a:r>
            <a:rPr kumimoji="1" lang="ja-JP" altLang="ja-JP" sz="900">
              <a:solidFill>
                <a:schemeClr val="dk1"/>
              </a:solidFill>
              <a:effectLst/>
              <a:latin typeface="+mn-ea"/>
              <a:ea typeface="+mn-ea"/>
              <a:cs typeface="+mn-cs"/>
            </a:rPr>
            <a:t>億円→</a:t>
          </a:r>
          <a:r>
            <a:rPr kumimoji="1" lang="en-US" altLang="ja-JP" sz="900">
              <a:solidFill>
                <a:schemeClr val="dk1"/>
              </a:solidFill>
              <a:effectLst/>
              <a:latin typeface="+mn-ea"/>
              <a:ea typeface="+mn-ea"/>
              <a:cs typeface="+mn-cs"/>
            </a:rPr>
            <a:t>R5</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3,023</a:t>
          </a:r>
          <a:r>
            <a:rPr kumimoji="1" lang="ja-JP" altLang="ja-JP" sz="900">
              <a:solidFill>
                <a:schemeClr val="dk1"/>
              </a:solidFill>
              <a:effectLst/>
              <a:latin typeface="+mn-ea"/>
              <a:ea typeface="+mn-ea"/>
              <a:cs typeface="+mn-cs"/>
            </a:rPr>
            <a:t>億円</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基準財政需要額　</a:t>
          </a:r>
          <a:r>
            <a:rPr kumimoji="1" lang="en-US" altLang="ja-JP" sz="900">
              <a:solidFill>
                <a:schemeClr val="dk1"/>
              </a:solidFill>
              <a:effectLst/>
              <a:latin typeface="+mn-ea"/>
              <a:ea typeface="+mn-ea"/>
              <a:cs typeface="+mn-cs"/>
            </a:rPr>
            <a:t>R4</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4,821</a:t>
          </a:r>
          <a:r>
            <a:rPr kumimoji="1" lang="ja-JP" altLang="ja-JP" sz="900">
              <a:solidFill>
                <a:schemeClr val="dk1"/>
              </a:solidFill>
              <a:effectLst/>
              <a:latin typeface="+mn-ea"/>
              <a:ea typeface="+mn-ea"/>
              <a:cs typeface="+mn-cs"/>
            </a:rPr>
            <a:t>億円→</a:t>
          </a:r>
          <a:r>
            <a:rPr kumimoji="1" lang="en-US" altLang="ja-JP" sz="900">
              <a:solidFill>
                <a:schemeClr val="dk1"/>
              </a:solidFill>
              <a:effectLst/>
              <a:latin typeface="+mn-ea"/>
              <a:ea typeface="+mn-ea"/>
              <a:cs typeface="+mn-cs"/>
            </a:rPr>
            <a:t>R5</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4,981</a:t>
          </a:r>
          <a:r>
            <a:rPr kumimoji="1" lang="ja-JP" altLang="ja-JP" sz="900">
              <a:solidFill>
                <a:schemeClr val="dk1"/>
              </a:solidFill>
              <a:effectLst/>
              <a:latin typeface="+mn-ea"/>
              <a:ea typeface="+mn-ea"/>
              <a:cs typeface="+mn-cs"/>
            </a:rPr>
            <a:t>億円）</a:t>
          </a:r>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a:solidFill>
              <a:schemeClr val="dk1"/>
            </a:solidFill>
            <a:effectLst/>
            <a:latin typeface="+mn-ea"/>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43</xdr:row>
      <xdr:rowOff>55033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067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a:t>
          </a:r>
          <a:r>
            <a:rPr kumimoji="1" lang="ja-JP" altLang="en-US" sz="900">
              <a:solidFill>
                <a:schemeClr val="tx1"/>
              </a:solidFill>
              <a:effectLst/>
              <a:latin typeface="+mn-ea"/>
              <a:ea typeface="+mn-ea"/>
              <a:cs typeface="+mn-cs"/>
            </a:rPr>
            <a:t>経常的経費充当一般財源等は</a:t>
          </a:r>
          <a:r>
            <a:rPr kumimoji="1" lang="en-US" altLang="ja-JP" sz="900">
              <a:solidFill>
                <a:schemeClr val="tx1"/>
              </a:solidFill>
              <a:effectLst/>
              <a:latin typeface="+mn-ea"/>
              <a:ea typeface="+mn-ea"/>
              <a:cs typeface="+mn-cs"/>
            </a:rPr>
            <a:t>R4</a:t>
          </a:r>
          <a:r>
            <a:rPr kumimoji="1" lang="ja-JP" altLang="en-US" sz="900">
              <a:solidFill>
                <a:schemeClr val="tx1"/>
              </a:solidFill>
              <a:effectLst/>
              <a:latin typeface="+mn-ea"/>
              <a:ea typeface="+mn-ea"/>
              <a:cs typeface="+mn-cs"/>
            </a:rPr>
            <a:t>年度と同水準でしたが、地方消費税が</a:t>
          </a:r>
          <a:r>
            <a:rPr kumimoji="1" lang="ja-JP" altLang="ja-JP" sz="900">
              <a:solidFill>
                <a:schemeClr val="tx1"/>
              </a:solidFill>
              <a:effectLst/>
              <a:latin typeface="+mn-ea"/>
              <a:ea typeface="+mn-ea"/>
              <a:cs typeface="+mn-cs"/>
            </a:rPr>
            <a:t>減少したことなどにより、経常一般財源等</a:t>
          </a:r>
          <a:r>
            <a:rPr kumimoji="1" lang="ja-JP" altLang="en-US" sz="900">
              <a:solidFill>
                <a:schemeClr val="tx1"/>
              </a:solidFill>
              <a:effectLst/>
              <a:latin typeface="+mn-ea"/>
              <a:ea typeface="+mn-ea"/>
              <a:cs typeface="+mn-cs"/>
            </a:rPr>
            <a:t>が減</a:t>
          </a:r>
          <a:r>
            <a:rPr kumimoji="1" lang="ja-JP" altLang="ja-JP" sz="900">
              <a:solidFill>
                <a:schemeClr val="tx1"/>
              </a:solidFill>
              <a:effectLst/>
              <a:latin typeface="+mn-ea"/>
              <a:ea typeface="+mn-ea"/>
              <a:cs typeface="+mn-cs"/>
            </a:rPr>
            <a:t>少（</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5,981</a:t>
          </a:r>
          <a:r>
            <a:rPr kumimoji="1" lang="ja-JP" altLang="ja-JP" sz="900">
              <a:solidFill>
                <a:schemeClr val="tx1"/>
              </a:solidFill>
              <a:effectLst/>
              <a:latin typeface="+mn-ea"/>
              <a:ea typeface="+mn-ea"/>
              <a:cs typeface="+mn-cs"/>
            </a:rPr>
            <a:t>億円→</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5,885</a:t>
          </a:r>
          <a:r>
            <a:rPr kumimoji="1" lang="ja-JP" altLang="ja-JP" sz="900">
              <a:solidFill>
                <a:schemeClr val="tx1"/>
              </a:solidFill>
              <a:effectLst/>
              <a:latin typeface="+mn-ea"/>
              <a:ea typeface="+mn-ea"/>
              <a:cs typeface="+mn-cs"/>
            </a:rPr>
            <a:t>億円）したことから、経常収支比率は前年度に比べ</a:t>
          </a:r>
          <a:r>
            <a:rPr kumimoji="1" lang="en-US" altLang="ja-JP" sz="900">
              <a:solidFill>
                <a:schemeClr val="tx1"/>
              </a:solidFill>
              <a:effectLst/>
              <a:latin typeface="+mn-ea"/>
              <a:ea typeface="+mn-ea"/>
              <a:cs typeface="+mn-cs"/>
            </a:rPr>
            <a:t>1.5</a:t>
          </a:r>
          <a:r>
            <a:rPr kumimoji="1" lang="ja-JP" altLang="ja-JP" sz="900">
              <a:solidFill>
                <a:schemeClr val="tx1"/>
              </a:solidFill>
              <a:effectLst/>
              <a:latin typeface="+mn-ea"/>
              <a:ea typeface="+mn-ea"/>
              <a:cs typeface="+mn-cs"/>
            </a:rPr>
            <a:t>ポイント上昇し、</a:t>
          </a:r>
          <a:r>
            <a:rPr kumimoji="1" lang="en-US" altLang="ja-JP" sz="900">
              <a:solidFill>
                <a:schemeClr val="tx1"/>
              </a:solidFill>
              <a:effectLst/>
              <a:latin typeface="+mn-ea"/>
              <a:ea typeface="+mn-ea"/>
              <a:cs typeface="+mn-cs"/>
            </a:rPr>
            <a:t>94.4%</a:t>
          </a:r>
          <a:r>
            <a:rPr kumimoji="1" lang="ja-JP" altLang="ja-JP" sz="900">
              <a:solidFill>
                <a:schemeClr val="tx1"/>
              </a:solidFill>
              <a:effectLst/>
              <a:latin typeface="+mn-ea"/>
              <a:ea typeface="+mn-ea"/>
              <a:cs typeface="+mn-cs"/>
            </a:rPr>
            <a:t>となりました。</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・引き続き、「中期財政運営方針（</a:t>
          </a:r>
          <a:r>
            <a:rPr kumimoji="1" lang="en-US" altLang="ja-JP" sz="900">
              <a:solidFill>
                <a:schemeClr val="tx1"/>
              </a:solidFill>
              <a:effectLst/>
              <a:latin typeface="+mn-ea"/>
              <a:ea typeface="+mn-ea"/>
              <a:cs typeface="+mn-cs"/>
            </a:rPr>
            <a:t>R3</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ja-JP" sz="900">
              <a:solidFill>
                <a:schemeClr val="tx1"/>
              </a:solidFill>
              <a:effectLst/>
              <a:latin typeface="+mn-ea"/>
              <a:ea typeface="+mn-ea"/>
              <a:cs typeface="+mn-cs"/>
            </a:rPr>
            <a:t>）」に基づき、人件費等の適正管理や、県税の徴収強化などの歳出歳入の両面にわたる取組を着実に進めていきます。</a:t>
          </a:r>
          <a:endParaRPr lang="ja-JP" altLang="ja-JP" sz="90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62</xdr:row>
      <xdr:rowOff>153609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1152"/>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58057</xdr:rowOff>
    </xdr:from>
    <xdr:to>
      <xdr:col>19</xdr:col>
      <xdr:colOff>133350</xdr:colOff>
      <xdr:row>61</xdr:row>
      <xdr:rowOff>152702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02157"/>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58057</xdr:rowOff>
    </xdr:from>
    <xdr:to>
      <xdr:col>15</xdr:col>
      <xdr:colOff>82550</xdr:colOff>
      <xdr:row>62</xdr:row>
      <xdr:rowOff>50195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02157"/>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50195</xdr:rowOff>
    </xdr:from>
    <xdr:to>
      <xdr:col>11</xdr:col>
      <xdr:colOff>31750</xdr:colOff>
      <xdr:row>64</xdr:row>
      <xdr:rowOff>29028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009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102809</xdr:rowOff>
    </xdr:from>
    <xdr:to>
      <xdr:col>23</xdr:col>
      <xdr:colOff>184150</xdr:colOff>
      <xdr:row>63</xdr:row>
      <xdr:rowOff>32959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119336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101902</xdr:rowOff>
    </xdr:from>
    <xdr:to>
      <xdr:col>19</xdr:col>
      <xdr:colOff>184150</xdr:colOff>
      <xdr:row>62</xdr:row>
      <xdr:rowOff>32052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42229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7257</xdr:rowOff>
    </xdr:from>
    <xdr:to>
      <xdr:col>15</xdr:col>
      <xdr:colOff>133350</xdr:colOff>
      <xdr:row>58</xdr:row>
      <xdr:rowOff>108857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119034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170845</xdr:rowOff>
    </xdr:from>
    <xdr:to>
      <xdr:col>11</xdr:col>
      <xdr:colOff>82550</xdr:colOff>
      <xdr:row>62</xdr:row>
      <xdr:rowOff>100995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111172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年度は新型コロナウイルス感染症対応</a:t>
          </a:r>
          <a:r>
            <a:rPr kumimoji="1" lang="ja-JP" altLang="en-US" sz="900">
              <a:solidFill>
                <a:schemeClr val="tx1"/>
              </a:solidFill>
              <a:effectLst/>
              <a:latin typeface="+mn-ea"/>
              <a:ea typeface="+mn-ea"/>
              <a:cs typeface="+mn-cs"/>
            </a:rPr>
            <a:t>の縮小</a:t>
          </a:r>
          <a:r>
            <a:rPr kumimoji="1" lang="ja-JP" altLang="ja-JP" sz="900">
              <a:solidFill>
                <a:schemeClr val="tx1"/>
              </a:solidFill>
              <a:effectLst/>
              <a:latin typeface="+mn-ea"/>
              <a:ea typeface="+mn-ea"/>
              <a:cs typeface="+mn-cs"/>
            </a:rPr>
            <a:t>により物件費が</a:t>
          </a:r>
          <a:r>
            <a:rPr kumimoji="1" lang="ja-JP" altLang="en-US" sz="900">
              <a:solidFill>
                <a:schemeClr val="tx1"/>
              </a:solidFill>
              <a:effectLst/>
              <a:latin typeface="+mn-ea"/>
              <a:ea typeface="+mn-ea"/>
              <a:cs typeface="+mn-cs"/>
            </a:rPr>
            <a:t>減少</a:t>
          </a:r>
          <a:r>
            <a:rPr kumimoji="1" lang="ja-JP" altLang="ja-JP" sz="900">
              <a:solidFill>
                <a:schemeClr val="tx1"/>
              </a:solidFill>
              <a:effectLst/>
              <a:latin typeface="+mn-ea"/>
              <a:ea typeface="+mn-ea"/>
              <a:cs typeface="+mn-cs"/>
            </a:rPr>
            <a:t>したことなどから、前年度と比べ、</a:t>
          </a:r>
          <a:r>
            <a:rPr kumimoji="1" lang="en-US" altLang="ja-JP" sz="900">
              <a:solidFill>
                <a:schemeClr val="tx1"/>
              </a:solidFill>
              <a:effectLst/>
              <a:latin typeface="+mn-ea"/>
              <a:ea typeface="+mn-ea"/>
              <a:cs typeface="+mn-cs"/>
            </a:rPr>
            <a:t>356</a:t>
          </a:r>
          <a:r>
            <a:rPr kumimoji="1" lang="ja-JP" altLang="ja-JP" sz="900">
              <a:solidFill>
                <a:schemeClr val="tx1"/>
              </a:solidFill>
              <a:effectLst/>
              <a:latin typeface="+mn-ea"/>
              <a:ea typeface="+mn-ea"/>
              <a:cs typeface="+mn-cs"/>
            </a:rPr>
            <a:t>億円</a:t>
          </a:r>
          <a:r>
            <a:rPr kumimoji="1" lang="ja-JP" altLang="en-US" sz="900">
              <a:solidFill>
                <a:schemeClr val="tx1"/>
              </a:solidFill>
              <a:effectLst/>
              <a:latin typeface="+mn-ea"/>
              <a:ea typeface="+mn-ea"/>
              <a:cs typeface="+mn-cs"/>
            </a:rPr>
            <a:t>減少</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3,018</a:t>
          </a:r>
          <a:r>
            <a:rPr kumimoji="1" lang="ja-JP" altLang="ja-JP" sz="900">
              <a:solidFill>
                <a:schemeClr val="tx1"/>
              </a:solidFill>
              <a:effectLst/>
              <a:latin typeface="+mn-ea"/>
              <a:ea typeface="+mn-ea"/>
              <a:cs typeface="+mn-cs"/>
            </a:rPr>
            <a:t>億円→</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2,662</a:t>
          </a:r>
          <a:r>
            <a:rPr kumimoji="1" lang="ja-JP" altLang="ja-JP" sz="900">
              <a:solidFill>
                <a:schemeClr val="tx1"/>
              </a:solidFill>
              <a:effectLst/>
              <a:latin typeface="+mn-ea"/>
              <a:ea typeface="+mn-ea"/>
              <a:cs typeface="+mn-cs"/>
            </a:rPr>
            <a:t>億円）しています。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・人口一人当たり人件費・物件費等について</a:t>
          </a:r>
          <a:r>
            <a:rPr kumimoji="1" lang="ja-JP" altLang="en-US" sz="900">
              <a:solidFill>
                <a:schemeClr val="tx1"/>
              </a:solidFill>
              <a:effectLst/>
              <a:latin typeface="+mn-ea"/>
              <a:ea typeface="+mn-ea"/>
              <a:cs typeface="+mn-cs"/>
            </a:rPr>
            <a:t>は</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年度に比べて</a:t>
          </a:r>
          <a:r>
            <a:rPr kumimoji="1" lang="en-US" altLang="ja-JP" sz="900">
              <a:solidFill>
                <a:schemeClr val="tx1"/>
              </a:solidFill>
              <a:effectLst/>
              <a:latin typeface="+mn-ea"/>
              <a:ea typeface="+mn-ea"/>
              <a:cs typeface="+mn-cs"/>
            </a:rPr>
            <a:t>12,162</a:t>
          </a:r>
          <a:r>
            <a:rPr kumimoji="1" lang="ja-JP" altLang="ja-JP" sz="900">
              <a:solidFill>
                <a:schemeClr val="tx1"/>
              </a:solidFill>
              <a:effectLst/>
              <a:latin typeface="+mn-ea"/>
              <a:ea typeface="+mn-ea"/>
              <a:cs typeface="+mn-cs"/>
            </a:rPr>
            <a:t>円</a:t>
          </a:r>
          <a:r>
            <a:rPr kumimoji="1" lang="ja-JP" altLang="en-US" sz="900">
              <a:solidFill>
                <a:schemeClr val="tx1"/>
              </a:solidFill>
              <a:effectLst/>
              <a:latin typeface="+mn-ea"/>
              <a:ea typeface="+mn-ea"/>
              <a:cs typeface="+mn-cs"/>
            </a:rPr>
            <a:t>減少し</a:t>
          </a:r>
          <a:r>
            <a:rPr kumimoji="1" lang="ja-JP" altLang="ja-JP" sz="900">
              <a:solidFill>
                <a:schemeClr val="tx1"/>
              </a:solidFill>
              <a:effectLst/>
              <a:latin typeface="+mn-ea"/>
              <a:ea typeface="+mn-ea"/>
              <a:cs typeface="+mn-cs"/>
            </a:rPr>
            <a:t>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 引き続き、「中期財政運営方針（</a:t>
          </a:r>
          <a:r>
            <a:rPr kumimoji="1" lang="en-US" altLang="ja-JP" sz="900">
              <a:solidFill>
                <a:schemeClr val="tx1"/>
              </a:solidFill>
              <a:effectLst/>
              <a:latin typeface="+mn-ea"/>
              <a:ea typeface="+mn-ea"/>
              <a:cs typeface="+mn-cs"/>
            </a:rPr>
            <a:t>R3</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ja-JP" sz="900">
              <a:solidFill>
                <a:schemeClr val="tx1"/>
              </a:solidFill>
              <a:effectLst/>
              <a:latin typeface="+mn-ea"/>
              <a:ea typeface="+mn-ea"/>
              <a:cs typeface="+mn-cs"/>
            </a:rPr>
            <a:t>）」に基づき、人件費等の経常的経費の適正管理に取り組んでいきます。</a:t>
          </a:r>
          <a:endParaRPr lang="ja-JP" altLang="ja-JP" sz="900">
            <a:solidFill>
              <a:schemeClr val="tx1"/>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63359</xdr:rowOff>
    </xdr:from>
    <xdr:to>
      <xdr:col>23</xdr:col>
      <xdr:colOff>133350</xdr:colOff>
      <xdr:row>84</xdr:row>
      <xdr:rowOff>54949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3709"/>
          <a:ext cx="838200" cy="1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155415</xdr:rowOff>
    </xdr:from>
    <xdr:to>
      <xdr:col>19</xdr:col>
      <xdr:colOff>133350</xdr:colOff>
      <xdr:row>84</xdr:row>
      <xdr:rowOff>54949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5765"/>
          <a:ext cx="8890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35463</xdr:rowOff>
    </xdr:from>
    <xdr:to>
      <xdr:col>15</xdr:col>
      <xdr:colOff>82550</xdr:colOff>
      <xdr:row>83</xdr:row>
      <xdr:rowOff>155415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5813"/>
          <a:ext cx="889000" cy="1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162111</xdr:rowOff>
    </xdr:from>
    <xdr:to>
      <xdr:col>11</xdr:col>
      <xdr:colOff>31750</xdr:colOff>
      <xdr:row>83</xdr:row>
      <xdr:rowOff>35463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1011"/>
          <a:ext cx="889000" cy="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12559</xdr:rowOff>
    </xdr:from>
    <xdr:to>
      <xdr:col>23</xdr:col>
      <xdr:colOff>184150</xdr:colOff>
      <xdr:row>83</xdr:row>
      <xdr:rowOff>114159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156086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4149</xdr:rowOff>
    </xdr:from>
    <xdr:to>
      <xdr:col>19</xdr:col>
      <xdr:colOff>184150</xdr:colOff>
      <xdr:row>84</xdr:row>
      <xdr:rowOff>105749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90526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9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104615</xdr:rowOff>
    </xdr:from>
    <xdr:to>
      <xdr:col>15</xdr:col>
      <xdr:colOff>133350</xdr:colOff>
      <xdr:row>84</xdr:row>
      <xdr:rowOff>34765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19542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156113</xdr:rowOff>
    </xdr:from>
    <xdr:to>
      <xdr:col>11</xdr:col>
      <xdr:colOff>82550</xdr:colOff>
      <xdr:row>83</xdr:row>
      <xdr:rowOff>86263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71040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111311</xdr:rowOff>
    </xdr:from>
    <xdr:to>
      <xdr:col>7</xdr:col>
      <xdr:colOff>31750</xdr:colOff>
      <xdr:row>83</xdr:row>
      <xdr:rowOff>41461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51638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R5</a:t>
          </a:r>
          <a:r>
            <a:rPr kumimoji="1" lang="ja-JP" altLang="ja-JP" sz="900">
              <a:solidFill>
                <a:schemeClr val="dk1"/>
              </a:solidFill>
              <a:effectLst/>
              <a:latin typeface="+mn-ea"/>
              <a:ea typeface="+mn-ea"/>
              <a:cs typeface="+mn-cs"/>
            </a:rPr>
            <a:t>年度は、採用・退職による職員構成に大きな変化がなく、同じ数値となっています。</a:t>
          </a:r>
          <a:endParaRPr lang="ja-JP" altLang="ja-JP" sz="900">
            <a:effectLst/>
            <a:latin typeface="+mn-ea"/>
            <a:ea typeface="+mn-ea"/>
          </a:endParaRPr>
        </a:p>
        <a:p>
          <a:r>
            <a:rPr kumimoji="1" lang="ja-JP" altLang="ja-JP" sz="900">
              <a:solidFill>
                <a:schemeClr val="dk1"/>
              </a:solidFill>
              <a:effectLst/>
              <a:latin typeface="+mn-ea"/>
              <a:ea typeface="+mn-ea"/>
              <a:cs typeface="+mn-cs"/>
            </a:rPr>
            <a:t>・今後とも人事委員会勧告を踏まえ、適切な給与水準の維持に努めていきます。</a:t>
          </a:r>
          <a:endParaRPr lang="ja-JP" altLang="ja-JP" sz="9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0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497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1196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・新型コロナウイルス感染症対応に係る業務減などにより、昨年度に比べ職員数は減少したものの、本県の人口が職員数の減少割合以上に減少したため、人口10万人当たり職員数は微増</a:t>
          </a:r>
          <a:r>
            <a:rPr kumimoji="1" lang="ja-JP" altLang="en-US" sz="900">
              <a:solidFill>
                <a:schemeClr val="tx1"/>
              </a:solidFill>
              <a:effectLst/>
              <a:latin typeface="+mn-ea"/>
              <a:ea typeface="+mn-ea"/>
              <a:cs typeface="+mn-cs"/>
            </a:rPr>
            <a:t>となり</a:t>
          </a:r>
          <a:r>
            <a:rPr kumimoji="1" lang="ja-JP" altLang="ja-JP" sz="900">
              <a:solidFill>
                <a:schemeClr val="tx1"/>
              </a:solidFill>
              <a:effectLst/>
              <a:latin typeface="+mn-ea"/>
              <a:ea typeface="+mn-ea"/>
              <a:cs typeface="+mn-cs"/>
            </a:rPr>
            <a:t>ました。</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・多様化・複雑化する行政需要に的確に対応するため、引き続き、「行政経営の方針（</a:t>
          </a:r>
          <a:r>
            <a:rPr kumimoji="1" lang="en-US" altLang="ja-JP" sz="900">
              <a:solidFill>
                <a:schemeClr val="tx1"/>
              </a:solidFill>
              <a:effectLst/>
              <a:latin typeface="+mn-ea"/>
              <a:ea typeface="+mn-ea"/>
              <a:cs typeface="+mn-cs"/>
            </a:rPr>
            <a:t>R3</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ja-JP" sz="900">
              <a:solidFill>
                <a:schemeClr val="tx1"/>
              </a:solidFill>
              <a:effectLst/>
              <a:latin typeface="+mn-ea"/>
              <a:ea typeface="+mn-ea"/>
              <a:cs typeface="+mn-cs"/>
            </a:rPr>
            <a:t>）」に基づき、適切な定員管理に努めていきます。</a:t>
          </a:r>
          <a:endParaRPr lang="ja-JP" altLang="ja-JP" sz="900">
            <a:solidFill>
              <a:schemeClr val="tx1"/>
            </a:solidFill>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13329</xdr:rowOff>
    </xdr:from>
    <xdr:to>
      <xdr:col>81</xdr:col>
      <xdr:colOff>44450</xdr:colOff>
      <xdr:row>61</xdr:row>
      <xdr:rowOff>22929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71779"/>
          <a:ext cx="8382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168715</xdr:rowOff>
    </xdr:from>
    <xdr:to>
      <xdr:col>77</xdr:col>
      <xdr:colOff>44450</xdr:colOff>
      <xdr:row>61</xdr:row>
      <xdr:rowOff>13329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55715"/>
          <a:ext cx="889000" cy="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155547</xdr:rowOff>
    </xdr:from>
    <xdr:to>
      <xdr:col>72</xdr:col>
      <xdr:colOff>203200</xdr:colOff>
      <xdr:row>60</xdr:row>
      <xdr:rowOff>168715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44254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142327</xdr:rowOff>
    </xdr:from>
    <xdr:to>
      <xdr:col>68</xdr:col>
      <xdr:colOff>152400</xdr:colOff>
      <xdr:row>60</xdr:row>
      <xdr:rowOff>155547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429327"/>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143579</xdr:rowOff>
    </xdr:from>
    <xdr:to>
      <xdr:col>81</xdr:col>
      <xdr:colOff>95250</xdr:colOff>
      <xdr:row>61</xdr:row>
      <xdr:rowOff>73729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160106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133979</xdr:rowOff>
    </xdr:from>
    <xdr:to>
      <xdr:col>77</xdr:col>
      <xdr:colOff>95250</xdr:colOff>
      <xdr:row>61</xdr:row>
      <xdr:rowOff>64129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74306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8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117915</xdr:rowOff>
    </xdr:from>
    <xdr:to>
      <xdr:col>73</xdr:col>
      <xdr:colOff>44450</xdr:colOff>
      <xdr:row>61</xdr:row>
      <xdr:rowOff>48065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58242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7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104747</xdr:rowOff>
    </xdr:from>
    <xdr:to>
      <xdr:col>68</xdr:col>
      <xdr:colOff>203200</xdr:colOff>
      <xdr:row>61</xdr:row>
      <xdr:rowOff>34897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45074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91527</xdr:rowOff>
    </xdr:from>
    <xdr:to>
      <xdr:col>64</xdr:col>
      <xdr:colOff>152400</xdr:colOff>
      <xdr:row>61</xdr:row>
      <xdr:rowOff>21677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31854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4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a:t>
          </a:r>
          <a:r>
            <a:rPr kumimoji="1" lang="ja-JP" altLang="en-US" sz="900">
              <a:solidFill>
                <a:schemeClr val="tx1"/>
              </a:solidFill>
              <a:effectLst/>
              <a:latin typeface="+mn-ea"/>
              <a:ea typeface="+mn-ea"/>
              <a:cs typeface="+mn-cs"/>
            </a:rPr>
            <a:t>災害対応のために発行した県債の元利償還金が増加したことなどから</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年度の単年度</a:t>
          </a:r>
          <a:r>
            <a:rPr kumimoji="1" lang="ja-JP" altLang="en-US" sz="900">
              <a:solidFill>
                <a:schemeClr val="tx1"/>
              </a:solidFill>
              <a:effectLst/>
              <a:latin typeface="+mn-ea"/>
              <a:ea typeface="+mn-ea"/>
              <a:cs typeface="+mn-cs"/>
            </a:rPr>
            <a:t>の</a:t>
          </a:r>
          <a:r>
            <a:rPr kumimoji="1" lang="ja-JP" altLang="ja-JP" sz="900">
              <a:solidFill>
                <a:schemeClr val="tx1"/>
              </a:solidFill>
              <a:effectLst/>
              <a:latin typeface="+mn-ea"/>
              <a:ea typeface="+mn-ea"/>
              <a:cs typeface="+mn-cs"/>
            </a:rPr>
            <a:t>実質公債費比率は、</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年度に比べ、</a:t>
          </a:r>
          <a:r>
            <a:rPr kumimoji="1" lang="en-US" altLang="ja-JP" sz="900">
              <a:solidFill>
                <a:schemeClr val="tx1"/>
              </a:solidFill>
              <a:effectLst/>
              <a:latin typeface="+mn-ea"/>
              <a:ea typeface="+mn-ea"/>
              <a:cs typeface="+mn-cs"/>
            </a:rPr>
            <a:t>0.1</a:t>
          </a:r>
          <a:r>
            <a:rPr kumimoji="1" lang="ja-JP" altLang="ja-JP" sz="900">
              <a:solidFill>
                <a:schemeClr val="tx1"/>
              </a:solidFill>
              <a:effectLst/>
              <a:latin typeface="+mn-ea"/>
              <a:ea typeface="+mn-ea"/>
              <a:cs typeface="+mn-cs"/>
            </a:rPr>
            <a:t>ポイント上昇しています。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a:t>
          </a:r>
          <a:r>
            <a:rPr kumimoji="1" lang="ja-JP" altLang="en-US" sz="900">
              <a:solidFill>
                <a:schemeClr val="tx1"/>
              </a:solidFill>
              <a:effectLst/>
              <a:latin typeface="+mn-ea"/>
              <a:ea typeface="+mn-ea"/>
              <a:cs typeface="+mn-cs"/>
            </a:rPr>
            <a:t>また、算定対象から外れた</a:t>
          </a:r>
          <a:r>
            <a:rPr kumimoji="1" lang="en-US" altLang="ja-JP" sz="900">
              <a:solidFill>
                <a:schemeClr val="tx1"/>
              </a:solidFill>
              <a:effectLst/>
              <a:latin typeface="+mn-ea"/>
              <a:ea typeface="+mn-ea"/>
              <a:cs typeface="+mn-cs"/>
            </a:rPr>
            <a:t>R2</a:t>
          </a:r>
          <a:r>
            <a:rPr kumimoji="1" lang="ja-JP" altLang="en-US" sz="900">
              <a:solidFill>
                <a:schemeClr val="tx1"/>
              </a:solidFill>
              <a:effectLst/>
              <a:latin typeface="+mn-ea"/>
              <a:ea typeface="+mn-ea"/>
              <a:cs typeface="+mn-cs"/>
            </a:rPr>
            <a:t>年度の比率（</a:t>
          </a:r>
          <a:r>
            <a:rPr kumimoji="1" lang="en-US" altLang="ja-JP" sz="900">
              <a:solidFill>
                <a:schemeClr val="tx1"/>
              </a:solidFill>
              <a:effectLst/>
              <a:latin typeface="+mn-ea"/>
              <a:ea typeface="+mn-ea"/>
              <a:cs typeface="+mn-cs"/>
            </a:rPr>
            <a:t>12.6</a:t>
          </a:r>
          <a:r>
            <a:rPr kumimoji="1" lang="ja-JP" altLang="en-US" sz="900">
              <a:solidFill>
                <a:schemeClr val="tx1"/>
              </a:solidFill>
              <a:effectLst/>
              <a:latin typeface="+mn-ea"/>
              <a:ea typeface="+mn-ea"/>
              <a:cs typeface="+mn-cs"/>
            </a:rPr>
            <a:t>％）と比べて、</a:t>
          </a:r>
          <a:r>
            <a:rPr kumimoji="1" lang="en-US" altLang="ja-JP" sz="900">
              <a:solidFill>
                <a:schemeClr val="tx1"/>
              </a:solidFill>
              <a:effectLst/>
              <a:latin typeface="+mn-ea"/>
              <a:ea typeface="+mn-ea"/>
              <a:cs typeface="+mn-cs"/>
            </a:rPr>
            <a:t>R5</a:t>
          </a:r>
          <a:r>
            <a:rPr kumimoji="1" lang="ja-JP" altLang="en-US" sz="900">
              <a:solidFill>
                <a:schemeClr val="tx1"/>
              </a:solidFill>
              <a:effectLst/>
              <a:latin typeface="+mn-ea"/>
              <a:ea typeface="+mn-ea"/>
              <a:cs typeface="+mn-cs"/>
            </a:rPr>
            <a:t>年度の比率（</a:t>
          </a:r>
          <a:r>
            <a:rPr kumimoji="1" lang="en-US" altLang="ja-JP" sz="900">
              <a:solidFill>
                <a:schemeClr val="tx1"/>
              </a:solidFill>
              <a:effectLst/>
              <a:latin typeface="+mn-ea"/>
              <a:ea typeface="+mn-ea"/>
              <a:cs typeface="+mn-cs"/>
            </a:rPr>
            <a:t>14.8</a:t>
          </a:r>
          <a:r>
            <a:rPr kumimoji="1" lang="ja-JP" altLang="en-US" sz="900">
              <a:solidFill>
                <a:schemeClr val="tx1"/>
              </a:solidFill>
              <a:effectLst/>
              <a:latin typeface="+mn-ea"/>
              <a:ea typeface="+mn-ea"/>
              <a:cs typeface="+mn-cs"/>
            </a:rPr>
            <a:t>％）が高いため、３か年</a:t>
          </a:r>
          <a:r>
            <a:rPr kumimoji="1" lang="ja-JP" altLang="ja-JP" sz="900">
              <a:solidFill>
                <a:schemeClr val="tx1"/>
              </a:solidFill>
              <a:effectLst/>
              <a:latin typeface="+mn-ea"/>
              <a:ea typeface="+mn-ea"/>
              <a:cs typeface="+mn-cs"/>
            </a:rPr>
            <a:t>平均の比率は</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年度と比べ、</a:t>
          </a:r>
          <a:r>
            <a:rPr kumimoji="1" lang="en-US" altLang="ja-JP" sz="900">
              <a:solidFill>
                <a:schemeClr val="tx1"/>
              </a:solidFill>
              <a:effectLst/>
              <a:latin typeface="+mn-ea"/>
              <a:ea typeface="+mn-ea"/>
              <a:cs typeface="+mn-cs"/>
            </a:rPr>
            <a:t>0.7</a:t>
          </a:r>
          <a:r>
            <a:rPr kumimoji="1" lang="ja-JP" altLang="ja-JP" sz="900">
              <a:solidFill>
                <a:schemeClr val="tx1"/>
              </a:solidFill>
              <a:effectLst/>
              <a:latin typeface="+mn-ea"/>
              <a:ea typeface="+mn-ea"/>
              <a:cs typeface="+mn-cs"/>
            </a:rPr>
            <a:t>ポイント上昇しています。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・引き続き、後年度に交付税措置のある有利な県債を最大限活用するとともに、災害対応以外の県債の発行額について適切な水準を維持することにより、将来負担の軽減を図っていきます。</a:t>
          </a:r>
          <a:endParaRPr lang="ja-JP" altLang="ja-JP" sz="900">
            <a:solidFill>
              <a:schemeClr val="tx1"/>
            </a:solidFill>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105833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21289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11995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103011</xdr:rowOff>
    </xdr:from>
    <xdr:to>
      <xdr:col>68</xdr:col>
      <xdr:colOff>152400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3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・「中期財政運営方針（</a:t>
          </a:r>
          <a:r>
            <a:rPr kumimoji="1" lang="en-US" altLang="ja-JP" sz="900">
              <a:solidFill>
                <a:schemeClr val="tx1"/>
              </a:solidFill>
              <a:effectLst/>
              <a:latin typeface="+mn-ea"/>
              <a:ea typeface="+mn-ea"/>
              <a:cs typeface="+mn-cs"/>
            </a:rPr>
            <a:t>R3</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ja-JP" sz="900">
              <a:solidFill>
                <a:schemeClr val="tx1"/>
              </a:solidFill>
              <a:effectLst/>
              <a:latin typeface="+mn-ea"/>
              <a:ea typeface="+mn-ea"/>
              <a:cs typeface="+mn-cs"/>
            </a:rPr>
            <a:t>）」に基づく 県債発行額の適切なマネジメントなどに取り組んだ結果、将来負担比率は</a:t>
          </a:r>
          <a:r>
            <a:rPr kumimoji="1" lang="en-US" altLang="ja-JP" sz="900">
              <a:solidFill>
                <a:schemeClr val="tx1"/>
              </a:solidFill>
              <a:effectLst/>
              <a:latin typeface="+mn-ea"/>
              <a:ea typeface="+mn-ea"/>
              <a:cs typeface="+mn-cs"/>
            </a:rPr>
            <a:t>R2</a:t>
          </a:r>
          <a:r>
            <a:rPr kumimoji="1" lang="ja-JP" altLang="ja-JP" sz="900">
              <a:solidFill>
                <a:schemeClr val="tx1"/>
              </a:solidFill>
              <a:effectLst/>
              <a:latin typeface="+mn-ea"/>
              <a:ea typeface="+mn-ea"/>
              <a:cs typeface="+mn-cs"/>
            </a:rPr>
            <a:t>年度以前に比べ、</a:t>
          </a:r>
          <a:r>
            <a:rPr kumimoji="1" lang="ja-JP" altLang="en-US" sz="900">
              <a:solidFill>
                <a:schemeClr val="tx1"/>
              </a:solidFill>
              <a:effectLst/>
              <a:latin typeface="+mn-ea"/>
              <a:ea typeface="+mn-ea"/>
              <a:cs typeface="+mn-cs"/>
            </a:rPr>
            <a:t>低下</a:t>
          </a:r>
          <a:r>
            <a:rPr kumimoji="1" lang="ja-JP" altLang="ja-JP" sz="900">
              <a:solidFill>
                <a:schemeClr val="tx1"/>
              </a:solidFill>
              <a:effectLst/>
              <a:latin typeface="+mn-ea"/>
              <a:ea typeface="+mn-ea"/>
              <a:cs typeface="+mn-cs"/>
            </a:rPr>
            <a:t>傾向にあります。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年度は地方債残高等の将来負担額が減少するとともに、標準税収入額等の増などにより標準財政規模が拡大（</a:t>
          </a:r>
          <a:r>
            <a:rPr kumimoji="1" lang="en-US" altLang="ja-JP" sz="900">
              <a:solidFill>
                <a:schemeClr val="tx1"/>
              </a:solidFill>
              <a:effectLst/>
              <a:latin typeface="+mn-ea"/>
              <a:ea typeface="+mn-ea"/>
              <a:cs typeface="+mn-cs"/>
            </a:rPr>
            <a:t>5,882</a:t>
          </a:r>
          <a:r>
            <a:rPr kumimoji="1" lang="ja-JP" altLang="ja-JP" sz="900">
              <a:solidFill>
                <a:schemeClr val="tx1"/>
              </a:solidFill>
              <a:effectLst/>
              <a:latin typeface="+mn-ea"/>
              <a:ea typeface="+mn-ea"/>
              <a:cs typeface="+mn-cs"/>
            </a:rPr>
            <a:t>億円、</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年度比＋</a:t>
          </a:r>
          <a:r>
            <a:rPr kumimoji="1" lang="en-US" altLang="ja-JP" sz="900">
              <a:solidFill>
                <a:schemeClr val="tx1"/>
              </a:solidFill>
              <a:effectLst/>
              <a:latin typeface="+mn-ea"/>
              <a:ea typeface="+mn-ea"/>
              <a:cs typeface="+mn-cs"/>
            </a:rPr>
            <a:t>89</a:t>
          </a:r>
          <a:r>
            <a:rPr kumimoji="1" lang="ja-JP" altLang="ja-JP" sz="900">
              <a:solidFill>
                <a:schemeClr val="tx1"/>
              </a:solidFill>
              <a:effectLst/>
              <a:latin typeface="+mn-ea"/>
              <a:ea typeface="+mn-ea"/>
              <a:cs typeface="+mn-cs"/>
            </a:rPr>
            <a:t>億円）したことなどから、将来負担比率は</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年度と比べ、</a:t>
          </a:r>
          <a:r>
            <a:rPr kumimoji="1" lang="en-US" altLang="ja-JP" sz="900">
              <a:solidFill>
                <a:schemeClr val="tx1"/>
              </a:solidFill>
              <a:effectLst/>
              <a:latin typeface="+mn-ea"/>
              <a:ea typeface="+mn-ea"/>
              <a:cs typeface="+mn-cs"/>
            </a:rPr>
            <a:t>5.1</a:t>
          </a:r>
          <a:r>
            <a:rPr kumimoji="1" lang="ja-JP" altLang="ja-JP" sz="900">
              <a:solidFill>
                <a:schemeClr val="tx1"/>
              </a:solidFill>
              <a:effectLst/>
              <a:latin typeface="+mn-ea"/>
              <a:ea typeface="+mn-ea"/>
              <a:cs typeface="+mn-cs"/>
            </a:rPr>
            <a:t>ポイント</a:t>
          </a:r>
          <a:r>
            <a:rPr kumimoji="1" lang="ja-JP" altLang="en-US" sz="900">
              <a:solidFill>
                <a:schemeClr val="tx1"/>
              </a:solidFill>
              <a:effectLst/>
              <a:latin typeface="+mn-ea"/>
              <a:ea typeface="+mn-ea"/>
              <a:cs typeface="+mn-cs"/>
            </a:rPr>
            <a:t>低下</a:t>
          </a:r>
          <a:r>
            <a:rPr kumimoji="1" lang="ja-JP" altLang="ja-JP" sz="900">
              <a:solidFill>
                <a:schemeClr val="tx1"/>
              </a:solidFill>
              <a:effectLst/>
              <a:latin typeface="+mn-ea"/>
              <a:ea typeface="+mn-ea"/>
              <a:cs typeface="+mn-cs"/>
            </a:rPr>
            <a:t>しています。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・引き続き、県債の発行額を適切にマネジメントすることにより、将来負担の軽減を図る取組を着実に進めていきます。</a:t>
          </a:r>
          <a:endParaRPr lang="ja-JP" altLang="ja-JP" sz="900">
            <a:solidFill>
              <a:schemeClr val="tx1"/>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136068</xdr:rowOff>
    </xdr:from>
    <xdr:to>
      <xdr:col>81</xdr:col>
      <xdr:colOff>44450</xdr:colOff>
      <xdr:row>19</xdr:row>
      <xdr:rowOff>160681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393618"/>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142342</xdr:rowOff>
    </xdr:from>
    <xdr:to>
      <xdr:col>77</xdr:col>
      <xdr:colOff>44450</xdr:colOff>
      <xdr:row>19</xdr:row>
      <xdr:rowOff>160681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39989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142342</xdr:rowOff>
    </xdr:from>
    <xdr:to>
      <xdr:col>72</xdr:col>
      <xdr:colOff>203200</xdr:colOff>
      <xdr:row>20</xdr:row>
      <xdr:rowOff>63068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399892"/>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63068</xdr:rowOff>
    </xdr:from>
    <xdr:to>
      <xdr:col>68</xdr:col>
      <xdr:colOff>152400</xdr:colOff>
      <xdr:row>20</xdr:row>
      <xdr:rowOff>101676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4920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85268</xdr:rowOff>
    </xdr:from>
    <xdr:to>
      <xdr:col>81</xdr:col>
      <xdr:colOff>95250</xdr:colOff>
      <xdr:row>20</xdr:row>
      <xdr:rowOff>15418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57345</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31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109881</xdr:rowOff>
    </xdr:from>
    <xdr:to>
      <xdr:col>77</xdr:col>
      <xdr:colOff>95250</xdr:colOff>
      <xdr:row>20</xdr:row>
      <xdr:rowOff>40031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24808</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45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91542</xdr:rowOff>
    </xdr:from>
    <xdr:to>
      <xdr:col>73</xdr:col>
      <xdr:colOff>44450</xdr:colOff>
      <xdr:row>20</xdr:row>
      <xdr:rowOff>21692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3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4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12268</xdr:rowOff>
    </xdr:from>
    <xdr:to>
      <xdr:col>68</xdr:col>
      <xdr:colOff>203200</xdr:colOff>
      <xdr:row>20</xdr:row>
      <xdr:rowOff>113868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4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98645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5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50876</xdr:rowOff>
    </xdr:from>
    <xdr:to>
      <xdr:col>64</xdr:col>
      <xdr:colOff>152400</xdr:colOff>
      <xdr:row>20</xdr:row>
      <xdr:rowOff>152476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4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137253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56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2,750,540
2,689,518
8,478.94
1,124,841,043
1,102,901,381
5,467,362
588,217,627
2,047,947,172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年度の人件費の経常経費充当一般財源等の額は、</a:t>
          </a:r>
          <a:r>
            <a:rPr kumimoji="1" lang="ja-JP" altLang="en-US" sz="800">
              <a:solidFill>
                <a:schemeClr val="tx1"/>
              </a:solidFill>
              <a:effectLst/>
              <a:latin typeface="+mn-ea"/>
              <a:ea typeface="+mn-ea"/>
              <a:cs typeface="+mn-cs"/>
            </a:rPr>
            <a:t>退職手当の減などにより、</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a:t>
          </a:r>
          <a:r>
            <a:rPr kumimoji="1" lang="ja-JP" altLang="en-US" sz="800">
              <a:solidFill>
                <a:schemeClr val="tx1"/>
              </a:solidFill>
              <a:effectLst/>
              <a:latin typeface="+mn-ea"/>
              <a:ea typeface="+mn-ea"/>
              <a:cs typeface="+mn-cs"/>
            </a:rPr>
            <a:t>に比べ、</a:t>
          </a:r>
          <a:r>
            <a:rPr kumimoji="1" lang="en-US" altLang="ja-JP" sz="800">
              <a:solidFill>
                <a:schemeClr val="tx1"/>
              </a:solidFill>
              <a:effectLst/>
              <a:latin typeface="+mn-ea"/>
              <a:ea typeface="+mn-ea"/>
              <a:cs typeface="+mn-cs"/>
            </a:rPr>
            <a:t>70</a:t>
          </a:r>
          <a:r>
            <a:rPr kumimoji="1" lang="ja-JP" altLang="en-US" sz="800">
              <a:solidFill>
                <a:schemeClr val="tx1"/>
              </a:solidFill>
              <a:effectLst/>
              <a:latin typeface="+mn-ea"/>
              <a:ea typeface="+mn-ea"/>
              <a:cs typeface="+mn-cs"/>
            </a:rPr>
            <a:t>億円減少しました。</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1,990</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1,920</a:t>
          </a:r>
          <a:r>
            <a:rPr kumimoji="1" lang="ja-JP" altLang="ja-JP" sz="800">
              <a:solidFill>
                <a:schemeClr val="tx1"/>
              </a:solidFill>
              <a:effectLst/>
              <a:latin typeface="+mn-ea"/>
              <a:ea typeface="+mn-ea"/>
              <a:cs typeface="+mn-cs"/>
            </a:rPr>
            <a:t>億円）</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a:t>
          </a:r>
          <a:r>
            <a:rPr kumimoji="1" lang="ja-JP" altLang="en-US" sz="800">
              <a:solidFill>
                <a:schemeClr val="tx1"/>
              </a:solidFill>
              <a:effectLst/>
              <a:latin typeface="+mn-ea"/>
              <a:ea typeface="+mn-ea"/>
              <a:cs typeface="+mn-cs"/>
            </a:rPr>
            <a:t>人件費の割合は、</a:t>
          </a:r>
          <a:r>
            <a:rPr kumimoji="1" lang="en-US" altLang="ja-JP" sz="800">
              <a:solidFill>
                <a:schemeClr val="tx1"/>
              </a:solidFill>
              <a:effectLst/>
              <a:latin typeface="+mn-ea"/>
              <a:ea typeface="+mn-ea"/>
              <a:cs typeface="+mn-cs"/>
            </a:rPr>
            <a:t>R4</a:t>
          </a:r>
          <a:r>
            <a:rPr kumimoji="1" lang="ja-JP" altLang="en-US" sz="800">
              <a:solidFill>
                <a:schemeClr val="tx1"/>
              </a:solidFill>
              <a:effectLst/>
              <a:latin typeface="+mn-ea"/>
              <a:ea typeface="+mn-ea"/>
              <a:cs typeface="+mn-cs"/>
            </a:rPr>
            <a:t>年度に比べ、</a:t>
          </a:r>
          <a:r>
            <a:rPr kumimoji="1" lang="en-US" altLang="ja-JP" sz="800">
              <a:solidFill>
                <a:schemeClr val="tx1"/>
              </a:solidFill>
              <a:effectLst/>
              <a:latin typeface="+mn-ea"/>
              <a:ea typeface="+mn-ea"/>
              <a:cs typeface="+mn-cs"/>
            </a:rPr>
            <a:t>0.7</a:t>
          </a:r>
          <a:r>
            <a:rPr kumimoji="1" lang="ja-JP" altLang="ja-JP" sz="800">
              <a:solidFill>
                <a:schemeClr val="tx1"/>
              </a:solidFill>
              <a:effectLst/>
              <a:latin typeface="+mn-ea"/>
              <a:ea typeface="+mn-ea"/>
              <a:cs typeface="+mn-cs"/>
            </a:rPr>
            <a:t>ポイント</a:t>
          </a:r>
          <a:r>
            <a:rPr kumimoji="1" lang="ja-JP" altLang="en-US" sz="800">
              <a:solidFill>
                <a:schemeClr val="tx1"/>
              </a:solidFill>
              <a:effectLst/>
              <a:latin typeface="+mn-ea"/>
              <a:ea typeface="+mn-ea"/>
              <a:cs typeface="+mn-cs"/>
            </a:rPr>
            <a:t>低下</a:t>
          </a:r>
          <a:r>
            <a:rPr kumimoji="1" lang="ja-JP" altLang="ja-JP" sz="800">
              <a:solidFill>
                <a:schemeClr val="tx1"/>
              </a:solidFill>
              <a:effectLst/>
              <a:latin typeface="+mn-ea"/>
              <a:ea typeface="+mn-ea"/>
              <a:cs typeface="+mn-cs"/>
            </a:rPr>
            <a:t>し、類似団体平均</a:t>
          </a:r>
          <a:r>
            <a:rPr kumimoji="1" lang="ja-JP" altLang="en-US" sz="800">
              <a:solidFill>
                <a:schemeClr val="tx1"/>
              </a:solidFill>
              <a:effectLst/>
              <a:latin typeface="+mn-ea"/>
              <a:ea typeface="+mn-ea"/>
              <a:cs typeface="+mn-cs"/>
            </a:rPr>
            <a:t>を</a:t>
          </a:r>
          <a:r>
            <a:rPr kumimoji="1" lang="en-US" altLang="ja-JP" sz="800">
              <a:solidFill>
                <a:schemeClr val="tx1"/>
              </a:solidFill>
              <a:effectLst/>
              <a:latin typeface="+mn-ea"/>
              <a:ea typeface="+mn-ea"/>
              <a:cs typeface="+mn-cs"/>
            </a:rPr>
            <a:t>1.6</a:t>
          </a:r>
          <a:r>
            <a:rPr kumimoji="1" lang="ja-JP" altLang="ja-JP" sz="800">
              <a:solidFill>
                <a:schemeClr val="tx1"/>
              </a:solidFill>
              <a:effectLst/>
              <a:latin typeface="+mn-ea"/>
              <a:ea typeface="+mn-ea"/>
              <a:cs typeface="+mn-cs"/>
            </a:rPr>
            <a:t>ポイント下回っています。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 引き続き、「中期財政運営方針（</a:t>
          </a:r>
          <a:r>
            <a:rPr kumimoji="1" lang="en-US" altLang="ja-JP" sz="800">
              <a:solidFill>
                <a:schemeClr val="tx1"/>
              </a:solidFill>
              <a:effectLst/>
              <a:latin typeface="+mn-ea"/>
              <a:ea typeface="+mn-ea"/>
              <a:cs typeface="+mn-cs"/>
            </a:rPr>
            <a:t>R3</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R7</a:t>
          </a:r>
          <a:r>
            <a:rPr kumimoji="1" lang="ja-JP" altLang="ja-JP" sz="800">
              <a:solidFill>
                <a:schemeClr val="tx1"/>
              </a:solidFill>
              <a:effectLst/>
              <a:latin typeface="+mn-ea"/>
              <a:ea typeface="+mn-ea"/>
              <a:cs typeface="+mn-cs"/>
            </a:rPr>
            <a:t>）」に基づき、人件費の適正管理に取り組んでいきます。</a:t>
          </a:r>
          <a:endParaRPr lang="ja-JP" altLang="ja-JP" sz="800">
            <a:solidFill>
              <a:schemeClr val="tx1"/>
            </a:solidFill>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4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36</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63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38</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563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tx1"/>
              </a:solidFill>
              <a:effectLst/>
              <a:latin typeface="+mn-ea"/>
              <a:ea typeface="+mn-ea"/>
              <a:cs typeface="+mn-cs"/>
            </a:rPr>
            <a:t>・ </a:t>
          </a:r>
          <a:r>
            <a:rPr kumimoji="1" lang="en-US" altLang="ja-JP" sz="800">
              <a:solidFill>
                <a:schemeClr val="tx1"/>
              </a:solidFill>
              <a:effectLst/>
              <a:latin typeface="+mn-ea"/>
              <a:ea typeface="+mn-ea"/>
              <a:cs typeface="+mn-cs"/>
            </a:rPr>
            <a:t>R5</a:t>
          </a:r>
          <a:r>
            <a:rPr kumimoji="1" lang="ja-JP" altLang="en-US" sz="800">
              <a:solidFill>
                <a:schemeClr val="tx1"/>
              </a:solidFill>
              <a:effectLst/>
              <a:latin typeface="+mn-ea"/>
              <a:ea typeface="+mn-ea"/>
              <a:cs typeface="+mn-cs"/>
            </a:rPr>
            <a:t>年度の物件費の経常経費充当一般財源等の額は、</a:t>
          </a:r>
          <a:r>
            <a:rPr kumimoji="1" lang="en-US" altLang="ja-JP" sz="800">
              <a:solidFill>
                <a:schemeClr val="tx1"/>
              </a:solidFill>
              <a:effectLst/>
              <a:latin typeface="+mn-ea"/>
              <a:ea typeface="+mn-ea"/>
              <a:cs typeface="+mn-cs"/>
            </a:rPr>
            <a:t>R4</a:t>
          </a:r>
          <a:r>
            <a:rPr kumimoji="1" lang="ja-JP" altLang="en-US" sz="800">
              <a:solidFill>
                <a:schemeClr val="tx1"/>
              </a:solidFill>
              <a:effectLst/>
              <a:latin typeface="+mn-ea"/>
              <a:ea typeface="+mn-ea"/>
              <a:cs typeface="+mn-cs"/>
            </a:rPr>
            <a:t>年度と同水準となりました。（</a:t>
          </a:r>
          <a:r>
            <a:rPr kumimoji="1" lang="en-US" altLang="ja-JP" sz="800">
              <a:solidFill>
                <a:schemeClr val="tx1"/>
              </a:solidFill>
              <a:effectLst/>
              <a:latin typeface="+mn-ea"/>
              <a:ea typeface="+mn-ea"/>
              <a:cs typeface="+mn-cs"/>
            </a:rPr>
            <a:t>R4</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180</a:t>
          </a:r>
          <a:r>
            <a:rPr kumimoji="1" lang="ja-JP" altLang="en-US"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181</a:t>
          </a:r>
          <a:r>
            <a:rPr kumimoji="1" lang="ja-JP" altLang="en-US" sz="800">
              <a:solidFill>
                <a:schemeClr val="tx1"/>
              </a:solidFill>
              <a:effectLst/>
              <a:latin typeface="+mn-ea"/>
              <a:ea typeface="+mn-ea"/>
              <a:cs typeface="+mn-cs"/>
            </a:rPr>
            <a:t>億円）</a:t>
          </a:r>
        </a:p>
        <a:p>
          <a:r>
            <a:rPr kumimoji="1" lang="ja-JP" altLang="ja-JP" sz="800">
              <a:solidFill>
                <a:schemeClr val="tx1"/>
              </a:solidFill>
              <a:effectLst/>
              <a:latin typeface="+mn-ea"/>
              <a:ea typeface="+mn-ea"/>
              <a:cs typeface="+mn-cs"/>
            </a:rPr>
            <a:t>・物件費の割合は、</a:t>
          </a:r>
          <a:r>
            <a:rPr kumimoji="1" lang="ja-JP" altLang="en-US" sz="800">
              <a:solidFill>
                <a:schemeClr val="tx1"/>
              </a:solidFill>
              <a:effectLst/>
              <a:latin typeface="+mn-ea"/>
              <a:ea typeface="+mn-ea"/>
              <a:cs typeface="+mn-cs"/>
            </a:rPr>
            <a:t>地方消費税の減などにより経常一般財源等が減少した影響もあり、</a:t>
          </a:r>
          <a:r>
            <a:rPr kumimoji="1" lang="en-US" altLang="ja-JP" sz="800">
              <a:solidFill>
                <a:schemeClr val="tx1"/>
              </a:solidFill>
              <a:effectLst/>
              <a:latin typeface="+mn-ea"/>
              <a:ea typeface="+mn-ea"/>
              <a:cs typeface="+mn-cs"/>
            </a:rPr>
            <a:t>0.1</a:t>
          </a:r>
          <a:r>
            <a:rPr kumimoji="1" lang="ja-JP" altLang="ja-JP" sz="800">
              <a:solidFill>
                <a:schemeClr val="tx1"/>
              </a:solidFill>
              <a:effectLst/>
              <a:latin typeface="+mn-ea"/>
              <a:ea typeface="+mn-ea"/>
              <a:cs typeface="+mn-cs"/>
            </a:rPr>
            <a:t>ポイント上昇しましたが、類似団体平均を</a:t>
          </a:r>
          <a:r>
            <a:rPr kumimoji="1" lang="en-US" altLang="ja-JP" sz="800">
              <a:solidFill>
                <a:schemeClr val="tx1"/>
              </a:solidFill>
              <a:effectLst/>
              <a:latin typeface="+mn-ea"/>
              <a:ea typeface="+mn-ea"/>
              <a:cs typeface="+mn-cs"/>
            </a:rPr>
            <a:t>0.5</a:t>
          </a:r>
          <a:r>
            <a:rPr kumimoji="1" lang="ja-JP" altLang="ja-JP" sz="800">
              <a:solidFill>
                <a:schemeClr val="tx1"/>
              </a:solidFill>
              <a:effectLst/>
              <a:latin typeface="+mn-ea"/>
              <a:ea typeface="+mn-ea"/>
              <a:cs typeface="+mn-cs"/>
            </a:rPr>
            <a:t>ポイント下回っています。</a:t>
          </a:r>
          <a:endParaRPr lang="ja-JP" altLang="ja-JP" sz="800">
            <a:solidFill>
              <a:schemeClr val="tx1"/>
            </a:solidFill>
            <a:effectLst/>
            <a:latin typeface="+mn-ea"/>
            <a:ea typeface="+mn-ea"/>
          </a:endParaRPr>
        </a:p>
        <a:p>
          <a:pPr eaLnBrk="1" fontAlgn="auto" latinLnBrk="0" hangingPunct="1"/>
          <a:r>
            <a:rPr kumimoji="1" lang="ja-JP" altLang="ja-JP" sz="800">
              <a:solidFill>
                <a:schemeClr val="tx1"/>
              </a:solidFill>
              <a:effectLst/>
              <a:latin typeface="+mn-ea"/>
              <a:ea typeface="+mn-ea"/>
              <a:cs typeface="+mn-cs"/>
            </a:rPr>
            <a:t>・ 引き続き、「中期財政運営方針（</a:t>
          </a:r>
          <a:r>
            <a:rPr kumimoji="1" lang="en-US" altLang="ja-JP" sz="800">
              <a:solidFill>
                <a:schemeClr val="tx1"/>
              </a:solidFill>
              <a:effectLst/>
              <a:latin typeface="+mn-ea"/>
              <a:ea typeface="+mn-ea"/>
              <a:cs typeface="+mn-cs"/>
            </a:rPr>
            <a:t>R3</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R7</a:t>
          </a:r>
          <a:r>
            <a:rPr kumimoji="1" lang="ja-JP" altLang="ja-JP" sz="800">
              <a:solidFill>
                <a:schemeClr val="tx1"/>
              </a:solidFill>
              <a:effectLst/>
              <a:latin typeface="+mn-ea"/>
              <a:ea typeface="+mn-ea"/>
              <a:cs typeface="+mn-cs"/>
            </a:rPr>
            <a:t>）」に基づき、施策や事業等のプライオリティや費用対効果の検証・評価を一層徹底した経営資源のマネジメントを行うなど、更なる選択と集中を図ります。</a:t>
          </a:r>
          <a:endParaRPr lang="ja-JP" altLang="ja-JP" sz="800">
            <a:solidFill>
              <a:schemeClr val="tx1"/>
            </a:solidFill>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0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 ・ </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年度の扶助費の経常経費充当一般財源等の額は、</a:t>
          </a:r>
          <a:r>
            <a:rPr kumimoji="1" lang="ja-JP" altLang="en-US" sz="800">
              <a:solidFill>
                <a:schemeClr val="tx1"/>
              </a:solidFill>
              <a:effectLst/>
              <a:latin typeface="+mn-ea"/>
              <a:ea typeface="+mn-ea"/>
              <a:cs typeface="+mn-cs"/>
            </a:rPr>
            <a:t>児童福祉施設措置費等の増により、</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a:t>
          </a:r>
          <a:r>
            <a:rPr kumimoji="1" lang="ja-JP" altLang="en-US" sz="800">
              <a:solidFill>
                <a:schemeClr val="tx1"/>
              </a:solidFill>
              <a:effectLst/>
              <a:latin typeface="+mn-ea"/>
              <a:ea typeface="+mn-ea"/>
              <a:cs typeface="+mn-cs"/>
            </a:rPr>
            <a:t>に比べ、</a:t>
          </a:r>
          <a:r>
            <a:rPr kumimoji="1" lang="en-US" altLang="ja-JP" sz="800">
              <a:solidFill>
                <a:schemeClr val="tx1"/>
              </a:solidFill>
              <a:effectLst/>
              <a:latin typeface="+mn-ea"/>
              <a:ea typeface="+mn-ea"/>
              <a:cs typeface="+mn-cs"/>
            </a:rPr>
            <a:t>7</a:t>
          </a:r>
          <a:r>
            <a:rPr kumimoji="1" lang="ja-JP" altLang="en-US" sz="800">
              <a:solidFill>
                <a:schemeClr val="tx1"/>
              </a:solidFill>
              <a:effectLst/>
              <a:latin typeface="+mn-ea"/>
              <a:ea typeface="+mn-ea"/>
              <a:cs typeface="+mn-cs"/>
            </a:rPr>
            <a:t>億円増加しました。</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75</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82</a:t>
          </a:r>
          <a:r>
            <a:rPr kumimoji="1" lang="ja-JP" altLang="ja-JP" sz="800">
              <a:solidFill>
                <a:schemeClr val="tx1"/>
              </a:solidFill>
              <a:effectLst/>
              <a:latin typeface="+mn-ea"/>
              <a:ea typeface="+mn-ea"/>
              <a:cs typeface="+mn-cs"/>
            </a:rPr>
            <a:t>億円）</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a:t>
          </a:r>
          <a:r>
            <a:rPr kumimoji="1" lang="ja-JP" altLang="en-US" sz="800">
              <a:solidFill>
                <a:schemeClr val="tx1"/>
              </a:solidFill>
              <a:effectLst/>
              <a:latin typeface="+mn-ea"/>
              <a:ea typeface="+mn-ea"/>
              <a:cs typeface="+mn-cs"/>
            </a:rPr>
            <a:t>扶助費の割合は、</a:t>
          </a:r>
          <a:r>
            <a:rPr kumimoji="1" lang="en-US" altLang="ja-JP" sz="800">
              <a:solidFill>
                <a:schemeClr val="tx1"/>
              </a:solidFill>
              <a:effectLst/>
              <a:latin typeface="+mn-ea"/>
              <a:ea typeface="+mn-ea"/>
              <a:cs typeface="+mn-cs"/>
            </a:rPr>
            <a:t>R4</a:t>
          </a:r>
          <a:r>
            <a:rPr kumimoji="1" lang="ja-JP" altLang="en-US" sz="800">
              <a:solidFill>
                <a:schemeClr val="tx1"/>
              </a:solidFill>
              <a:effectLst/>
              <a:latin typeface="+mn-ea"/>
              <a:ea typeface="+mn-ea"/>
              <a:cs typeface="+mn-cs"/>
            </a:rPr>
            <a:t>年度に比べ、</a:t>
          </a:r>
          <a:r>
            <a:rPr kumimoji="1" lang="en-US" altLang="ja-JP" sz="800">
              <a:solidFill>
                <a:schemeClr val="tx1"/>
              </a:solidFill>
              <a:effectLst/>
              <a:latin typeface="+mn-ea"/>
              <a:ea typeface="+mn-ea"/>
              <a:cs typeface="+mn-cs"/>
            </a:rPr>
            <a:t>0.1</a:t>
          </a:r>
          <a:r>
            <a:rPr kumimoji="1" lang="ja-JP" altLang="en-US" sz="800">
              <a:solidFill>
                <a:schemeClr val="tx1"/>
              </a:solidFill>
              <a:effectLst/>
              <a:latin typeface="+mn-ea"/>
              <a:ea typeface="+mn-ea"/>
              <a:cs typeface="+mn-cs"/>
            </a:rPr>
            <a:t>ポイント上昇しましたが、類似団体平均を</a:t>
          </a:r>
          <a:r>
            <a:rPr kumimoji="1" lang="en-US" altLang="ja-JP" sz="800">
              <a:solidFill>
                <a:schemeClr val="tx1"/>
              </a:solidFill>
              <a:effectLst/>
              <a:latin typeface="+mn-ea"/>
              <a:ea typeface="+mn-ea"/>
              <a:cs typeface="+mn-cs"/>
            </a:rPr>
            <a:t>0.5</a:t>
          </a:r>
          <a:r>
            <a:rPr kumimoji="1" lang="ja-JP" altLang="en-US" sz="800">
              <a:solidFill>
                <a:schemeClr val="tx1"/>
              </a:solidFill>
              <a:effectLst/>
              <a:latin typeface="+mn-ea"/>
              <a:ea typeface="+mn-ea"/>
              <a:cs typeface="+mn-cs"/>
            </a:rPr>
            <a:t>ポイント下回っています。</a:t>
          </a:r>
          <a:endParaRPr kumimoji="1" lang="en-US" altLang="ja-JP" sz="800">
            <a:solidFill>
              <a:schemeClr val="tx1"/>
            </a:solidFill>
            <a:effectLst/>
            <a:latin typeface="+mn-ea"/>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24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年度の維持補修費や</a:t>
          </a:r>
          <a:r>
            <a:rPr kumimoji="1" lang="ja-JP" altLang="en-US" sz="800">
              <a:solidFill>
                <a:schemeClr val="tx1"/>
              </a:solidFill>
              <a:effectLst/>
              <a:latin typeface="+mn-ea"/>
              <a:ea typeface="+mn-ea"/>
              <a:cs typeface="+mn-cs"/>
            </a:rPr>
            <a:t>繰出金</a:t>
          </a:r>
          <a:r>
            <a:rPr kumimoji="1" lang="ja-JP" altLang="ja-JP" sz="800">
              <a:solidFill>
                <a:schemeClr val="tx1"/>
              </a:solidFill>
              <a:effectLst/>
              <a:latin typeface="+mn-ea"/>
              <a:ea typeface="+mn-ea"/>
              <a:cs typeface="+mn-cs"/>
            </a:rPr>
            <a:t>等のその他経費の経常経費充当一般財源等の額は、</a:t>
          </a:r>
          <a:r>
            <a:rPr kumimoji="1" lang="ja-JP" altLang="en-US" sz="800">
              <a:solidFill>
                <a:schemeClr val="tx1"/>
              </a:solidFill>
              <a:effectLst/>
              <a:latin typeface="+mn-ea"/>
              <a:ea typeface="+mn-ea"/>
              <a:cs typeface="+mn-cs"/>
            </a:rPr>
            <a:t>国民健康保険事業費特別会計への繰出金の増</a:t>
          </a:r>
          <a:r>
            <a:rPr kumimoji="1" lang="ja-JP" altLang="ja-JP" sz="800">
              <a:solidFill>
                <a:schemeClr val="tx1"/>
              </a:solidFill>
              <a:effectLst/>
              <a:latin typeface="+mn-ea"/>
              <a:ea typeface="+mn-ea"/>
              <a:cs typeface="+mn-cs"/>
            </a:rPr>
            <a:t>などにより、</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年度に比べて</a:t>
          </a:r>
          <a:r>
            <a:rPr kumimoji="1" lang="ja-JP" altLang="en-US" sz="800">
              <a:solidFill>
                <a:schemeClr val="tx1"/>
              </a:solidFill>
              <a:effectLst/>
              <a:latin typeface="+mn-ea"/>
              <a:ea typeface="+mn-ea"/>
              <a:cs typeface="+mn-cs"/>
            </a:rPr>
            <a:t>２億円増加</a:t>
          </a:r>
          <a:r>
            <a:rPr kumimoji="1" lang="ja-JP" altLang="ja-JP" sz="800">
              <a:solidFill>
                <a:schemeClr val="tx1"/>
              </a:solidFill>
              <a:effectLst/>
              <a:latin typeface="+mn-ea"/>
              <a:ea typeface="+mn-ea"/>
              <a:cs typeface="+mn-cs"/>
            </a:rPr>
            <a:t>しました。（</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206</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208</a:t>
          </a:r>
          <a:r>
            <a:rPr kumimoji="1" lang="ja-JP" altLang="ja-JP" sz="800">
              <a:solidFill>
                <a:schemeClr val="tx1"/>
              </a:solidFill>
              <a:effectLst/>
              <a:latin typeface="+mn-ea"/>
              <a:ea typeface="+mn-ea"/>
              <a:cs typeface="+mn-cs"/>
            </a:rPr>
            <a:t>億円）</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・その他経費の割合は 、</a:t>
          </a:r>
          <a:r>
            <a:rPr kumimoji="1" lang="en-US" altLang="ja-JP" sz="800">
              <a:solidFill>
                <a:schemeClr val="tx1"/>
              </a:solidFill>
              <a:effectLst/>
              <a:latin typeface="+mn-ea"/>
              <a:ea typeface="+mn-ea"/>
              <a:cs typeface="+mn-cs"/>
            </a:rPr>
            <a:t>0.2</a:t>
          </a:r>
          <a:r>
            <a:rPr kumimoji="1" lang="ja-JP" altLang="en-US" sz="800">
              <a:solidFill>
                <a:schemeClr val="tx1"/>
              </a:solidFill>
              <a:effectLst/>
              <a:latin typeface="+mn-ea"/>
              <a:ea typeface="+mn-ea"/>
              <a:cs typeface="+mn-cs"/>
            </a:rPr>
            <a:t>ポイント上昇し、</a:t>
          </a:r>
          <a:r>
            <a:rPr kumimoji="1" lang="ja-JP" altLang="ja-JP" sz="800">
              <a:solidFill>
                <a:schemeClr val="tx1"/>
              </a:solidFill>
              <a:effectLst/>
              <a:latin typeface="+mn-ea"/>
              <a:ea typeface="+mn-ea"/>
              <a:cs typeface="+mn-cs"/>
            </a:rPr>
            <a:t>類似団体平均</a:t>
          </a:r>
          <a:r>
            <a:rPr kumimoji="1" lang="ja-JP" altLang="en-US" sz="800">
              <a:solidFill>
                <a:schemeClr val="tx1"/>
              </a:solidFill>
              <a:effectLst/>
              <a:latin typeface="+mn-ea"/>
              <a:ea typeface="+mn-ea"/>
              <a:cs typeface="+mn-cs"/>
            </a:rPr>
            <a:t>と同水準となって</a:t>
          </a:r>
          <a:r>
            <a:rPr kumimoji="1" lang="ja-JP" altLang="ja-JP" sz="800">
              <a:solidFill>
                <a:schemeClr val="tx1"/>
              </a:solidFill>
              <a:effectLst/>
              <a:latin typeface="+mn-ea"/>
              <a:ea typeface="+mn-ea"/>
              <a:cs typeface="+mn-cs"/>
            </a:rPr>
            <a:t>います。</a:t>
          </a:r>
          <a:endParaRPr lang="ja-JP" altLang="ja-JP" sz="800">
            <a:solidFill>
              <a:schemeClr val="tx1"/>
            </a:solidFill>
            <a:effectLst/>
            <a:latin typeface="+mn-ea"/>
            <a:ea typeface="+mn-ea"/>
          </a:endParaRPr>
        </a:p>
        <a:p>
          <a:pPr eaLnBrk="1" fontAlgn="auto" latinLnBrk="0" hangingPunct="1"/>
          <a:r>
            <a:rPr kumimoji="1" lang="ja-JP" altLang="ja-JP" sz="800">
              <a:solidFill>
                <a:schemeClr val="tx1"/>
              </a:solidFill>
              <a:effectLst/>
              <a:latin typeface="+mn-ea"/>
              <a:ea typeface="+mn-ea"/>
              <a:cs typeface="+mn-cs"/>
            </a:rPr>
            <a:t>・ 引き続き、「中期財政運営方針（</a:t>
          </a:r>
          <a:r>
            <a:rPr kumimoji="1" lang="en-US" altLang="ja-JP" sz="800">
              <a:solidFill>
                <a:schemeClr val="tx1"/>
              </a:solidFill>
              <a:effectLst/>
              <a:latin typeface="+mn-ea"/>
              <a:ea typeface="+mn-ea"/>
              <a:cs typeface="+mn-cs"/>
            </a:rPr>
            <a:t>R3</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R7</a:t>
          </a:r>
          <a:r>
            <a:rPr kumimoji="1" lang="ja-JP" altLang="ja-JP" sz="800">
              <a:solidFill>
                <a:schemeClr val="tx1"/>
              </a:solidFill>
              <a:effectLst/>
              <a:latin typeface="+mn-ea"/>
              <a:ea typeface="+mn-ea"/>
              <a:cs typeface="+mn-cs"/>
            </a:rPr>
            <a:t>）」に基づき、施策や事業等のプライオリティや費用対効果の検証・評価を一層徹底した経営資源のマネジメントを行うなど、更なる選択と集中を図ります。</a:t>
          </a:r>
          <a:endParaRPr lang="ja-JP" altLang="ja-JP" sz="800">
            <a:solidFill>
              <a:schemeClr val="tx1"/>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 高齢化の進展などに伴う社会保障関係費の増加により、補助費等の経常経費充当一般財源等は増加傾向にあり</a:t>
          </a:r>
          <a:r>
            <a:rPr kumimoji="1" lang="ja-JP" altLang="en-US" sz="800">
              <a:solidFill>
                <a:schemeClr val="tx1"/>
              </a:solidFill>
              <a:effectLst/>
              <a:latin typeface="+mn-ea"/>
              <a:ea typeface="+mn-ea"/>
              <a:cs typeface="+mn-cs"/>
            </a:rPr>
            <a:t>ます。</a:t>
          </a:r>
          <a:br>
            <a:rPr kumimoji="1" lang="en-US" altLang="ja-JP" sz="800">
              <a:solidFill>
                <a:schemeClr val="tx1"/>
              </a:solidFill>
              <a:effectLst/>
              <a:latin typeface="+mn-ea"/>
              <a:ea typeface="+mn-ea"/>
              <a:cs typeface="+mn-cs"/>
            </a:rPr>
          </a:br>
          <a:r>
            <a:rPr kumimoji="1" lang="ja-JP" altLang="en-US"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 </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年度の補助費等の経常経費充当一般財源等の額は、</a:t>
          </a:r>
          <a:r>
            <a:rPr kumimoji="1" lang="ja-JP" altLang="en-US" sz="800">
              <a:solidFill>
                <a:schemeClr val="tx1"/>
              </a:solidFill>
              <a:effectLst/>
              <a:latin typeface="+mn-ea"/>
              <a:ea typeface="+mn-ea"/>
              <a:cs typeface="+mn-cs"/>
            </a:rPr>
            <a:t>後期高齢者医療県負担金</a:t>
          </a:r>
          <a:r>
            <a:rPr kumimoji="1" lang="ja-JP" altLang="ja-JP" sz="800">
              <a:solidFill>
                <a:schemeClr val="tx1"/>
              </a:solidFill>
              <a:effectLst/>
              <a:latin typeface="+mn-ea"/>
              <a:ea typeface="+mn-ea"/>
              <a:cs typeface="+mn-cs"/>
            </a:rPr>
            <a:t>の増などにより、</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年度に比べて</a:t>
          </a:r>
          <a:r>
            <a:rPr kumimoji="1" lang="en-US" altLang="ja-JP" sz="800">
              <a:solidFill>
                <a:schemeClr val="tx1"/>
              </a:solidFill>
              <a:effectLst/>
              <a:latin typeface="+mn-ea"/>
              <a:ea typeface="+mn-ea"/>
              <a:cs typeface="+mn-cs"/>
            </a:rPr>
            <a:t>54</a:t>
          </a:r>
          <a:r>
            <a:rPr kumimoji="1" lang="ja-JP" altLang="en-US" sz="800">
              <a:solidFill>
                <a:schemeClr val="tx1"/>
              </a:solidFill>
              <a:effectLst/>
              <a:latin typeface="+mn-ea"/>
              <a:ea typeface="+mn-ea"/>
              <a:cs typeface="+mn-cs"/>
            </a:rPr>
            <a:t>億円</a:t>
          </a:r>
          <a:r>
            <a:rPr kumimoji="1" lang="ja-JP" altLang="ja-JP" sz="800">
              <a:solidFill>
                <a:schemeClr val="tx1"/>
              </a:solidFill>
              <a:effectLst/>
              <a:latin typeface="+mn-ea"/>
              <a:ea typeface="+mn-ea"/>
              <a:cs typeface="+mn-cs"/>
            </a:rPr>
            <a:t>増加しました。（</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1,679</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1,733</a:t>
          </a:r>
          <a:r>
            <a:rPr kumimoji="1" lang="ja-JP" altLang="ja-JP" sz="800">
              <a:solidFill>
                <a:schemeClr val="tx1"/>
              </a:solidFill>
              <a:effectLst/>
              <a:latin typeface="+mn-ea"/>
              <a:ea typeface="+mn-ea"/>
              <a:cs typeface="+mn-cs"/>
            </a:rPr>
            <a:t>億円）</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・補助費等の割合は、</a:t>
          </a:r>
          <a:r>
            <a:rPr kumimoji="1" lang="en-US" altLang="ja-JP" sz="800">
              <a:solidFill>
                <a:schemeClr val="tx1"/>
              </a:solidFill>
              <a:effectLst/>
              <a:latin typeface="+mn-ea"/>
              <a:ea typeface="+mn-ea"/>
              <a:cs typeface="+mn-cs"/>
            </a:rPr>
            <a:t>1.4</a:t>
          </a:r>
          <a:r>
            <a:rPr kumimoji="1" lang="ja-JP" altLang="ja-JP" sz="800">
              <a:solidFill>
                <a:schemeClr val="tx1"/>
              </a:solidFill>
              <a:effectLst/>
              <a:latin typeface="+mn-ea"/>
              <a:ea typeface="+mn-ea"/>
              <a:cs typeface="+mn-cs"/>
            </a:rPr>
            <a:t>ポイント上昇しましたが、類似団体平均を</a:t>
          </a:r>
          <a:r>
            <a:rPr kumimoji="1" lang="en-US" altLang="ja-JP" sz="800">
              <a:solidFill>
                <a:schemeClr val="tx1"/>
              </a:solidFill>
              <a:effectLst/>
              <a:latin typeface="+mn-ea"/>
              <a:ea typeface="+mn-ea"/>
              <a:cs typeface="+mn-cs"/>
            </a:rPr>
            <a:t>0.5</a:t>
          </a:r>
          <a:r>
            <a:rPr kumimoji="1" lang="ja-JP" altLang="ja-JP" sz="800">
              <a:solidFill>
                <a:schemeClr val="tx1"/>
              </a:solidFill>
              <a:effectLst/>
              <a:latin typeface="+mn-ea"/>
              <a:ea typeface="+mn-ea"/>
              <a:cs typeface="+mn-cs"/>
            </a:rPr>
            <a:t>ポイント下回っています。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・引き続き、「中期財政運営方針（</a:t>
          </a:r>
          <a:r>
            <a:rPr kumimoji="1" lang="en-US" altLang="ja-JP" sz="800">
              <a:solidFill>
                <a:schemeClr val="tx1"/>
              </a:solidFill>
              <a:effectLst/>
              <a:latin typeface="+mn-ea"/>
              <a:ea typeface="+mn-ea"/>
              <a:cs typeface="+mn-cs"/>
            </a:rPr>
            <a:t>R3</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R7</a:t>
          </a:r>
          <a:r>
            <a:rPr kumimoji="1" lang="ja-JP" altLang="ja-JP" sz="800">
              <a:solidFill>
                <a:schemeClr val="tx1"/>
              </a:solidFill>
              <a:effectLst/>
              <a:latin typeface="+mn-ea"/>
              <a:ea typeface="+mn-ea"/>
              <a:cs typeface="+mn-cs"/>
            </a:rPr>
            <a:t>）」に基づき、施策や事業等のプライオリティや費用対効果の検証・評価を一層徹底した経営資源のマネジメントを行うなど、更なる選択と集中を図ります。</a:t>
          </a:r>
          <a:endParaRPr lang="ja-JP" altLang="ja-JP" sz="800">
            <a:solidFill>
              <a:schemeClr val="tx1"/>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38</xdr:row>
      <xdr:rowOff>7257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9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37</xdr:row>
      <xdr:rowOff>26307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5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143328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5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154214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144434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87284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a:t>
          </a:r>
          <a:r>
            <a:rPr kumimoji="1" lang="ja-JP" altLang="ja-JP" sz="800">
              <a:solidFill>
                <a:schemeClr val="dk1"/>
              </a:solidFill>
              <a:effectLst/>
              <a:latin typeface="+mn-ea"/>
              <a:ea typeface="+mn-ea"/>
              <a:cs typeface="+mn-cs"/>
            </a:rPr>
            <a:t>公債費の割合は、</a:t>
          </a:r>
          <a:r>
            <a:rPr kumimoji="1" lang="en-US" altLang="ja-JP" sz="800">
              <a:solidFill>
                <a:schemeClr val="dk1"/>
              </a:solidFill>
              <a:effectLst/>
              <a:latin typeface="+mn-ea"/>
              <a:ea typeface="+mn-ea"/>
              <a:cs typeface="+mn-cs"/>
            </a:rPr>
            <a:t>R4</a:t>
          </a:r>
          <a:r>
            <a:rPr kumimoji="1" lang="ja-JP" altLang="ja-JP" sz="800">
              <a:solidFill>
                <a:schemeClr val="dk1"/>
              </a:solidFill>
              <a:effectLst/>
              <a:latin typeface="+mn-ea"/>
              <a:ea typeface="+mn-ea"/>
              <a:cs typeface="+mn-cs"/>
            </a:rPr>
            <a:t>年度に比べ、</a:t>
          </a:r>
          <a:r>
            <a:rPr kumimoji="1" lang="en-US" altLang="ja-JP" sz="800">
              <a:solidFill>
                <a:schemeClr val="dk1"/>
              </a:solidFill>
              <a:effectLst/>
              <a:latin typeface="+mn-ea"/>
              <a:ea typeface="+mn-ea"/>
              <a:cs typeface="+mn-cs"/>
            </a:rPr>
            <a:t>0.4</a:t>
          </a:r>
          <a:r>
            <a:rPr kumimoji="1" lang="ja-JP" altLang="ja-JP" sz="800">
              <a:solidFill>
                <a:schemeClr val="dk1"/>
              </a:solidFill>
              <a:effectLst/>
              <a:latin typeface="+mn-ea"/>
              <a:ea typeface="+mn-ea"/>
              <a:cs typeface="+mn-cs"/>
            </a:rPr>
            <a:t>ポイント上昇し、類似団体平均を</a:t>
          </a:r>
          <a:r>
            <a:rPr kumimoji="1" lang="en-US" altLang="ja-JP" sz="800">
              <a:solidFill>
                <a:schemeClr val="dk1"/>
              </a:solidFill>
              <a:effectLst/>
              <a:latin typeface="+mn-ea"/>
              <a:ea typeface="+mn-ea"/>
              <a:cs typeface="+mn-cs"/>
            </a:rPr>
            <a:t>1.8</a:t>
          </a:r>
          <a:r>
            <a:rPr kumimoji="1" lang="ja-JP" altLang="ja-JP" sz="800">
              <a:solidFill>
                <a:schemeClr val="dk1"/>
              </a:solidFill>
              <a:effectLst/>
              <a:latin typeface="+mn-ea"/>
              <a:ea typeface="+mn-ea"/>
              <a:cs typeface="+mn-cs"/>
            </a:rPr>
            <a:t>ポイント上回っており、</a:t>
          </a:r>
          <a:r>
            <a:rPr kumimoji="1" lang="ja-JP" altLang="ja-JP" sz="800">
              <a:solidFill>
                <a:schemeClr val="tx1"/>
              </a:solidFill>
              <a:effectLst/>
              <a:latin typeface="+mn-ea"/>
              <a:ea typeface="+mn-ea"/>
              <a:cs typeface="+mn-cs"/>
            </a:rPr>
            <a:t>頻発した豪雨災害への対応などに伴い多額の県債を発行したことなどにより、高い水準で推移しています。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年度の公債費の経常経費充当一般財源等の額は、</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年度と同水準となりました。（</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1,428</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1,430</a:t>
          </a:r>
          <a:r>
            <a:rPr kumimoji="1" lang="ja-JP" altLang="ja-JP" sz="800">
              <a:solidFill>
                <a:schemeClr val="tx1"/>
              </a:solidFill>
              <a:effectLst/>
              <a:latin typeface="+mn-ea"/>
              <a:ea typeface="+mn-ea"/>
              <a:cs typeface="+mn-cs"/>
            </a:rPr>
            <a:t>億円）</a:t>
          </a:r>
          <a:br>
            <a:rPr kumimoji="1" lang="en-US" altLang="ja-JP" sz="800">
              <a:solidFill>
                <a:schemeClr val="tx1"/>
              </a:solidFill>
              <a:effectLst/>
              <a:latin typeface="+mn-ea"/>
              <a:ea typeface="+mn-ea"/>
              <a:cs typeface="+mn-cs"/>
            </a:rPr>
          </a:br>
          <a:r>
            <a:rPr kumimoji="1" lang="ja-JP" altLang="ja-JP" sz="800">
              <a:solidFill>
                <a:schemeClr val="tx1"/>
              </a:solidFill>
              <a:effectLst/>
              <a:latin typeface="+mn-ea"/>
              <a:ea typeface="+mn-ea"/>
              <a:cs typeface="+mn-cs"/>
            </a:rPr>
            <a:t>・引き続き、県債発行額の適切なマネジメントなどにより、将来負担の軽減を図る取組を着実に進めていきます。</a:t>
          </a:r>
          <a:endParaRPr lang="ja-JP" altLang="ja-JP" sz="800">
            <a:solidFill>
              <a:schemeClr val="tx1"/>
            </a:solidFill>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477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78</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029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858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tx1"/>
              </a:solidFill>
              <a:effectLst/>
              <a:latin typeface="+mn-ea"/>
              <a:ea typeface="+mn-ea"/>
              <a:cs typeface="+mn-cs"/>
            </a:rPr>
            <a:t>・</a:t>
          </a:r>
          <a:r>
            <a:rPr kumimoji="1" lang="ja-JP" altLang="ja-JP" sz="800">
              <a:solidFill>
                <a:schemeClr val="tx1"/>
              </a:solidFill>
              <a:effectLst/>
              <a:latin typeface="+mn-ea"/>
              <a:ea typeface="+mn-ea"/>
              <a:cs typeface="+mn-cs"/>
            </a:rPr>
            <a:t>社会保障関係費の増加に伴</a:t>
          </a:r>
          <a:r>
            <a:rPr kumimoji="1" lang="ja-JP" altLang="en-US" sz="800">
              <a:solidFill>
                <a:schemeClr val="tx1"/>
              </a:solidFill>
              <a:effectLst/>
              <a:latin typeface="+mn-ea"/>
              <a:ea typeface="+mn-ea"/>
              <a:cs typeface="+mn-cs"/>
            </a:rPr>
            <a:t>い</a:t>
          </a:r>
          <a:r>
            <a:rPr kumimoji="1" lang="ja-JP" altLang="ja-JP" sz="800">
              <a:solidFill>
                <a:schemeClr val="tx1"/>
              </a:solidFill>
              <a:effectLst/>
              <a:latin typeface="+mn-ea"/>
              <a:ea typeface="+mn-ea"/>
              <a:cs typeface="+mn-cs"/>
            </a:rPr>
            <a:t>補助費等</a:t>
          </a:r>
          <a:r>
            <a:rPr kumimoji="1" lang="ja-JP" altLang="en-US" sz="800">
              <a:solidFill>
                <a:schemeClr val="tx1"/>
              </a:solidFill>
              <a:effectLst/>
              <a:latin typeface="+mn-ea"/>
              <a:ea typeface="+mn-ea"/>
              <a:cs typeface="+mn-cs"/>
            </a:rPr>
            <a:t>が</a:t>
          </a:r>
          <a:r>
            <a:rPr kumimoji="1" lang="ja-JP" altLang="ja-JP" sz="800">
              <a:solidFill>
                <a:schemeClr val="tx1"/>
              </a:solidFill>
              <a:effectLst/>
              <a:latin typeface="+mn-ea"/>
              <a:ea typeface="+mn-ea"/>
              <a:cs typeface="+mn-cs"/>
            </a:rPr>
            <a:t>増加</a:t>
          </a:r>
          <a:r>
            <a:rPr kumimoji="1" lang="ja-JP" altLang="en-US" sz="800">
              <a:solidFill>
                <a:schemeClr val="tx1"/>
              </a:solidFill>
              <a:effectLst/>
              <a:latin typeface="+mn-ea"/>
              <a:ea typeface="+mn-ea"/>
              <a:cs typeface="+mn-cs"/>
            </a:rPr>
            <a:t>する一方で、退職手当の減少に伴い人件費が減少したことにより、</a:t>
          </a:r>
          <a:r>
            <a:rPr kumimoji="1" lang="en-US" altLang="ja-JP" sz="800">
              <a:solidFill>
                <a:schemeClr val="tx1"/>
              </a:solidFill>
              <a:effectLst/>
              <a:latin typeface="+mn-ea"/>
              <a:ea typeface="+mn-ea"/>
              <a:cs typeface="+mn-cs"/>
            </a:rPr>
            <a:t>R5</a:t>
          </a:r>
          <a:r>
            <a:rPr kumimoji="1" lang="ja-JP" altLang="en-US" sz="800">
              <a:solidFill>
                <a:schemeClr val="tx1"/>
              </a:solidFill>
              <a:effectLst/>
              <a:latin typeface="+mn-ea"/>
              <a:ea typeface="+mn-ea"/>
              <a:cs typeface="+mn-cs"/>
            </a:rPr>
            <a:t>年度の</a:t>
          </a:r>
          <a:r>
            <a:rPr kumimoji="1" lang="ja-JP" altLang="ja-JP" sz="800" b="0" i="0" baseline="0">
              <a:solidFill>
                <a:schemeClr val="tx1"/>
              </a:solidFill>
              <a:effectLst/>
              <a:latin typeface="+mn-ea"/>
              <a:ea typeface="+mn-ea"/>
              <a:cs typeface="+mn-cs"/>
            </a:rPr>
            <a:t>公債費以外の経費の経常経費充当一般財源等の額は</a:t>
          </a:r>
          <a:r>
            <a:rPr kumimoji="1" lang="ja-JP" altLang="en-US" sz="800" b="0" i="0" baseline="0">
              <a:solidFill>
                <a:schemeClr val="tx1"/>
              </a:solidFill>
              <a:effectLst/>
              <a:latin typeface="+mn-ea"/>
              <a:ea typeface="+mn-ea"/>
              <a:cs typeface="+mn-cs"/>
            </a:rPr>
            <a:t>、</a:t>
          </a:r>
          <a:r>
            <a:rPr kumimoji="1" lang="en-US" altLang="ja-JP" sz="800" b="0" i="0" baseline="0">
              <a:solidFill>
                <a:schemeClr val="tx1"/>
              </a:solidFill>
              <a:effectLst/>
              <a:latin typeface="+mn-ea"/>
              <a:ea typeface="+mn-ea"/>
              <a:cs typeface="+mn-cs"/>
            </a:rPr>
            <a:t>R4</a:t>
          </a:r>
          <a:r>
            <a:rPr kumimoji="1" lang="ja-JP" altLang="ja-JP" sz="800" b="0" i="0" baseline="0">
              <a:solidFill>
                <a:schemeClr val="tx1"/>
              </a:solidFill>
              <a:effectLst/>
              <a:latin typeface="+mn-ea"/>
              <a:ea typeface="+mn-ea"/>
              <a:cs typeface="+mn-cs"/>
            </a:rPr>
            <a:t>年度に比べて</a:t>
          </a:r>
          <a:r>
            <a:rPr kumimoji="1" lang="ja-JP" altLang="en-US" sz="800" b="0" i="0" baseline="0">
              <a:solidFill>
                <a:schemeClr val="tx1"/>
              </a:solidFill>
              <a:effectLst/>
              <a:latin typeface="+mn-ea"/>
              <a:ea typeface="+mn-ea"/>
              <a:cs typeface="+mn-cs"/>
            </a:rPr>
            <a:t>６億円減少</a:t>
          </a:r>
          <a:r>
            <a:rPr kumimoji="1" lang="ja-JP" altLang="ja-JP" sz="800" b="0" i="0" baseline="0">
              <a:solidFill>
                <a:schemeClr val="tx1"/>
              </a:solidFill>
              <a:effectLst/>
              <a:latin typeface="+mn-ea"/>
              <a:ea typeface="+mn-ea"/>
              <a:cs typeface="+mn-cs"/>
            </a:rPr>
            <a:t>しました。（</a:t>
          </a:r>
          <a:r>
            <a:rPr kumimoji="1" lang="en-US" altLang="ja-JP" sz="800" b="0" i="0" baseline="0">
              <a:solidFill>
                <a:schemeClr val="tx1"/>
              </a:solidFill>
              <a:effectLst/>
              <a:latin typeface="+mn-ea"/>
              <a:ea typeface="+mn-ea"/>
              <a:cs typeface="+mn-cs"/>
            </a:rPr>
            <a:t>R4</a:t>
          </a:r>
          <a:r>
            <a:rPr kumimoji="1" lang="ja-JP" altLang="ja-JP" sz="800" b="0" i="0" baseline="0">
              <a:solidFill>
                <a:schemeClr val="tx1"/>
              </a:solidFill>
              <a:effectLst/>
              <a:latin typeface="+mn-ea"/>
              <a:ea typeface="+mn-ea"/>
              <a:cs typeface="+mn-cs"/>
            </a:rPr>
            <a:t>：</a:t>
          </a:r>
          <a:r>
            <a:rPr kumimoji="1" lang="en-US" altLang="ja-JP" sz="800" b="0" i="0" baseline="0">
              <a:solidFill>
                <a:schemeClr val="tx1"/>
              </a:solidFill>
              <a:effectLst/>
              <a:latin typeface="+mn-ea"/>
              <a:ea typeface="+mn-ea"/>
              <a:cs typeface="+mn-cs"/>
            </a:rPr>
            <a:t>4,130</a:t>
          </a:r>
          <a:r>
            <a:rPr kumimoji="1" lang="ja-JP" altLang="ja-JP" sz="800" b="0" i="0" baseline="0">
              <a:solidFill>
                <a:schemeClr val="tx1"/>
              </a:solidFill>
              <a:effectLst/>
              <a:latin typeface="+mn-ea"/>
              <a:ea typeface="+mn-ea"/>
              <a:cs typeface="+mn-cs"/>
            </a:rPr>
            <a:t>億円</a:t>
          </a:r>
          <a:r>
            <a:rPr kumimoji="1" lang="en-US" altLang="ja-JP" sz="800" b="0" i="0" baseline="0">
              <a:solidFill>
                <a:schemeClr val="tx1"/>
              </a:solidFill>
              <a:effectLst/>
              <a:latin typeface="+mn-ea"/>
              <a:ea typeface="+mn-ea"/>
              <a:cs typeface="+mn-cs"/>
            </a:rPr>
            <a:t>→R5</a:t>
          </a:r>
          <a:r>
            <a:rPr kumimoji="1" lang="ja-JP" altLang="ja-JP" sz="800" b="0" i="0" baseline="0">
              <a:solidFill>
                <a:schemeClr val="tx1"/>
              </a:solidFill>
              <a:effectLst/>
              <a:latin typeface="+mn-ea"/>
              <a:ea typeface="+mn-ea"/>
              <a:cs typeface="+mn-cs"/>
            </a:rPr>
            <a:t>：</a:t>
          </a:r>
          <a:r>
            <a:rPr kumimoji="1" lang="en-US" altLang="ja-JP" sz="800" b="0" i="0" baseline="0">
              <a:solidFill>
                <a:schemeClr val="tx1"/>
              </a:solidFill>
              <a:effectLst/>
              <a:latin typeface="+mn-ea"/>
              <a:ea typeface="+mn-ea"/>
              <a:cs typeface="+mn-cs"/>
            </a:rPr>
            <a:t>4,124</a:t>
          </a:r>
          <a:r>
            <a:rPr kumimoji="1" lang="ja-JP" altLang="ja-JP" sz="800" b="0" i="0" baseline="0">
              <a:solidFill>
                <a:schemeClr val="tx1"/>
              </a:solidFill>
              <a:effectLst/>
              <a:latin typeface="+mn-ea"/>
              <a:ea typeface="+mn-ea"/>
              <a:cs typeface="+mn-cs"/>
            </a:rPr>
            <a:t>億円）</a:t>
          </a:r>
          <a:endParaRPr lang="ja-JP" altLang="ja-JP" sz="800">
            <a:solidFill>
              <a:schemeClr val="tx1"/>
            </a:solidFill>
            <a:effectLst/>
            <a:latin typeface="+mn-ea"/>
            <a:ea typeface="+mn-ea"/>
          </a:endParaRPr>
        </a:p>
        <a:p>
          <a:pPr eaLnBrk="1" fontAlgn="auto" latinLnBrk="0" hangingPunct="1"/>
          <a:r>
            <a:rPr kumimoji="1" lang="ja-JP" altLang="ja-JP" sz="800" b="0" i="0" baseline="0">
              <a:solidFill>
                <a:schemeClr val="tx1"/>
              </a:solidFill>
              <a:effectLst/>
              <a:latin typeface="+mn-ea"/>
              <a:ea typeface="+mn-ea"/>
              <a:cs typeface="+mn-cs"/>
            </a:rPr>
            <a:t>・公債費以外の経費割合は、公債費以外の経費の経常経費充当一般財源等が</a:t>
          </a:r>
          <a:r>
            <a:rPr kumimoji="1" lang="ja-JP" altLang="en-US" sz="800" b="0" i="0" baseline="0">
              <a:solidFill>
                <a:schemeClr val="tx1"/>
              </a:solidFill>
              <a:effectLst/>
              <a:latin typeface="+mn-ea"/>
              <a:ea typeface="+mn-ea"/>
              <a:cs typeface="+mn-cs"/>
            </a:rPr>
            <a:t>減少</a:t>
          </a:r>
          <a:r>
            <a:rPr kumimoji="1" lang="ja-JP" altLang="ja-JP" sz="800" b="0" i="0" baseline="0">
              <a:solidFill>
                <a:schemeClr val="tx1"/>
              </a:solidFill>
              <a:effectLst/>
              <a:latin typeface="+mn-ea"/>
              <a:ea typeface="+mn-ea"/>
              <a:cs typeface="+mn-cs"/>
            </a:rPr>
            <a:t>した</a:t>
          </a:r>
          <a:r>
            <a:rPr kumimoji="1" lang="ja-JP" altLang="en-US" sz="800" b="0" i="0" baseline="0">
              <a:solidFill>
                <a:schemeClr val="tx1"/>
              </a:solidFill>
              <a:effectLst/>
              <a:latin typeface="+mn-ea"/>
              <a:ea typeface="+mn-ea"/>
              <a:cs typeface="+mn-cs"/>
            </a:rPr>
            <a:t>ものの</a:t>
          </a:r>
          <a:r>
            <a:rPr kumimoji="1" lang="ja-JP" altLang="ja-JP" sz="800" b="0" i="0" baseline="0">
              <a:solidFill>
                <a:schemeClr val="tx1"/>
              </a:solidFill>
              <a:effectLst/>
              <a:latin typeface="+mn-ea"/>
              <a:ea typeface="+mn-ea"/>
              <a:cs typeface="+mn-cs"/>
            </a:rPr>
            <a:t>、</a:t>
          </a:r>
          <a:r>
            <a:rPr kumimoji="1" lang="ja-JP" altLang="en-US" sz="800" b="0" i="0" baseline="0">
              <a:solidFill>
                <a:schemeClr val="tx1"/>
              </a:solidFill>
              <a:effectLst/>
              <a:latin typeface="+mn-ea"/>
              <a:ea typeface="+mn-ea"/>
              <a:cs typeface="+mn-cs"/>
            </a:rPr>
            <a:t>地方消費税の減などにより</a:t>
          </a:r>
          <a:r>
            <a:rPr kumimoji="1" lang="ja-JP" altLang="ja-JP" sz="800" b="0" i="0" baseline="0">
              <a:solidFill>
                <a:schemeClr val="tx1"/>
              </a:solidFill>
              <a:effectLst/>
              <a:latin typeface="+mn-ea"/>
              <a:ea typeface="+mn-ea"/>
              <a:cs typeface="+mn-cs"/>
            </a:rPr>
            <a:t>経常一般財源等</a:t>
          </a:r>
          <a:r>
            <a:rPr kumimoji="1" lang="ja-JP" altLang="en-US" sz="800" b="0" i="0" baseline="0">
              <a:solidFill>
                <a:schemeClr val="tx1"/>
              </a:solidFill>
              <a:effectLst/>
              <a:latin typeface="+mn-ea"/>
              <a:ea typeface="+mn-ea"/>
              <a:cs typeface="+mn-cs"/>
            </a:rPr>
            <a:t>が</a:t>
          </a:r>
          <a:r>
            <a:rPr kumimoji="1" lang="ja-JP" altLang="ja-JP" sz="800" b="0" i="0" baseline="0">
              <a:solidFill>
                <a:schemeClr val="tx1"/>
              </a:solidFill>
              <a:effectLst/>
              <a:latin typeface="+mn-ea"/>
              <a:ea typeface="+mn-ea"/>
              <a:cs typeface="+mn-cs"/>
            </a:rPr>
            <a:t>減少（</a:t>
          </a:r>
          <a:r>
            <a:rPr kumimoji="1" lang="en-US" altLang="ja-JP" sz="800" b="0" i="0" baseline="0">
              <a:solidFill>
                <a:schemeClr val="tx1"/>
              </a:solidFill>
              <a:effectLst/>
              <a:latin typeface="+mn-ea"/>
              <a:ea typeface="+mn-ea"/>
              <a:cs typeface="+mn-cs"/>
            </a:rPr>
            <a:t>R4</a:t>
          </a:r>
          <a:r>
            <a:rPr kumimoji="1" lang="ja-JP" altLang="ja-JP" sz="800" b="0" i="0" baseline="0">
              <a:solidFill>
                <a:schemeClr val="tx1"/>
              </a:solidFill>
              <a:effectLst/>
              <a:latin typeface="+mn-ea"/>
              <a:ea typeface="+mn-ea"/>
              <a:cs typeface="+mn-cs"/>
            </a:rPr>
            <a:t>年度比▲</a:t>
          </a:r>
          <a:r>
            <a:rPr kumimoji="1" lang="en-US" altLang="ja-JP" sz="800" b="0" i="0" baseline="0">
              <a:solidFill>
                <a:schemeClr val="tx1"/>
              </a:solidFill>
              <a:effectLst/>
              <a:latin typeface="+mn-ea"/>
              <a:ea typeface="+mn-ea"/>
              <a:cs typeface="+mn-cs"/>
            </a:rPr>
            <a:t>96</a:t>
          </a:r>
          <a:r>
            <a:rPr kumimoji="1" lang="ja-JP" altLang="ja-JP" sz="800" b="0" i="0" baseline="0">
              <a:solidFill>
                <a:schemeClr val="tx1"/>
              </a:solidFill>
              <a:effectLst/>
              <a:latin typeface="+mn-ea"/>
              <a:ea typeface="+mn-ea"/>
              <a:cs typeface="+mn-cs"/>
            </a:rPr>
            <a:t>億円）したことから</a:t>
          </a:r>
          <a:r>
            <a:rPr kumimoji="1" lang="ja-JP" altLang="ja-JP" sz="800">
              <a:solidFill>
                <a:schemeClr val="tx1"/>
              </a:solidFill>
              <a:effectLst/>
              <a:latin typeface="+mn-ea"/>
              <a:ea typeface="+mn-ea"/>
              <a:cs typeface="+mn-cs"/>
            </a:rPr>
            <a:t>、</a:t>
          </a:r>
          <a:r>
            <a:rPr kumimoji="1" lang="en-US" altLang="ja-JP" sz="800" b="0" i="0" baseline="0">
              <a:solidFill>
                <a:schemeClr val="tx1"/>
              </a:solidFill>
              <a:effectLst/>
              <a:latin typeface="+mn-ea"/>
              <a:ea typeface="+mn-ea"/>
              <a:cs typeface="+mn-cs"/>
            </a:rPr>
            <a:t>R4</a:t>
          </a:r>
          <a:r>
            <a:rPr kumimoji="1" lang="ja-JP" altLang="ja-JP" sz="800" b="0" i="0" baseline="0">
              <a:solidFill>
                <a:schemeClr val="tx1"/>
              </a:solidFill>
              <a:effectLst/>
              <a:latin typeface="+mn-ea"/>
              <a:ea typeface="+mn-ea"/>
              <a:cs typeface="+mn-cs"/>
            </a:rPr>
            <a:t>年度と比べ、</a:t>
          </a:r>
          <a:r>
            <a:rPr kumimoji="1" lang="en-US" altLang="ja-JP" sz="800" b="0" i="0" baseline="0">
              <a:solidFill>
                <a:schemeClr val="tx1"/>
              </a:solidFill>
              <a:effectLst/>
              <a:latin typeface="+mn-ea"/>
              <a:ea typeface="+mn-ea"/>
              <a:cs typeface="+mn-cs"/>
            </a:rPr>
            <a:t>1.1</a:t>
          </a:r>
          <a:r>
            <a:rPr kumimoji="1" lang="ja-JP" altLang="ja-JP" sz="800" b="0" i="0" baseline="0">
              <a:solidFill>
                <a:schemeClr val="tx1"/>
              </a:solidFill>
              <a:effectLst/>
              <a:latin typeface="+mn-ea"/>
              <a:ea typeface="+mn-ea"/>
              <a:cs typeface="+mn-cs"/>
            </a:rPr>
            <a:t>ポイント上昇しましたが、類似団体平均</a:t>
          </a:r>
          <a:r>
            <a:rPr kumimoji="1" lang="ja-JP" altLang="en-US" sz="800" b="0" i="0" baseline="0">
              <a:solidFill>
                <a:schemeClr val="tx1"/>
              </a:solidFill>
              <a:effectLst/>
              <a:latin typeface="+mn-ea"/>
              <a:ea typeface="+mn-ea"/>
              <a:cs typeface="+mn-cs"/>
            </a:rPr>
            <a:t>を</a:t>
          </a:r>
          <a:r>
            <a:rPr kumimoji="1" lang="en-US" altLang="ja-JP" sz="800" b="0" i="0" baseline="0">
              <a:solidFill>
                <a:schemeClr val="tx1"/>
              </a:solidFill>
              <a:effectLst/>
              <a:latin typeface="+mn-ea"/>
              <a:ea typeface="+mn-ea"/>
              <a:cs typeface="+mn-cs"/>
            </a:rPr>
            <a:t>3.1</a:t>
          </a:r>
          <a:r>
            <a:rPr kumimoji="1" lang="ja-JP" altLang="ja-JP" sz="800" b="0" i="0" baseline="0">
              <a:solidFill>
                <a:schemeClr val="tx1"/>
              </a:solidFill>
              <a:effectLst/>
              <a:latin typeface="+mn-ea"/>
              <a:ea typeface="+mn-ea"/>
              <a:cs typeface="+mn-cs"/>
            </a:rPr>
            <a:t>ポイント下回っています。</a:t>
          </a:r>
          <a:endParaRPr lang="ja-JP" altLang="ja-JP" sz="800">
            <a:solidFill>
              <a:schemeClr val="tx1"/>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75293</xdr:rowOff>
    </xdr:from>
    <xdr:to>
      <xdr:col>82</xdr:col>
      <xdr:colOff>107950</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934043"/>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118127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161670</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6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75293</xdr:rowOff>
    </xdr:from>
    <xdr:to>
      <xdr:col>82</xdr:col>
      <xdr:colOff>196850</xdr:colOff>
      <xdr:row>75</xdr:row>
      <xdr:rowOff>75293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93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26307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08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661900"/>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130629</xdr:rowOff>
    </xdr:from>
    <xdr:to>
      <xdr:col>78</xdr:col>
      <xdr:colOff>120650</xdr:colOff>
      <xdr:row>79</xdr:row>
      <xdr:rowOff>60779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77</xdr:row>
      <xdr:rowOff>15421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6619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141515</xdr:rowOff>
    </xdr:from>
    <xdr:to>
      <xdr:col>74</xdr:col>
      <xdr:colOff>31750</xdr:colOff>
      <xdr:row>75</xdr:row>
      <xdr:rowOff>71665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56442</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15421</xdr:rowOff>
    </xdr:from>
    <xdr:to>
      <xdr:col>69</xdr:col>
      <xdr:colOff>92075</xdr:colOff>
      <xdr:row>77</xdr:row>
      <xdr:rowOff>91621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17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57150</xdr:rowOff>
    </xdr:from>
    <xdr:to>
      <xdr:col>69</xdr:col>
      <xdr:colOff>142875</xdr:colOff>
      <xdr:row>79</xdr:row>
      <xdr:rowOff>158750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136071</xdr:rowOff>
    </xdr:from>
    <xdr:to>
      <xdr:col>69</xdr:col>
      <xdr:colOff>142875</xdr:colOff>
      <xdr:row>77</xdr:row>
      <xdr:rowOff>66221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152598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1575</xdr:rowOff>
    </xdr:from>
    <xdr:to>
      <xdr:col>29</xdr:col>
      <xdr:colOff>127000</xdr:colOff>
      <xdr:row>16</xdr:row>
      <xdr:rowOff>30836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2400"/>
          <a:ext cx="6477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30836</xdr:rowOff>
    </xdr:from>
    <xdr:to>
      <xdr:col>26</xdr:col>
      <xdr:colOff>50800</xdr:colOff>
      <xdr:row>16</xdr:row>
      <xdr:rowOff>49714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1661"/>
          <a:ext cx="698500" cy="1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45390</xdr:rowOff>
    </xdr:from>
    <xdr:to>
      <xdr:col>22</xdr:col>
      <xdr:colOff>114300</xdr:colOff>
      <xdr:row>16</xdr:row>
      <xdr:rowOff>49714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6215"/>
          <a:ext cx="6985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45390</xdr:rowOff>
    </xdr:from>
    <xdr:to>
      <xdr:col>18</xdr:col>
      <xdr:colOff>177800</xdr:colOff>
      <xdr:row>16</xdr:row>
      <xdr:rowOff>51067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621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122225</xdr:rowOff>
    </xdr:from>
    <xdr:to>
      <xdr:col>29</xdr:col>
      <xdr:colOff>177800</xdr:colOff>
      <xdr:row>16</xdr:row>
      <xdr:rowOff>52375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94302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151486</xdr:rowOff>
    </xdr:from>
    <xdr:to>
      <xdr:col>26</xdr:col>
      <xdr:colOff>101600</xdr:colOff>
      <xdr:row>16</xdr:row>
      <xdr:rowOff>81636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66413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5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170364</xdr:rowOff>
    </xdr:from>
    <xdr:to>
      <xdr:col>22</xdr:col>
      <xdr:colOff>165100</xdr:colOff>
      <xdr:row>16</xdr:row>
      <xdr:rowOff>100514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85291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166040</xdr:rowOff>
    </xdr:from>
    <xdr:to>
      <xdr:col>19</xdr:col>
      <xdr:colOff>38100</xdr:colOff>
      <xdr:row>16</xdr:row>
      <xdr:rowOff>96190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267</xdr:rowOff>
    </xdr:from>
    <xdr:to>
      <xdr:col>15</xdr:col>
      <xdr:colOff>101600</xdr:colOff>
      <xdr:row>16</xdr:row>
      <xdr:rowOff>101867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113341</xdr:rowOff>
    </xdr:from>
    <xdr:to>
      <xdr:col>29</xdr:col>
      <xdr:colOff>127000</xdr:colOff>
      <xdr:row>34</xdr:row>
      <xdr:rowOff>175406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80791"/>
          <a:ext cx="647700" cy="6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175406</xdr:rowOff>
    </xdr:from>
    <xdr:to>
      <xdr:col>26</xdr:col>
      <xdr:colOff>50800</xdr:colOff>
      <xdr:row>34</xdr:row>
      <xdr:rowOff>216154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42856"/>
          <a:ext cx="698500" cy="40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216154</xdr:rowOff>
    </xdr:from>
    <xdr:to>
      <xdr:col>22</xdr:col>
      <xdr:colOff>114300</xdr:colOff>
      <xdr:row>35</xdr:row>
      <xdr:rowOff>99111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83604"/>
          <a:ext cx="698500" cy="2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328054</xdr:rowOff>
    </xdr:from>
    <xdr:to>
      <xdr:col>18</xdr:col>
      <xdr:colOff>177800</xdr:colOff>
      <xdr:row>35</xdr:row>
      <xdr:rowOff>99111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95504"/>
          <a:ext cx="698500" cy="1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62541</xdr:rowOff>
    </xdr:from>
    <xdr:to>
      <xdr:col>29</xdr:col>
      <xdr:colOff>177800</xdr:colOff>
      <xdr:row>34</xdr:row>
      <xdr:rowOff>164141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2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250518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124606</xdr:rowOff>
    </xdr:from>
    <xdr:to>
      <xdr:col>26</xdr:col>
      <xdr:colOff>101600</xdr:colOff>
      <xdr:row>34</xdr:row>
      <xdr:rowOff>226206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236383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6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165354</xdr:rowOff>
    </xdr:from>
    <xdr:to>
      <xdr:col>22</xdr:col>
      <xdr:colOff>165100</xdr:colOff>
      <xdr:row>34</xdr:row>
      <xdr:rowOff>266954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3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277131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48311</xdr:rowOff>
    </xdr:from>
    <xdr:to>
      <xdr:col>19</xdr:col>
      <xdr:colOff>38100</xdr:colOff>
      <xdr:row>35</xdr:row>
      <xdr:rowOff>149911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2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277254</xdr:rowOff>
    </xdr:from>
    <xdr:to>
      <xdr:col>15</xdr:col>
      <xdr:colOff>101600</xdr:colOff>
      <xdr:row>35</xdr:row>
      <xdr:rowOff>35954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4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46131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1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2,750,540
2,689,518
8,478.94
1,124,841,043
1,102,901,381
5,467,362
588,217,627
2,047,947,172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67724</xdr:rowOff>
    </xdr:from>
    <xdr:to>
      <xdr:col>24</xdr:col>
      <xdr:colOff>63500</xdr:colOff>
      <xdr:row>35</xdr:row>
      <xdr:rowOff>98634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68474"/>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67724</xdr:rowOff>
    </xdr:from>
    <xdr:to>
      <xdr:col>19</xdr:col>
      <xdr:colOff>177800</xdr:colOff>
      <xdr:row>35</xdr:row>
      <xdr:rowOff>83905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68474"/>
          <a:ext cx="8890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69014</xdr:rowOff>
    </xdr:from>
    <xdr:to>
      <xdr:col>15</xdr:col>
      <xdr:colOff>50800</xdr:colOff>
      <xdr:row>35</xdr:row>
      <xdr:rowOff>83905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9764"/>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69014</xdr:rowOff>
    </xdr:from>
    <xdr:to>
      <xdr:col>10</xdr:col>
      <xdr:colOff>114300</xdr:colOff>
      <xdr:row>35</xdr:row>
      <xdr:rowOff>77210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9764"/>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47834</xdr:rowOff>
    </xdr:from>
    <xdr:to>
      <xdr:col>24</xdr:col>
      <xdr:colOff>114300</xdr:colOff>
      <xdr:row>35</xdr:row>
      <xdr:rowOff>149434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16924</xdr:rowOff>
    </xdr:from>
    <xdr:to>
      <xdr:col>20</xdr:col>
      <xdr:colOff>38100</xdr:colOff>
      <xdr:row>35</xdr:row>
      <xdr:rowOff>118524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109651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33105</xdr:rowOff>
    </xdr:from>
    <xdr:to>
      <xdr:col>15</xdr:col>
      <xdr:colOff>101600</xdr:colOff>
      <xdr:row>35</xdr:row>
      <xdr:rowOff>134705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18214</xdr:rowOff>
    </xdr:from>
    <xdr:to>
      <xdr:col>10</xdr:col>
      <xdr:colOff>165100</xdr:colOff>
      <xdr:row>35</xdr:row>
      <xdr:rowOff>119814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26410</xdr:rowOff>
    </xdr:from>
    <xdr:to>
      <xdr:col>6</xdr:col>
      <xdr:colOff>38100</xdr:colOff>
      <xdr:row>35</xdr:row>
      <xdr:rowOff>128010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119137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85705</xdr:rowOff>
    </xdr:from>
    <xdr:to>
      <xdr:col>24</xdr:col>
      <xdr:colOff>63500</xdr:colOff>
      <xdr:row>58</xdr:row>
      <xdr:rowOff>16530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44005"/>
          <a:ext cx="838200" cy="6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85705</xdr:rowOff>
    </xdr:from>
    <xdr:to>
      <xdr:col>19</xdr:col>
      <xdr:colOff>177800</xdr:colOff>
      <xdr:row>55</xdr:row>
      <xdr:rowOff>99009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44005"/>
          <a:ext cx="889000" cy="18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99009</xdr:rowOff>
    </xdr:from>
    <xdr:to>
      <xdr:col>15</xdr:col>
      <xdr:colOff>50800</xdr:colOff>
      <xdr:row>58</xdr:row>
      <xdr:rowOff>15113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28759"/>
          <a:ext cx="889000" cy="4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15113</xdr:rowOff>
    </xdr:from>
    <xdr:to>
      <xdr:col>10</xdr:col>
      <xdr:colOff>114300</xdr:colOff>
      <xdr:row>58</xdr:row>
      <xdr:rowOff>118669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9213"/>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137180</xdr:rowOff>
    </xdr:from>
    <xdr:to>
      <xdr:col>24</xdr:col>
      <xdr:colOff>114300</xdr:colOff>
      <xdr:row>58</xdr:row>
      <xdr:rowOff>67330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34905</xdr:rowOff>
    </xdr:from>
    <xdr:to>
      <xdr:col>20</xdr:col>
      <xdr:colOff>38100</xdr:colOff>
      <xdr:row>54</xdr:row>
      <xdr:rowOff>136505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153032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0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48209</xdr:rowOff>
    </xdr:from>
    <xdr:to>
      <xdr:col>15</xdr:col>
      <xdr:colOff>101600</xdr:colOff>
      <xdr:row>55</xdr:row>
      <xdr:rowOff>149809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166336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135763</xdr:rowOff>
    </xdr:from>
    <xdr:to>
      <xdr:col>10</xdr:col>
      <xdr:colOff>165100</xdr:colOff>
      <xdr:row>58</xdr:row>
      <xdr:rowOff>65913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57040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67869</xdr:rowOff>
    </xdr:from>
    <xdr:to>
      <xdr:col>6</xdr:col>
      <xdr:colOff>38100</xdr:colOff>
      <xdr:row>58</xdr:row>
      <xdr:rowOff>169469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160596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76515</xdr:rowOff>
    </xdr:from>
    <xdr:to>
      <xdr:col>24</xdr:col>
      <xdr:colOff>63500</xdr:colOff>
      <xdr:row>76</xdr:row>
      <xdr:rowOff>96814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06715"/>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76515</xdr:rowOff>
    </xdr:from>
    <xdr:to>
      <xdr:col>19</xdr:col>
      <xdr:colOff>177800</xdr:colOff>
      <xdr:row>76</xdr:row>
      <xdr:rowOff>103673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06715"/>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79533</xdr:rowOff>
    </xdr:from>
    <xdr:to>
      <xdr:col>15</xdr:col>
      <xdr:colOff>50800</xdr:colOff>
      <xdr:row>76</xdr:row>
      <xdr:rowOff>103673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09733"/>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79533</xdr:rowOff>
    </xdr:from>
    <xdr:to>
      <xdr:col>10</xdr:col>
      <xdr:colOff>114300</xdr:colOff>
      <xdr:row>76</xdr:row>
      <xdr:rowOff>144729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09733"/>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46014</xdr:rowOff>
    </xdr:from>
    <xdr:to>
      <xdr:col>24</xdr:col>
      <xdr:colOff>114300</xdr:colOff>
      <xdr:row>76</xdr:row>
      <xdr:rowOff>147614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68892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25715</xdr:rowOff>
    </xdr:from>
    <xdr:to>
      <xdr:col>20</xdr:col>
      <xdr:colOff>38100</xdr:colOff>
      <xdr:row>76</xdr:row>
      <xdr:rowOff>127315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143842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8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52873</xdr:rowOff>
    </xdr:from>
    <xdr:to>
      <xdr:col>15</xdr:col>
      <xdr:colOff>101600</xdr:colOff>
      <xdr:row>76</xdr:row>
      <xdr:rowOff>154473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171000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5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28733</xdr:rowOff>
    </xdr:from>
    <xdr:to>
      <xdr:col>10</xdr:col>
      <xdr:colOff>165100</xdr:colOff>
      <xdr:row>76</xdr:row>
      <xdr:rowOff>130333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146859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8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93929</xdr:rowOff>
    </xdr:from>
    <xdr:to>
      <xdr:col>6</xdr:col>
      <xdr:colOff>38100</xdr:colOff>
      <xdr:row>77</xdr:row>
      <xdr:rowOff>24079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40606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28829</xdr:rowOff>
    </xdr:from>
    <xdr:to>
      <xdr:col>24</xdr:col>
      <xdr:colOff>63500</xdr:colOff>
      <xdr:row>97</xdr:row>
      <xdr:rowOff>65278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659479"/>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28829</xdr:rowOff>
    </xdr:from>
    <xdr:to>
      <xdr:col>19</xdr:col>
      <xdr:colOff>177800</xdr:colOff>
      <xdr:row>97</xdr:row>
      <xdr:rowOff>134874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659479"/>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134874</xdr:rowOff>
    </xdr:from>
    <xdr:to>
      <xdr:col>15</xdr:col>
      <xdr:colOff>50800</xdr:colOff>
      <xdr:row>97</xdr:row>
      <xdr:rowOff>158242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65524"/>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158242</xdr:rowOff>
    </xdr:from>
    <xdr:to>
      <xdr:col>10</xdr:col>
      <xdr:colOff>114300</xdr:colOff>
      <xdr:row>97</xdr:row>
      <xdr:rowOff>160782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78889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14478</xdr:rowOff>
    </xdr:from>
    <xdr:to>
      <xdr:col>24</xdr:col>
      <xdr:colOff>114300</xdr:colOff>
      <xdr:row>97</xdr:row>
      <xdr:rowOff>116078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37355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4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149479</xdr:rowOff>
    </xdr:from>
    <xdr:to>
      <xdr:col>20</xdr:col>
      <xdr:colOff>38100</xdr:colOff>
      <xdr:row>97</xdr:row>
      <xdr:rowOff>79629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96156</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3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84074</xdr:rowOff>
    </xdr:from>
    <xdr:to>
      <xdr:col>15</xdr:col>
      <xdr:colOff>101600</xdr:colOff>
      <xdr:row>98</xdr:row>
      <xdr:rowOff>14224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30751</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4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107442</xdr:rowOff>
    </xdr:from>
    <xdr:to>
      <xdr:col>10</xdr:col>
      <xdr:colOff>165100</xdr:colOff>
      <xdr:row>98</xdr:row>
      <xdr:rowOff>37592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54119</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5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109982</xdr:rowOff>
    </xdr:from>
    <xdr:to>
      <xdr:col>6</xdr:col>
      <xdr:colOff>38100</xdr:colOff>
      <xdr:row>98</xdr:row>
      <xdr:rowOff>40132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7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56659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5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25678</xdr:rowOff>
    </xdr:from>
    <xdr:to>
      <xdr:col>55</xdr:col>
      <xdr:colOff>0</xdr:colOff>
      <xdr:row>34</xdr:row>
      <xdr:rowOff>103173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83528"/>
          <a:ext cx="8382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3601</xdr:rowOff>
    </xdr:from>
    <xdr:to>
      <xdr:col>50</xdr:col>
      <xdr:colOff>114300</xdr:colOff>
      <xdr:row>33</xdr:row>
      <xdr:rowOff>25678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318551"/>
          <a:ext cx="889000" cy="3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3601</xdr:rowOff>
    </xdr:from>
    <xdr:to>
      <xdr:col>45</xdr:col>
      <xdr:colOff>177800</xdr:colOff>
      <xdr:row>34</xdr:row>
      <xdr:rowOff>82566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318551"/>
          <a:ext cx="889000" cy="5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82566</xdr:rowOff>
    </xdr:from>
    <xdr:to>
      <xdr:col>41</xdr:col>
      <xdr:colOff>50800</xdr:colOff>
      <xdr:row>38</xdr:row>
      <xdr:rowOff>14705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11866"/>
          <a:ext cx="889000" cy="6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144822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52373</xdr:rowOff>
    </xdr:from>
    <xdr:to>
      <xdr:col>55</xdr:col>
      <xdr:colOff>50800</xdr:colOff>
      <xdr:row>34</xdr:row>
      <xdr:rowOff>153973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75250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146328</xdr:rowOff>
    </xdr:from>
    <xdr:to>
      <xdr:col>50</xdr:col>
      <xdr:colOff>165100</xdr:colOff>
      <xdr:row>33</xdr:row>
      <xdr:rowOff>76478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93005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4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124251</xdr:rowOff>
    </xdr:from>
    <xdr:to>
      <xdr:col>46</xdr:col>
      <xdr:colOff>38100</xdr:colOff>
      <xdr:row>31</xdr:row>
      <xdr:rowOff>54401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2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45528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36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31766</xdr:rowOff>
    </xdr:from>
    <xdr:to>
      <xdr:col>41</xdr:col>
      <xdr:colOff>101600</xdr:colOff>
      <xdr:row>34</xdr:row>
      <xdr:rowOff>133366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149893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135355</xdr:rowOff>
    </xdr:from>
    <xdr:to>
      <xdr:col>36</xdr:col>
      <xdr:colOff>165100</xdr:colOff>
      <xdr:row>38</xdr:row>
      <xdr:rowOff>65505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82032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164988</xdr:rowOff>
    </xdr:from>
    <xdr:to>
      <xdr:col>55</xdr:col>
      <xdr:colOff>0</xdr:colOff>
      <xdr:row>56</xdr:row>
      <xdr:rowOff>52799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94738"/>
          <a:ext cx="8382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52799</xdr:rowOff>
    </xdr:from>
    <xdr:to>
      <xdr:col>50</xdr:col>
      <xdr:colOff>114300</xdr:colOff>
      <xdr:row>56</xdr:row>
      <xdr:rowOff>73265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53999"/>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73265</xdr:rowOff>
    </xdr:from>
    <xdr:to>
      <xdr:col>45</xdr:col>
      <xdr:colOff>177800</xdr:colOff>
      <xdr:row>56</xdr:row>
      <xdr:rowOff>92184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674465"/>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92184</xdr:rowOff>
    </xdr:from>
    <xdr:to>
      <xdr:col>41</xdr:col>
      <xdr:colOff>50800</xdr:colOff>
      <xdr:row>56</xdr:row>
      <xdr:rowOff>136347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93384"/>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114188</xdr:rowOff>
    </xdr:from>
    <xdr:to>
      <xdr:col>55</xdr:col>
      <xdr:colOff>50800</xdr:colOff>
      <xdr:row>56</xdr:row>
      <xdr:rowOff>44338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137065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1999</xdr:rowOff>
    </xdr:from>
    <xdr:to>
      <xdr:col>50</xdr:col>
      <xdr:colOff>165100</xdr:colOff>
      <xdr:row>56</xdr:row>
      <xdr:rowOff>103599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120126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22465</xdr:rowOff>
    </xdr:from>
    <xdr:to>
      <xdr:col>46</xdr:col>
      <xdr:colOff>38100</xdr:colOff>
      <xdr:row>56</xdr:row>
      <xdr:rowOff>124065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140592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41384</xdr:rowOff>
    </xdr:from>
    <xdr:to>
      <xdr:col>41</xdr:col>
      <xdr:colOff>101600</xdr:colOff>
      <xdr:row>56</xdr:row>
      <xdr:rowOff>142984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159511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85547</xdr:rowOff>
    </xdr:from>
    <xdr:to>
      <xdr:col>36</xdr:col>
      <xdr:colOff>165100</xdr:colOff>
      <xdr:row>57</xdr:row>
      <xdr:rowOff>15697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32224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7226</xdr:rowOff>
    </xdr:from>
    <xdr:to>
      <xdr:col>55</xdr:col>
      <xdr:colOff>0</xdr:colOff>
      <xdr:row>76</xdr:row>
      <xdr:rowOff>87503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37426"/>
          <a:ext cx="8382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87503</xdr:rowOff>
    </xdr:from>
    <xdr:to>
      <xdr:col>50</xdr:col>
      <xdr:colOff>114300</xdr:colOff>
      <xdr:row>76</xdr:row>
      <xdr:rowOff>125964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117703"/>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125964</xdr:rowOff>
    </xdr:from>
    <xdr:to>
      <xdr:col>45</xdr:col>
      <xdr:colOff>177800</xdr:colOff>
      <xdr:row>76</xdr:row>
      <xdr:rowOff>164809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56164"/>
          <a:ext cx="8890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164809</xdr:rowOff>
    </xdr:from>
    <xdr:to>
      <xdr:col>41</xdr:col>
      <xdr:colOff>50800</xdr:colOff>
      <xdr:row>77</xdr:row>
      <xdr:rowOff>17647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95009"/>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127876</xdr:rowOff>
    </xdr:from>
    <xdr:to>
      <xdr:col>55</xdr:col>
      <xdr:colOff>50800</xdr:colOff>
      <xdr:row>76</xdr:row>
      <xdr:rowOff>58026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150753</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36703</xdr:rowOff>
    </xdr:from>
    <xdr:to>
      <xdr:col>50</xdr:col>
      <xdr:colOff>165100</xdr:colOff>
      <xdr:row>76</xdr:row>
      <xdr:rowOff>138303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154830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8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75164</xdr:rowOff>
    </xdr:from>
    <xdr:to>
      <xdr:col>46</xdr:col>
      <xdr:colOff>38100</xdr:colOff>
      <xdr:row>77</xdr:row>
      <xdr:rowOff>5314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21842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114009</xdr:rowOff>
    </xdr:from>
    <xdr:to>
      <xdr:col>41</xdr:col>
      <xdr:colOff>101600</xdr:colOff>
      <xdr:row>77</xdr:row>
      <xdr:rowOff>44159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138297</xdr:rowOff>
    </xdr:from>
    <xdr:to>
      <xdr:col>36</xdr:col>
      <xdr:colOff>165100</xdr:colOff>
      <xdr:row>77</xdr:row>
      <xdr:rowOff>68447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84974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159725</xdr:rowOff>
    </xdr:from>
    <xdr:to>
      <xdr:col>55</xdr:col>
      <xdr:colOff>0</xdr:colOff>
      <xdr:row>97</xdr:row>
      <xdr:rowOff>35001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18925"/>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35001</xdr:rowOff>
    </xdr:from>
    <xdr:to>
      <xdr:col>50</xdr:col>
      <xdr:colOff>114300</xdr:colOff>
      <xdr:row>97</xdr:row>
      <xdr:rowOff>106324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6565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106324</xdr:rowOff>
    </xdr:from>
    <xdr:to>
      <xdr:col>45</xdr:col>
      <xdr:colOff>177800</xdr:colOff>
      <xdr:row>97</xdr:row>
      <xdr:rowOff>120772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3697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120772</xdr:rowOff>
    </xdr:from>
    <xdr:to>
      <xdr:col>41</xdr:col>
      <xdr:colOff>50800</xdr:colOff>
      <xdr:row>98</xdr:row>
      <xdr:rowOff>69977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51422"/>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108925</xdr:rowOff>
    </xdr:from>
    <xdr:to>
      <xdr:col>55</xdr:col>
      <xdr:colOff>50800</xdr:colOff>
      <xdr:row>97</xdr:row>
      <xdr:rowOff>39075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87352</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5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155651</xdr:rowOff>
    </xdr:from>
    <xdr:to>
      <xdr:col>50</xdr:col>
      <xdr:colOff>165100</xdr:colOff>
      <xdr:row>97</xdr:row>
      <xdr:rowOff>85801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76928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55524</xdr:rowOff>
    </xdr:from>
    <xdr:to>
      <xdr:col>46</xdr:col>
      <xdr:colOff>38100</xdr:colOff>
      <xdr:row>97</xdr:row>
      <xdr:rowOff>157124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69972</xdr:rowOff>
    </xdr:from>
    <xdr:to>
      <xdr:col>41</xdr:col>
      <xdr:colOff>101600</xdr:colOff>
      <xdr:row>98</xdr:row>
      <xdr:rowOff>122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19177</xdr:rowOff>
    </xdr:from>
    <xdr:to>
      <xdr:col>36</xdr:col>
      <xdr:colOff>165100</xdr:colOff>
      <xdr:row>98</xdr:row>
      <xdr:rowOff>120777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111904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15875</xdr:rowOff>
    </xdr:from>
    <xdr:to>
      <xdr:col>85</xdr:col>
      <xdr:colOff>126364</xdr:colOff>
      <xdr:row>39</xdr:row>
      <xdr:rowOff>36830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673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40657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36830</xdr:rowOff>
    </xdr:from>
    <xdr:to>
      <xdr:col>86</xdr:col>
      <xdr:colOff>25400</xdr:colOff>
      <xdr:row>39</xdr:row>
      <xdr:rowOff>36830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134002</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4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15875</xdr:rowOff>
    </xdr:from>
    <xdr:to>
      <xdr:col>86</xdr:col>
      <xdr:colOff>25400</xdr:colOff>
      <xdr:row>33</xdr:row>
      <xdr:rowOff>15875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67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162179</xdr:rowOff>
    </xdr:from>
    <xdr:to>
      <xdr:col>85</xdr:col>
      <xdr:colOff>127000</xdr:colOff>
      <xdr:row>34</xdr:row>
      <xdr:rowOff>91059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5477129"/>
          <a:ext cx="8382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119397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6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140970</xdr:rowOff>
    </xdr:from>
    <xdr:to>
      <xdr:col>85</xdr:col>
      <xdr:colOff>177800</xdr:colOff>
      <xdr:row>38</xdr:row>
      <xdr:rowOff>71120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162179</xdr:rowOff>
    </xdr:from>
    <xdr:to>
      <xdr:col>81</xdr:col>
      <xdr:colOff>50800</xdr:colOff>
      <xdr:row>31</xdr:row>
      <xdr:rowOff>162179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30567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109347</xdr:rowOff>
    </xdr:from>
    <xdr:to>
      <xdr:col>81</xdr:col>
      <xdr:colOff>101600</xdr:colOff>
      <xdr:row>38</xdr:row>
      <xdr:rowOff>39497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30624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51689</xdr:rowOff>
    </xdr:from>
    <xdr:to>
      <xdr:col>76</xdr:col>
      <xdr:colOff>114300</xdr:colOff>
      <xdr:row>30</xdr:row>
      <xdr:rowOff>162179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1951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126492</xdr:rowOff>
    </xdr:from>
    <xdr:to>
      <xdr:col>76</xdr:col>
      <xdr:colOff>165100</xdr:colOff>
      <xdr:row>37</xdr:row>
      <xdr:rowOff>56642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47769</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39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51689</xdr:rowOff>
    </xdr:from>
    <xdr:to>
      <xdr:col>71</xdr:col>
      <xdr:colOff>177800</xdr:colOff>
      <xdr:row>31</xdr:row>
      <xdr:rowOff>132969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195189"/>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53611</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27686</xdr:rowOff>
    </xdr:from>
    <xdr:to>
      <xdr:col>67</xdr:col>
      <xdr:colOff>101600</xdr:colOff>
      <xdr:row>36</xdr:row>
      <xdr:rowOff>129286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120413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40259</xdr:rowOff>
    </xdr:from>
    <xdr:to>
      <xdr:col>85</xdr:col>
      <xdr:colOff>177800</xdr:colOff>
      <xdr:row>34</xdr:row>
      <xdr:rowOff>141859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8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63136</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7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111379</xdr:rowOff>
    </xdr:from>
    <xdr:to>
      <xdr:col>81</xdr:col>
      <xdr:colOff>101600</xdr:colOff>
      <xdr:row>32</xdr:row>
      <xdr:rowOff>41529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5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30</xdr:row>
      <xdr:rowOff>58056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33728" y="5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111379</xdr:rowOff>
    </xdr:from>
    <xdr:to>
      <xdr:col>76</xdr:col>
      <xdr:colOff>165100</xdr:colOff>
      <xdr:row>31</xdr:row>
      <xdr:rowOff>41529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2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58056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0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889</xdr:rowOff>
    </xdr:from>
    <xdr:to>
      <xdr:col>72</xdr:col>
      <xdr:colOff>38100</xdr:colOff>
      <xdr:row>30</xdr:row>
      <xdr:rowOff>102489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1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119016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4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82169</xdr:rowOff>
    </xdr:from>
    <xdr:to>
      <xdr:col>67</xdr:col>
      <xdr:colOff>101600</xdr:colOff>
      <xdr:row>32</xdr:row>
      <xdr:rowOff>12319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3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28846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1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2997</xdr:rowOff>
    </xdr:from>
    <xdr:to>
      <xdr:col>85</xdr:col>
      <xdr:colOff>127000</xdr:colOff>
      <xdr:row>74</xdr:row>
      <xdr:rowOff>13551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690297"/>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2997</xdr:rowOff>
    </xdr:from>
    <xdr:to>
      <xdr:col>81</xdr:col>
      <xdr:colOff>50800</xdr:colOff>
      <xdr:row>74</xdr:row>
      <xdr:rowOff>23800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69029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23800</xdr:rowOff>
    </xdr:from>
    <xdr:to>
      <xdr:col>76</xdr:col>
      <xdr:colOff>114300</xdr:colOff>
      <xdr:row>74</xdr:row>
      <xdr:rowOff>124231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711100"/>
          <a:ext cx="8890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29363</xdr:rowOff>
    </xdr:from>
    <xdr:to>
      <xdr:col>71</xdr:col>
      <xdr:colOff>177800</xdr:colOff>
      <xdr:row>74</xdr:row>
      <xdr:rowOff>124231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716663"/>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134201</xdr:rowOff>
    </xdr:from>
    <xdr:to>
      <xdr:col>85</xdr:col>
      <xdr:colOff>177800</xdr:colOff>
      <xdr:row>74</xdr:row>
      <xdr:rowOff>64351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157078</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123647</xdr:rowOff>
    </xdr:from>
    <xdr:to>
      <xdr:col>81</xdr:col>
      <xdr:colOff>101600</xdr:colOff>
      <xdr:row>74</xdr:row>
      <xdr:rowOff>53797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70324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144450</xdr:rowOff>
    </xdr:from>
    <xdr:to>
      <xdr:col>76</xdr:col>
      <xdr:colOff>165100</xdr:colOff>
      <xdr:row>74</xdr:row>
      <xdr:rowOff>74600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6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91127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4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73431</xdr:rowOff>
    </xdr:from>
    <xdr:to>
      <xdr:col>72</xdr:col>
      <xdr:colOff>38100</xdr:colOff>
      <xdr:row>75</xdr:row>
      <xdr:rowOff>3581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20108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150013</xdr:rowOff>
    </xdr:from>
    <xdr:to>
      <xdr:col>67</xdr:col>
      <xdr:colOff>101600</xdr:colOff>
      <xdr:row>74</xdr:row>
      <xdr:rowOff>80163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96690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76912</xdr:rowOff>
    </xdr:from>
    <xdr:to>
      <xdr:col>85</xdr:col>
      <xdr:colOff>127000</xdr:colOff>
      <xdr:row>96</xdr:row>
      <xdr:rowOff>163740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536112"/>
          <a:ext cx="838200" cy="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95047</xdr:rowOff>
    </xdr:from>
    <xdr:to>
      <xdr:col>81</xdr:col>
      <xdr:colOff>50800</xdr:colOff>
      <xdr:row>96</xdr:row>
      <xdr:rowOff>76912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382797"/>
          <a:ext cx="889000" cy="1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95047</xdr:rowOff>
    </xdr:from>
    <xdr:to>
      <xdr:col>76</xdr:col>
      <xdr:colOff>114300</xdr:colOff>
      <xdr:row>97</xdr:row>
      <xdr:rowOff>143433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382797"/>
          <a:ext cx="889000" cy="3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143433</xdr:rowOff>
    </xdr:from>
    <xdr:to>
      <xdr:col>71</xdr:col>
      <xdr:colOff>177800</xdr:colOff>
      <xdr:row>98</xdr:row>
      <xdr:rowOff>28181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774083"/>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85501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112940</xdr:rowOff>
    </xdr:from>
    <xdr:to>
      <xdr:col>85</xdr:col>
      <xdr:colOff>177800</xdr:colOff>
      <xdr:row>97</xdr:row>
      <xdr:rowOff>43090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5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91367</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5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26112</xdr:rowOff>
    </xdr:from>
    <xdr:to>
      <xdr:col>81</xdr:col>
      <xdr:colOff>101600</xdr:colOff>
      <xdr:row>96</xdr:row>
      <xdr:rowOff>127712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144239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2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44247</xdr:rowOff>
    </xdr:from>
    <xdr:to>
      <xdr:col>76</xdr:col>
      <xdr:colOff>165100</xdr:colOff>
      <xdr:row>95</xdr:row>
      <xdr:rowOff>145847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136974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92633</xdr:rowOff>
    </xdr:from>
    <xdr:to>
      <xdr:col>72</xdr:col>
      <xdr:colOff>38100</xdr:colOff>
      <xdr:row>98</xdr:row>
      <xdr:rowOff>22783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39310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148831</xdr:rowOff>
    </xdr:from>
    <xdr:to>
      <xdr:col>67</xdr:col>
      <xdr:colOff>101600</xdr:colOff>
      <xdr:row>98</xdr:row>
      <xdr:rowOff>78981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95508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42316</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700166"/>
          <a:ext cx="1269" cy="95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160443</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42316</xdr:rowOff>
    </xdr:from>
    <xdr:to>
      <xdr:col>116</xdr:col>
      <xdr:colOff>152400</xdr:colOff>
      <xdr:row>33</xdr:row>
      <xdr:rowOff>42316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7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70206</xdr:rowOff>
    </xdr:from>
    <xdr:to>
      <xdr:col>116</xdr:col>
      <xdr:colOff>63500</xdr:colOff>
      <xdr:row>34</xdr:row>
      <xdr:rowOff>94894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5556606"/>
          <a:ext cx="838200" cy="3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102074</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742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123647</xdr:rowOff>
    </xdr:from>
    <xdr:to>
      <xdr:col>116</xdr:col>
      <xdr:colOff>114300</xdr:colOff>
      <xdr:row>37</xdr:row>
      <xdr:rowOff>53797</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9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70206</xdr:rowOff>
    </xdr:from>
    <xdr:to>
      <xdr:col>111</xdr:col>
      <xdr:colOff>177800</xdr:colOff>
      <xdr:row>36</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5556606"/>
          <a:ext cx="889000" cy="7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146507</xdr:rowOff>
    </xdr:from>
    <xdr:to>
      <xdr:col>112</xdr:col>
      <xdr:colOff>38100</xdr:colOff>
      <xdr:row>37</xdr:row>
      <xdr:rowOff>76657</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3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67784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146558</xdr:rowOff>
    </xdr:from>
    <xdr:to>
      <xdr:col>107</xdr:col>
      <xdr:colOff>50800</xdr:colOff>
      <xdr:row>36</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1473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134620</xdr:rowOff>
    </xdr:from>
    <xdr:to>
      <xdr:col>107</xdr:col>
      <xdr:colOff>101600</xdr:colOff>
      <xdr:row>37</xdr:row>
      <xdr:rowOff>64770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55897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15342</xdr:rowOff>
    </xdr:from>
    <xdr:to>
      <xdr:col>102</xdr:col>
      <xdr:colOff>114300</xdr:colOff>
      <xdr:row>35</xdr:row>
      <xdr:rowOff>146558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158842"/>
          <a:ext cx="889000" cy="9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98044</xdr:rowOff>
    </xdr:from>
    <xdr:to>
      <xdr:col>102</xdr:col>
      <xdr:colOff>165100</xdr:colOff>
      <xdr:row>37</xdr:row>
      <xdr:rowOff>28194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19321</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160223</xdr:rowOff>
    </xdr:from>
    <xdr:to>
      <xdr:col>98</xdr:col>
      <xdr:colOff>38100</xdr:colOff>
      <xdr:row>35</xdr:row>
      <xdr:rowOff>90373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81500</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44094</xdr:rowOff>
    </xdr:from>
    <xdr:to>
      <xdr:col>116</xdr:col>
      <xdr:colOff>114300</xdr:colOff>
      <xdr:row>34</xdr:row>
      <xdr:rowOff>145694</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66971</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72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19406</xdr:rowOff>
    </xdr:from>
    <xdr:to>
      <xdr:col>112</xdr:col>
      <xdr:colOff>38100</xdr:colOff>
      <xdr:row>32</xdr:row>
      <xdr:rowOff>121006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30</xdr:row>
      <xdr:rowOff>137533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75728" y="52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88900</xdr:rowOff>
    </xdr:from>
    <xdr:to>
      <xdr:col>107</xdr:col>
      <xdr:colOff>101600</xdr:colOff>
      <xdr:row>37</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35577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95758</xdr:rowOff>
    </xdr:from>
    <xdr:to>
      <xdr:col>102</xdr:col>
      <xdr:colOff>165100</xdr:colOff>
      <xdr:row>36</xdr:row>
      <xdr:rowOff>25908</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42435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135992</xdr:rowOff>
    </xdr:from>
    <xdr:to>
      <xdr:col>98</xdr:col>
      <xdr:colOff>38100</xdr:colOff>
      <xdr:row>30</xdr:row>
      <xdr:rowOff>66142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82669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48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152420</xdr:rowOff>
    </xdr:from>
    <xdr:to>
      <xdr:col>116</xdr:col>
      <xdr:colOff>63500</xdr:colOff>
      <xdr:row>57</xdr:row>
      <xdr:rowOff>14999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753620"/>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3324</xdr:rowOff>
    </xdr:from>
    <xdr:to>
      <xdr:col>111</xdr:col>
      <xdr:colOff>177800</xdr:colOff>
      <xdr:row>57</xdr:row>
      <xdr:rowOff>14999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775974"/>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3324</xdr:rowOff>
    </xdr:from>
    <xdr:to>
      <xdr:col>107</xdr:col>
      <xdr:colOff>50800</xdr:colOff>
      <xdr:row>57</xdr:row>
      <xdr:rowOff>15587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775974"/>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15587</xdr:rowOff>
    </xdr:from>
    <xdr:to>
      <xdr:col>102</xdr:col>
      <xdr:colOff>114300</xdr:colOff>
      <xdr:row>58</xdr:row>
      <xdr:rowOff>67348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788237"/>
          <a:ext cx="8890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101620</xdr:rowOff>
    </xdr:from>
    <xdr:to>
      <xdr:col>116</xdr:col>
      <xdr:colOff>114300</xdr:colOff>
      <xdr:row>57</xdr:row>
      <xdr:rowOff>31770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7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80047</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135649</xdr:rowOff>
    </xdr:from>
    <xdr:to>
      <xdr:col>112</xdr:col>
      <xdr:colOff>38100</xdr:colOff>
      <xdr:row>57</xdr:row>
      <xdr:rowOff>65799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56926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123974</xdr:rowOff>
    </xdr:from>
    <xdr:to>
      <xdr:col>107</xdr:col>
      <xdr:colOff>101600</xdr:colOff>
      <xdr:row>57</xdr:row>
      <xdr:rowOff>54124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45251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136237</xdr:rowOff>
    </xdr:from>
    <xdr:to>
      <xdr:col>102</xdr:col>
      <xdr:colOff>165100</xdr:colOff>
      <xdr:row>57</xdr:row>
      <xdr:rowOff>66387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7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57514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8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16548</xdr:rowOff>
    </xdr:from>
    <xdr:to>
      <xdr:col>98</xdr:col>
      <xdr:colOff>38100</xdr:colOff>
      <xdr:row>58</xdr:row>
      <xdr:rowOff>118148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109275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114936</xdr:rowOff>
    </xdr:from>
    <xdr:to>
      <xdr:col>116</xdr:col>
      <xdr:colOff>63500</xdr:colOff>
      <xdr:row>79</xdr:row>
      <xdr:rowOff>13208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488036"/>
          <a:ext cx="8382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13208</xdr:rowOff>
    </xdr:from>
    <xdr:to>
      <xdr:col>111</xdr:col>
      <xdr:colOff>177800</xdr:colOff>
      <xdr:row>79</xdr:row>
      <xdr:rowOff>16256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5577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142748</xdr:rowOff>
    </xdr:from>
    <xdr:to>
      <xdr:col>107</xdr:col>
      <xdr:colOff>50800</xdr:colOff>
      <xdr:row>79</xdr:row>
      <xdr:rowOff>16256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5158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111125</xdr:rowOff>
    </xdr:from>
    <xdr:to>
      <xdr:col>102</xdr:col>
      <xdr:colOff>114300</xdr:colOff>
      <xdr:row>78</xdr:row>
      <xdr:rowOff>142748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48422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64136</xdr:rowOff>
    </xdr:from>
    <xdr:to>
      <xdr:col>116</xdr:col>
      <xdr:colOff>114300</xdr:colOff>
      <xdr:row>78</xdr:row>
      <xdr:rowOff>165736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150513</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133858</xdr:rowOff>
    </xdr:from>
    <xdr:to>
      <xdr:col>112</xdr:col>
      <xdr:colOff>38100</xdr:colOff>
      <xdr:row>79</xdr:row>
      <xdr:rowOff>64008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55135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136906</xdr:rowOff>
    </xdr:from>
    <xdr:to>
      <xdr:col>107</xdr:col>
      <xdr:colOff>101600</xdr:colOff>
      <xdr:row>79</xdr:row>
      <xdr:rowOff>67056</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58183</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91948</xdr:rowOff>
    </xdr:from>
    <xdr:to>
      <xdr:col>102</xdr:col>
      <xdr:colOff>165100</xdr:colOff>
      <xdr:row>79</xdr:row>
      <xdr:rowOff>22098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13225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60325</xdr:rowOff>
    </xdr:from>
    <xdr:to>
      <xdr:col>98</xdr:col>
      <xdr:colOff>38100</xdr:colOff>
      <xdr:row>78</xdr:row>
      <xdr:rowOff>161925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153052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R5</a:t>
          </a:r>
          <a:r>
            <a:rPr kumimoji="1" lang="ja-JP" altLang="en-US" sz="800">
              <a:solidFill>
                <a:schemeClr val="tx1"/>
              </a:solidFill>
              <a:effectLst/>
              <a:latin typeface="+mn-ea"/>
              <a:ea typeface="+mn-ea"/>
              <a:cs typeface="+mn-cs"/>
            </a:rPr>
            <a:t>年度の</a:t>
          </a:r>
          <a:r>
            <a:rPr kumimoji="1" lang="ja-JP" altLang="ja-JP" sz="800">
              <a:solidFill>
                <a:schemeClr val="tx1"/>
              </a:solidFill>
              <a:effectLst/>
              <a:latin typeface="+mn-ea"/>
              <a:ea typeface="+mn-ea"/>
              <a:cs typeface="+mn-cs"/>
            </a:rPr>
            <a:t>住民一人当たりの総コストについては、</a:t>
          </a:r>
          <a:r>
            <a:rPr kumimoji="1" lang="en-US" altLang="ja-JP" sz="800">
              <a:solidFill>
                <a:schemeClr val="tx1"/>
              </a:solidFill>
              <a:effectLst/>
              <a:latin typeface="+mn-ea"/>
              <a:ea typeface="+mn-ea"/>
              <a:cs typeface="+mn-cs"/>
            </a:rPr>
            <a:t>400,976</a:t>
          </a:r>
          <a:r>
            <a:rPr kumimoji="1" lang="ja-JP" altLang="ja-JP" sz="800">
              <a:solidFill>
                <a:schemeClr val="tx1"/>
              </a:solidFill>
              <a:effectLst/>
              <a:latin typeface="+mn-ea"/>
              <a:ea typeface="+mn-ea"/>
              <a:cs typeface="+mn-cs"/>
            </a:rPr>
            <a:t>円（歳出総額：</a:t>
          </a:r>
          <a:r>
            <a:rPr kumimoji="1" lang="en-US" altLang="ja-JP" sz="800">
              <a:solidFill>
                <a:schemeClr val="tx1"/>
              </a:solidFill>
              <a:effectLst/>
              <a:latin typeface="+mn-ea"/>
              <a:ea typeface="+mn-ea"/>
              <a:cs typeface="+mn-cs"/>
            </a:rPr>
            <a:t>1,102,901,381</a:t>
          </a:r>
          <a:r>
            <a:rPr kumimoji="1" lang="ja-JP" altLang="ja-JP" sz="800">
              <a:solidFill>
                <a:schemeClr val="tx1"/>
              </a:solidFill>
              <a:effectLst/>
              <a:latin typeface="+mn-ea"/>
              <a:ea typeface="+mn-ea"/>
              <a:cs typeface="+mn-cs"/>
            </a:rPr>
            <a:t>千円／人口：</a:t>
          </a:r>
          <a:r>
            <a:rPr kumimoji="1" lang="en-US" altLang="ja-JP" sz="800">
              <a:solidFill>
                <a:schemeClr val="tx1"/>
              </a:solidFill>
              <a:effectLst/>
              <a:latin typeface="+mn-ea"/>
              <a:ea typeface="+mn-ea"/>
              <a:cs typeface="+mn-cs"/>
            </a:rPr>
            <a:t>2,750,540</a:t>
          </a:r>
          <a:r>
            <a:rPr kumimoji="1" lang="ja-JP" altLang="ja-JP" sz="800">
              <a:solidFill>
                <a:schemeClr val="tx1"/>
              </a:solidFill>
              <a:effectLst/>
              <a:latin typeface="+mn-ea"/>
              <a:ea typeface="+mn-ea"/>
              <a:cs typeface="+mn-cs"/>
            </a:rPr>
            <a:t>人）となっており、</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年度</a:t>
          </a:r>
          <a:r>
            <a:rPr kumimoji="1" lang="en-US" altLang="ja-JP" sz="800">
              <a:solidFill>
                <a:schemeClr val="tx1"/>
              </a:solidFill>
              <a:effectLst/>
              <a:latin typeface="+mn-ea"/>
              <a:ea typeface="+mn-ea"/>
              <a:cs typeface="+mn-cs"/>
            </a:rPr>
            <a:t>430,847</a:t>
          </a:r>
          <a:r>
            <a:rPr kumimoji="1" lang="ja-JP" altLang="ja-JP" sz="800">
              <a:solidFill>
                <a:schemeClr val="tx1"/>
              </a:solidFill>
              <a:effectLst/>
              <a:latin typeface="+mn-ea"/>
              <a:ea typeface="+mn-ea"/>
              <a:cs typeface="+mn-cs"/>
            </a:rPr>
            <a:t>円（歳出総額：</a:t>
          </a:r>
          <a:r>
            <a:rPr kumimoji="1" lang="en-US" altLang="ja-JP" sz="800">
              <a:solidFill>
                <a:schemeClr val="tx1"/>
              </a:solidFill>
              <a:effectLst/>
              <a:latin typeface="+mn-ea"/>
              <a:ea typeface="+mn-ea"/>
              <a:cs typeface="+mn-cs"/>
            </a:rPr>
            <a:t>1,193,714,538  </a:t>
          </a:r>
          <a:r>
            <a:rPr kumimoji="1" lang="ja-JP" altLang="ja-JP" sz="800">
              <a:solidFill>
                <a:schemeClr val="tx1"/>
              </a:solidFill>
              <a:effectLst/>
              <a:latin typeface="+mn-ea"/>
              <a:ea typeface="+mn-ea"/>
              <a:cs typeface="+mn-cs"/>
            </a:rPr>
            <a:t>千円／人口：</a:t>
          </a:r>
          <a:r>
            <a:rPr kumimoji="1" lang="en-US" altLang="ja-JP" sz="800">
              <a:solidFill>
                <a:schemeClr val="tx1"/>
              </a:solidFill>
              <a:effectLst/>
              <a:latin typeface="+mn-ea"/>
              <a:ea typeface="+mn-ea"/>
              <a:cs typeface="+mn-cs"/>
            </a:rPr>
            <a:t>2,770,623</a:t>
          </a:r>
          <a:r>
            <a:rPr kumimoji="1" lang="ja-JP" altLang="ja-JP" sz="800">
              <a:solidFill>
                <a:schemeClr val="tx1"/>
              </a:solidFill>
              <a:effectLst/>
              <a:latin typeface="+mn-ea"/>
              <a:ea typeface="+mn-ea"/>
              <a:cs typeface="+mn-cs"/>
            </a:rPr>
            <a:t>人）と比べ、</a:t>
          </a:r>
          <a:r>
            <a:rPr kumimoji="1" lang="en-US" altLang="ja-JP" sz="800">
              <a:solidFill>
                <a:schemeClr val="tx1"/>
              </a:solidFill>
              <a:effectLst/>
              <a:latin typeface="+mn-ea"/>
              <a:ea typeface="+mn-ea"/>
              <a:cs typeface="+mn-cs"/>
            </a:rPr>
            <a:t>29,871</a:t>
          </a:r>
          <a:r>
            <a:rPr kumimoji="1" lang="ja-JP" altLang="ja-JP" sz="800">
              <a:solidFill>
                <a:schemeClr val="tx1"/>
              </a:solidFill>
              <a:effectLst/>
              <a:latin typeface="+mn-ea"/>
              <a:ea typeface="+mn-ea"/>
              <a:cs typeface="+mn-cs"/>
            </a:rPr>
            <a:t>円の減</a:t>
          </a:r>
          <a:r>
            <a:rPr kumimoji="1" lang="ja-JP" altLang="en-US" sz="800">
              <a:solidFill>
                <a:schemeClr val="tx1"/>
              </a:solidFill>
              <a:effectLst/>
              <a:latin typeface="+mn-ea"/>
              <a:ea typeface="+mn-ea"/>
              <a:cs typeface="+mn-cs"/>
            </a:rPr>
            <a:t>少</a:t>
          </a:r>
          <a:r>
            <a:rPr kumimoji="1" lang="ja-JP" altLang="ja-JP" sz="800">
              <a:solidFill>
                <a:schemeClr val="tx1"/>
              </a:solidFill>
              <a:effectLst/>
              <a:latin typeface="+mn-ea"/>
              <a:ea typeface="+mn-ea"/>
              <a:cs typeface="+mn-cs"/>
            </a:rPr>
            <a:t>となっています。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・全体の</a:t>
          </a:r>
          <a:r>
            <a:rPr kumimoji="1" lang="en-US" altLang="ja-JP" sz="800">
              <a:solidFill>
                <a:schemeClr val="tx1"/>
              </a:solidFill>
              <a:effectLst/>
              <a:latin typeface="+mn-ea"/>
              <a:ea typeface="+mn-ea"/>
              <a:cs typeface="+mn-cs"/>
            </a:rPr>
            <a:t>33.0</a:t>
          </a:r>
          <a:r>
            <a:rPr kumimoji="1" lang="ja-JP" altLang="ja-JP" sz="800">
              <a:solidFill>
                <a:schemeClr val="tx1"/>
              </a:solidFill>
              <a:effectLst/>
              <a:latin typeface="+mn-ea"/>
              <a:ea typeface="+mn-ea"/>
              <a:cs typeface="+mn-cs"/>
            </a:rPr>
            <a:t>％を占める補助費等については、新型コロナウイルス感染症</a:t>
          </a:r>
          <a:r>
            <a:rPr kumimoji="1" lang="ja-JP" altLang="en-US" sz="800">
              <a:solidFill>
                <a:schemeClr val="tx1"/>
              </a:solidFill>
              <a:effectLst/>
              <a:latin typeface="+mn-ea"/>
              <a:ea typeface="+mn-ea"/>
              <a:cs typeface="+mn-cs"/>
            </a:rPr>
            <a:t>に係る感染症医療提供体制強化事業等の</a:t>
          </a:r>
          <a:r>
            <a:rPr kumimoji="1" lang="ja-JP" altLang="ja-JP" sz="800">
              <a:solidFill>
                <a:schemeClr val="tx1"/>
              </a:solidFill>
              <a:effectLst/>
              <a:latin typeface="+mn-ea"/>
              <a:ea typeface="+mn-ea"/>
              <a:cs typeface="+mn-cs"/>
            </a:rPr>
            <a:t>減などにより、前年度から</a:t>
          </a:r>
          <a:r>
            <a:rPr kumimoji="1" lang="en-US" altLang="ja-JP" sz="800">
              <a:solidFill>
                <a:schemeClr val="tx1"/>
              </a:solidFill>
              <a:effectLst/>
              <a:latin typeface="+mn-ea"/>
              <a:ea typeface="+mn-ea"/>
              <a:cs typeface="+mn-cs"/>
            </a:rPr>
            <a:t>449</a:t>
          </a:r>
          <a:r>
            <a:rPr kumimoji="1" lang="ja-JP" altLang="ja-JP" sz="800">
              <a:solidFill>
                <a:schemeClr val="tx1"/>
              </a:solidFill>
              <a:effectLst/>
              <a:latin typeface="+mn-ea"/>
              <a:ea typeface="+mn-ea"/>
              <a:cs typeface="+mn-cs"/>
            </a:rPr>
            <a:t>億円減少（</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4,086</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3,637</a:t>
          </a:r>
          <a:r>
            <a:rPr kumimoji="1" lang="ja-JP" altLang="ja-JP" sz="800">
              <a:solidFill>
                <a:schemeClr val="tx1"/>
              </a:solidFill>
              <a:effectLst/>
              <a:latin typeface="+mn-ea"/>
              <a:ea typeface="+mn-ea"/>
              <a:cs typeface="+mn-cs"/>
            </a:rPr>
            <a:t>億円</a:t>
          </a:r>
          <a:r>
            <a:rPr kumimoji="1" lang="ja-JP" altLang="en-US"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前年度比▲</a:t>
          </a:r>
          <a:r>
            <a:rPr kumimoji="1" lang="en-US" altLang="ja-JP" sz="800">
              <a:solidFill>
                <a:schemeClr val="tx1"/>
              </a:solidFill>
              <a:effectLst/>
              <a:latin typeface="+mn-ea"/>
              <a:ea typeface="+mn-ea"/>
              <a:cs typeface="+mn-cs"/>
            </a:rPr>
            <a:t>449</a:t>
          </a:r>
          <a:r>
            <a:rPr kumimoji="1" lang="ja-JP" altLang="ja-JP" sz="800">
              <a:solidFill>
                <a:schemeClr val="tx1"/>
              </a:solidFill>
              <a:effectLst/>
              <a:latin typeface="+mn-ea"/>
              <a:ea typeface="+mn-ea"/>
              <a:cs typeface="+mn-cs"/>
            </a:rPr>
            <a:t>億円）し、住民一人当たりの補助費等は前年度比で</a:t>
          </a:r>
          <a:r>
            <a:rPr kumimoji="1" lang="en-US" altLang="ja-JP" sz="800">
              <a:solidFill>
                <a:schemeClr val="tx1"/>
              </a:solidFill>
              <a:effectLst/>
              <a:latin typeface="+mn-ea"/>
              <a:ea typeface="+mn-ea"/>
              <a:cs typeface="+mn-cs"/>
            </a:rPr>
            <a:t>15,246</a:t>
          </a:r>
          <a:r>
            <a:rPr kumimoji="1" lang="ja-JP" altLang="ja-JP" sz="800">
              <a:solidFill>
                <a:schemeClr val="tx1"/>
              </a:solidFill>
              <a:effectLst/>
              <a:latin typeface="+mn-ea"/>
              <a:ea typeface="+mn-ea"/>
              <a:cs typeface="+mn-cs"/>
            </a:rPr>
            <a:t>円の減少となっています。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・全体の</a:t>
          </a:r>
          <a:r>
            <a:rPr kumimoji="1" lang="en-US" altLang="ja-JP" sz="800">
              <a:solidFill>
                <a:schemeClr val="tx1"/>
              </a:solidFill>
              <a:effectLst/>
              <a:latin typeface="+mn-ea"/>
              <a:ea typeface="+mn-ea"/>
              <a:cs typeface="+mn-cs"/>
            </a:rPr>
            <a:t>20.5</a:t>
          </a:r>
          <a:r>
            <a:rPr kumimoji="1" lang="ja-JP" altLang="ja-JP" sz="800">
              <a:solidFill>
                <a:schemeClr val="tx1"/>
              </a:solidFill>
              <a:effectLst/>
              <a:latin typeface="+mn-ea"/>
              <a:ea typeface="+mn-ea"/>
              <a:cs typeface="+mn-cs"/>
            </a:rPr>
            <a:t>％を占める人件費については、</a:t>
          </a:r>
          <a:r>
            <a:rPr kumimoji="1" lang="ja-JP" altLang="en-US" sz="800">
              <a:solidFill>
                <a:schemeClr val="tx1"/>
              </a:solidFill>
              <a:effectLst/>
              <a:latin typeface="+mn-ea"/>
              <a:ea typeface="+mn-ea"/>
              <a:cs typeface="+mn-cs"/>
            </a:rPr>
            <a:t>定年引上げに伴う退職手当の減など</a:t>
          </a:r>
          <a:r>
            <a:rPr kumimoji="1" lang="ja-JP" altLang="ja-JP" sz="800">
              <a:solidFill>
                <a:schemeClr val="tx1"/>
              </a:solidFill>
              <a:effectLst/>
              <a:latin typeface="+mn-ea"/>
              <a:ea typeface="+mn-ea"/>
              <a:cs typeface="+mn-cs"/>
            </a:rPr>
            <a:t>により、前年度から</a:t>
          </a:r>
          <a:r>
            <a:rPr kumimoji="1" lang="en-US" altLang="ja-JP" sz="800">
              <a:solidFill>
                <a:schemeClr val="tx1"/>
              </a:solidFill>
              <a:effectLst/>
              <a:latin typeface="+mn-ea"/>
              <a:ea typeface="+mn-ea"/>
              <a:cs typeface="+mn-cs"/>
            </a:rPr>
            <a:t>69</a:t>
          </a:r>
          <a:r>
            <a:rPr kumimoji="1" lang="ja-JP" altLang="ja-JP" sz="800">
              <a:solidFill>
                <a:schemeClr val="tx1"/>
              </a:solidFill>
              <a:effectLst/>
              <a:latin typeface="+mn-ea"/>
              <a:ea typeface="+mn-ea"/>
              <a:cs typeface="+mn-cs"/>
            </a:rPr>
            <a:t>億円</a:t>
          </a:r>
          <a:r>
            <a:rPr kumimoji="1" lang="ja-JP" altLang="en-US" sz="800">
              <a:solidFill>
                <a:schemeClr val="tx1"/>
              </a:solidFill>
              <a:effectLst/>
              <a:latin typeface="+mn-ea"/>
              <a:ea typeface="+mn-ea"/>
              <a:cs typeface="+mn-cs"/>
            </a:rPr>
            <a:t>減少</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2,325</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2,256</a:t>
          </a:r>
          <a:r>
            <a:rPr kumimoji="1" lang="ja-JP" altLang="ja-JP" sz="800">
              <a:solidFill>
                <a:schemeClr val="tx1"/>
              </a:solidFill>
              <a:effectLst/>
              <a:latin typeface="+mn-ea"/>
              <a:ea typeface="+mn-ea"/>
              <a:cs typeface="+mn-cs"/>
            </a:rPr>
            <a:t>億円、前年度比</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69</a:t>
          </a:r>
          <a:r>
            <a:rPr kumimoji="1" lang="ja-JP" altLang="ja-JP" sz="800">
              <a:solidFill>
                <a:schemeClr val="tx1"/>
              </a:solidFill>
              <a:effectLst/>
              <a:latin typeface="+mn-ea"/>
              <a:ea typeface="+mn-ea"/>
              <a:cs typeface="+mn-cs"/>
            </a:rPr>
            <a:t>億円）し、住民一人当たりの人件費は前年度比で</a:t>
          </a:r>
          <a:r>
            <a:rPr kumimoji="1" lang="en-US" altLang="ja-JP" sz="800">
              <a:solidFill>
                <a:schemeClr val="tx1"/>
              </a:solidFill>
              <a:effectLst/>
              <a:latin typeface="+mn-ea"/>
              <a:ea typeface="+mn-ea"/>
              <a:cs typeface="+mn-cs"/>
            </a:rPr>
            <a:t>1,893</a:t>
          </a:r>
          <a:r>
            <a:rPr kumimoji="1" lang="ja-JP" altLang="ja-JP" sz="800">
              <a:solidFill>
                <a:schemeClr val="tx1"/>
              </a:solidFill>
              <a:effectLst/>
              <a:latin typeface="+mn-ea"/>
              <a:ea typeface="+mn-ea"/>
              <a:cs typeface="+mn-cs"/>
            </a:rPr>
            <a:t>円の</a:t>
          </a:r>
          <a:r>
            <a:rPr kumimoji="1" lang="ja-JP" altLang="en-US" sz="800">
              <a:solidFill>
                <a:schemeClr val="tx1"/>
              </a:solidFill>
              <a:effectLst/>
              <a:latin typeface="+mn-ea"/>
              <a:ea typeface="+mn-ea"/>
              <a:cs typeface="+mn-cs"/>
            </a:rPr>
            <a:t>減少</a:t>
          </a:r>
          <a:r>
            <a:rPr kumimoji="1" lang="ja-JP" altLang="ja-JP" sz="800">
              <a:solidFill>
                <a:schemeClr val="tx1"/>
              </a:solidFill>
              <a:effectLst/>
              <a:latin typeface="+mn-ea"/>
              <a:ea typeface="+mn-ea"/>
              <a:cs typeface="+mn-cs"/>
            </a:rPr>
            <a:t>となっています。</a:t>
          </a:r>
          <a:endParaRPr lang="ja-JP" altLang="ja-JP" sz="800">
            <a:solidFill>
              <a:schemeClr val="tx1"/>
            </a:solidFill>
            <a:effectLst/>
            <a:latin typeface="+mn-ea"/>
            <a:ea typeface="+mn-ea"/>
          </a:endParaRPr>
        </a:p>
        <a:p>
          <a:r>
            <a:rPr kumimoji="1" lang="ja-JP" altLang="ja-JP" sz="800">
              <a:solidFill>
                <a:schemeClr val="tx1"/>
              </a:solidFill>
              <a:effectLst/>
              <a:latin typeface="+mn-ea"/>
              <a:ea typeface="+mn-ea"/>
              <a:cs typeface="+mn-cs"/>
            </a:rPr>
            <a:t>・全体の</a:t>
          </a:r>
          <a:r>
            <a:rPr kumimoji="1" lang="en-US" altLang="ja-JP" sz="800">
              <a:solidFill>
                <a:schemeClr val="tx1"/>
              </a:solidFill>
              <a:effectLst/>
              <a:latin typeface="+mn-ea"/>
              <a:ea typeface="+mn-ea"/>
              <a:cs typeface="+mn-cs"/>
            </a:rPr>
            <a:t>13.3</a:t>
          </a:r>
          <a:r>
            <a:rPr kumimoji="1" lang="ja-JP" altLang="en-US"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を占める公債費については</a:t>
          </a:r>
          <a:r>
            <a:rPr kumimoji="1" lang="ja-JP" altLang="en-US" sz="800">
              <a:solidFill>
                <a:schemeClr val="tx1"/>
              </a:solidFill>
              <a:effectLst/>
              <a:latin typeface="+mn-ea"/>
              <a:ea typeface="+mn-ea"/>
              <a:cs typeface="+mn-cs"/>
            </a:rPr>
            <a:t>、令和２年度に、新型コロナの影響を踏まえて、地方税の徴収猶予を適用したことに伴う減収対応として発行した猶予特例債の償還が終了したことなどにより、</a:t>
          </a:r>
          <a:r>
            <a:rPr kumimoji="1" lang="ja-JP" altLang="ja-JP" sz="800">
              <a:solidFill>
                <a:schemeClr val="tx1"/>
              </a:solidFill>
              <a:effectLst/>
              <a:latin typeface="+mn-ea"/>
              <a:ea typeface="+mn-ea"/>
              <a:cs typeface="+mn-cs"/>
            </a:rPr>
            <a:t>前年度から</a:t>
          </a:r>
          <a:r>
            <a:rPr kumimoji="1" lang="en-US" altLang="ja-JP" sz="800">
              <a:solidFill>
                <a:schemeClr val="tx1"/>
              </a:solidFill>
              <a:effectLst/>
              <a:latin typeface="+mn-ea"/>
              <a:ea typeface="+mn-ea"/>
              <a:cs typeface="+mn-cs"/>
            </a:rPr>
            <a:t>19</a:t>
          </a:r>
          <a:r>
            <a:rPr kumimoji="1" lang="ja-JP" altLang="ja-JP" sz="800">
              <a:solidFill>
                <a:schemeClr val="tx1"/>
              </a:solidFill>
              <a:effectLst/>
              <a:latin typeface="+mn-ea"/>
              <a:ea typeface="+mn-ea"/>
              <a:cs typeface="+mn-cs"/>
            </a:rPr>
            <a:t>億円減少（</a:t>
          </a:r>
          <a:r>
            <a:rPr kumimoji="1" lang="en-US" altLang="ja-JP" sz="800">
              <a:solidFill>
                <a:schemeClr val="tx1"/>
              </a:solidFill>
              <a:effectLst/>
              <a:latin typeface="+mn-ea"/>
              <a:ea typeface="+mn-ea"/>
              <a:cs typeface="+mn-cs"/>
            </a:rPr>
            <a:t>R4</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1,485</a:t>
          </a:r>
          <a:r>
            <a:rPr kumimoji="1" lang="ja-JP" altLang="ja-JP" sz="800">
              <a:solidFill>
                <a:schemeClr val="tx1"/>
              </a:solidFill>
              <a:effectLst/>
              <a:latin typeface="+mn-ea"/>
              <a:ea typeface="+mn-ea"/>
              <a:cs typeface="+mn-cs"/>
            </a:rPr>
            <a:t>億円→</a:t>
          </a:r>
          <a:r>
            <a:rPr kumimoji="1" lang="en-US" altLang="ja-JP" sz="800">
              <a:solidFill>
                <a:schemeClr val="tx1"/>
              </a:solidFill>
              <a:effectLst/>
              <a:latin typeface="+mn-ea"/>
              <a:ea typeface="+mn-ea"/>
              <a:cs typeface="+mn-cs"/>
            </a:rPr>
            <a:t>R5</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1,466</a:t>
          </a:r>
          <a:r>
            <a:rPr kumimoji="1" lang="ja-JP" altLang="ja-JP" sz="800">
              <a:solidFill>
                <a:schemeClr val="tx1"/>
              </a:solidFill>
              <a:effectLst/>
              <a:latin typeface="+mn-ea"/>
              <a:ea typeface="+mn-ea"/>
              <a:cs typeface="+mn-cs"/>
            </a:rPr>
            <a:t>億円、前年度比▲</a:t>
          </a:r>
          <a:r>
            <a:rPr kumimoji="1" lang="en-US" altLang="ja-JP" sz="800">
              <a:solidFill>
                <a:schemeClr val="tx1"/>
              </a:solidFill>
              <a:effectLst/>
              <a:latin typeface="+mn-ea"/>
              <a:ea typeface="+mn-ea"/>
              <a:cs typeface="+mn-cs"/>
            </a:rPr>
            <a:t>19</a:t>
          </a:r>
          <a:r>
            <a:rPr kumimoji="1" lang="ja-JP" altLang="ja-JP" sz="800">
              <a:solidFill>
                <a:schemeClr val="tx1"/>
              </a:solidFill>
              <a:effectLst/>
              <a:latin typeface="+mn-ea"/>
              <a:ea typeface="+mn-ea"/>
              <a:cs typeface="+mn-cs"/>
            </a:rPr>
            <a:t>億円）</a:t>
          </a:r>
          <a:r>
            <a:rPr kumimoji="1" lang="ja-JP" altLang="en-US" sz="800">
              <a:solidFill>
                <a:schemeClr val="tx1"/>
              </a:solidFill>
              <a:effectLst/>
              <a:latin typeface="+mn-ea"/>
              <a:ea typeface="+mn-ea"/>
              <a:cs typeface="+mn-cs"/>
            </a:rPr>
            <a:t>し</a:t>
          </a:r>
          <a:r>
            <a:rPr kumimoji="1" lang="ja-JP" altLang="ja-JP" sz="800">
              <a:solidFill>
                <a:schemeClr val="tx1"/>
              </a:solidFill>
              <a:effectLst/>
              <a:latin typeface="+mn-ea"/>
              <a:ea typeface="+mn-ea"/>
              <a:cs typeface="+mn-cs"/>
            </a:rPr>
            <a:t>、住民一人当たりの公債費は</a:t>
          </a:r>
          <a:r>
            <a:rPr kumimoji="1" lang="en-US" altLang="ja-JP" sz="800">
              <a:solidFill>
                <a:schemeClr val="tx1"/>
              </a:solidFill>
              <a:effectLst/>
              <a:latin typeface="+mn-ea"/>
              <a:ea typeface="+mn-ea"/>
              <a:cs typeface="+mn-cs"/>
            </a:rPr>
            <a:t>277</a:t>
          </a:r>
          <a:r>
            <a:rPr kumimoji="1" lang="ja-JP" altLang="ja-JP" sz="800">
              <a:solidFill>
                <a:schemeClr val="tx1"/>
              </a:solidFill>
              <a:effectLst/>
              <a:latin typeface="+mn-ea"/>
              <a:ea typeface="+mn-ea"/>
              <a:cs typeface="+mn-cs"/>
            </a:rPr>
            <a:t>円の</a:t>
          </a:r>
          <a:r>
            <a:rPr kumimoji="1" lang="ja-JP" altLang="en-US" sz="800">
              <a:solidFill>
                <a:schemeClr val="tx1"/>
              </a:solidFill>
              <a:effectLst/>
              <a:latin typeface="+mn-ea"/>
              <a:ea typeface="+mn-ea"/>
              <a:cs typeface="+mn-cs"/>
            </a:rPr>
            <a:t>減少</a:t>
          </a:r>
          <a:r>
            <a:rPr kumimoji="1" lang="ja-JP" altLang="ja-JP" sz="800">
              <a:solidFill>
                <a:schemeClr val="tx1"/>
              </a:solidFill>
              <a:effectLst/>
              <a:latin typeface="+mn-ea"/>
              <a:ea typeface="+mn-ea"/>
              <a:cs typeface="+mn-cs"/>
            </a:rPr>
            <a:t>となっていますが、頻発した豪雨災害への対応などに伴い多額の県債を発行したことなどにより、類似団体</a:t>
          </a:r>
          <a:r>
            <a:rPr kumimoji="1" lang="ja-JP" altLang="en-US" sz="800">
              <a:solidFill>
                <a:schemeClr val="tx1"/>
              </a:solidFill>
              <a:effectLst/>
              <a:latin typeface="+mn-ea"/>
              <a:ea typeface="+mn-ea"/>
              <a:cs typeface="+mn-cs"/>
            </a:rPr>
            <a:t>平均</a:t>
          </a:r>
          <a:r>
            <a:rPr kumimoji="1" lang="ja-JP" altLang="ja-JP" sz="800">
              <a:solidFill>
                <a:schemeClr val="tx1"/>
              </a:solidFill>
              <a:effectLst/>
              <a:latin typeface="+mn-ea"/>
              <a:ea typeface="+mn-ea"/>
              <a:cs typeface="+mn-cs"/>
            </a:rPr>
            <a:t>を</a:t>
          </a:r>
          <a:r>
            <a:rPr kumimoji="1" lang="en-US" altLang="ja-JP" sz="800">
              <a:solidFill>
                <a:schemeClr val="tx1"/>
              </a:solidFill>
              <a:effectLst/>
              <a:latin typeface="+mn-ea"/>
              <a:ea typeface="+mn-ea"/>
              <a:cs typeface="+mn-cs"/>
            </a:rPr>
            <a:t>4,894</a:t>
          </a:r>
          <a:r>
            <a:rPr kumimoji="1" lang="ja-JP" altLang="ja-JP" sz="800">
              <a:solidFill>
                <a:schemeClr val="tx1"/>
              </a:solidFill>
              <a:effectLst/>
              <a:latin typeface="+mn-ea"/>
              <a:ea typeface="+mn-ea"/>
              <a:cs typeface="+mn-cs"/>
            </a:rPr>
            <a:t>円上回</a:t>
          </a:r>
          <a:r>
            <a:rPr kumimoji="1" lang="ja-JP" altLang="en-US" sz="800">
              <a:solidFill>
                <a:schemeClr val="tx1"/>
              </a:solidFill>
              <a:effectLst/>
              <a:latin typeface="+mn-ea"/>
              <a:ea typeface="+mn-ea"/>
              <a:cs typeface="+mn-cs"/>
            </a:rPr>
            <a:t>って</a:t>
          </a:r>
          <a:r>
            <a:rPr kumimoji="1" lang="ja-JP" altLang="ja-JP" sz="800">
              <a:solidFill>
                <a:schemeClr val="tx1"/>
              </a:solidFill>
              <a:effectLst/>
              <a:latin typeface="+mn-ea"/>
              <a:ea typeface="+mn-ea"/>
              <a:cs typeface="+mn-cs"/>
            </a:rPr>
            <a:t>います。</a:t>
          </a:r>
          <a:endParaRPr lang="ja-JP" altLang="ja-JP" sz="800">
            <a:solidFill>
              <a:schemeClr val="tx1"/>
            </a:solidFill>
            <a:effectLst/>
            <a:latin typeface="+mn-ea"/>
            <a:ea typeface="+mn-ea"/>
          </a:endParaRPr>
        </a:p>
        <a:p>
          <a:pPr eaLnBrk="1" fontAlgn="auto" latinLnBrk="0" hangingPunct="1"/>
          <a:r>
            <a:rPr kumimoji="1" lang="ja-JP" altLang="ja-JP" sz="800" baseline="0">
              <a:solidFill>
                <a:schemeClr val="tx1"/>
              </a:solidFill>
              <a:effectLst/>
              <a:latin typeface="+mn-ea"/>
              <a:ea typeface="+mn-ea"/>
              <a:cs typeface="+mn-cs"/>
            </a:rPr>
            <a:t>・引き続き、経済の低迷や大規模災害などのリスクに備えつつ、県勢発展に必要な施策を安定して推進できる、しなやかな財政運営を行っていくため、「中期財政運営方針（</a:t>
          </a:r>
          <a:r>
            <a:rPr kumimoji="1" lang="en-US" altLang="ja-JP" sz="800" baseline="0">
              <a:solidFill>
                <a:schemeClr val="tx1"/>
              </a:solidFill>
              <a:effectLst/>
              <a:latin typeface="+mn-ea"/>
              <a:ea typeface="+mn-ea"/>
              <a:cs typeface="+mn-cs"/>
            </a:rPr>
            <a:t>R3</a:t>
          </a:r>
          <a:r>
            <a:rPr kumimoji="1" lang="ja-JP" altLang="ja-JP" sz="800" baseline="0">
              <a:solidFill>
                <a:schemeClr val="tx1"/>
              </a:solidFill>
              <a:effectLst/>
              <a:latin typeface="+mn-ea"/>
              <a:ea typeface="+mn-ea"/>
              <a:cs typeface="+mn-cs"/>
            </a:rPr>
            <a:t>～</a:t>
          </a:r>
          <a:r>
            <a:rPr kumimoji="1" lang="en-US" altLang="ja-JP" sz="800" baseline="0">
              <a:solidFill>
                <a:schemeClr val="tx1"/>
              </a:solidFill>
              <a:effectLst/>
              <a:latin typeface="+mn-ea"/>
              <a:ea typeface="+mn-ea"/>
              <a:cs typeface="+mn-cs"/>
            </a:rPr>
            <a:t>R7</a:t>
          </a:r>
          <a:r>
            <a:rPr kumimoji="1" lang="ja-JP" altLang="ja-JP" sz="800" baseline="0">
              <a:solidFill>
                <a:schemeClr val="tx1"/>
              </a:solidFill>
              <a:effectLst/>
              <a:latin typeface="+mn-ea"/>
              <a:ea typeface="+mn-ea"/>
              <a:cs typeface="+mn-cs"/>
            </a:rPr>
            <a:t>）」に基づき、更なる選択と集中を図るための取組や、人件費等の経常的経費の適正管理、県税の徴収強化などの歳出歳入の両面にわたる取組を行うとともに、県債残高などの将来負担額の着実な縮減を進めていきます。</a:t>
          </a:r>
          <a:endParaRPr lang="ja-JP" altLang="ja-JP" sz="800">
            <a:solidFill>
              <a:schemeClr val="tx1"/>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2,750,540
2,689,518
8,478.94
1,124,841,043
1,102,901,381
5,467,362
588,217,627
2,047,947,172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170180</xdr:rowOff>
    </xdr:from>
    <xdr:to>
      <xdr:col>24</xdr:col>
      <xdr:colOff>63500</xdr:colOff>
      <xdr:row>33</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6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86360</xdr:rowOff>
    </xdr:from>
    <xdr:to>
      <xdr:col>19</xdr:col>
      <xdr:colOff>177800</xdr:colOff>
      <xdr:row>33</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4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86360</xdr:rowOff>
    </xdr:from>
    <xdr:to>
      <xdr:col>15</xdr:col>
      <xdr:colOff>50800</xdr:colOff>
      <xdr:row>33</xdr:row>
      <xdr:rowOff>145415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42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1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119380</xdr:rowOff>
    </xdr:from>
    <xdr:to>
      <xdr:col>24</xdr:col>
      <xdr:colOff>114300</xdr:colOff>
      <xdr:row>33</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142257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62230</xdr:rowOff>
    </xdr:from>
    <xdr:to>
      <xdr:col>20</xdr:col>
      <xdr:colOff>38100</xdr:colOff>
      <xdr:row>33</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8907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35560</xdr:rowOff>
    </xdr:from>
    <xdr:to>
      <xdr:col>15</xdr:col>
      <xdr:colOff>101600</xdr:colOff>
      <xdr:row>33</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153687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6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94615</xdr:rowOff>
    </xdr:from>
    <xdr:to>
      <xdr:col>10</xdr:col>
      <xdr:colOff>165100</xdr:colOff>
      <xdr:row>34</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41292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2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161307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110256</xdr:rowOff>
    </xdr:from>
    <xdr:to>
      <xdr:col>24</xdr:col>
      <xdr:colOff>63500</xdr:colOff>
      <xdr:row>56</xdr:row>
      <xdr:rowOff>2151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40006"/>
          <a:ext cx="8382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111696</xdr:rowOff>
    </xdr:from>
    <xdr:to>
      <xdr:col>19</xdr:col>
      <xdr:colOff>177800</xdr:colOff>
      <xdr:row>55</xdr:row>
      <xdr:rowOff>110256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69996"/>
          <a:ext cx="889000" cy="1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111696</xdr:rowOff>
    </xdr:from>
    <xdr:to>
      <xdr:col>15</xdr:col>
      <xdr:colOff>50800</xdr:colOff>
      <xdr:row>55</xdr:row>
      <xdr:rowOff>164960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69996"/>
          <a:ext cx="889000" cy="2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164960</xdr:rowOff>
    </xdr:from>
    <xdr:to>
      <xdr:col>10</xdr:col>
      <xdr:colOff>114300</xdr:colOff>
      <xdr:row>56</xdr:row>
      <xdr:rowOff>116886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94710"/>
          <a:ext cx="889000" cy="1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122801</xdr:rowOff>
    </xdr:from>
    <xdr:to>
      <xdr:col>24</xdr:col>
      <xdr:colOff>114300</xdr:colOff>
      <xdr:row>56</xdr:row>
      <xdr:rowOff>52951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101228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59456</xdr:rowOff>
    </xdr:from>
    <xdr:to>
      <xdr:col>20</xdr:col>
      <xdr:colOff>38100</xdr:colOff>
      <xdr:row>55</xdr:row>
      <xdr:rowOff>161056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6133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60896</xdr:rowOff>
    </xdr:from>
    <xdr:to>
      <xdr:col>15</xdr:col>
      <xdr:colOff>101600</xdr:colOff>
      <xdr:row>54</xdr:row>
      <xdr:rowOff>162496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7573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0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114160</xdr:rowOff>
    </xdr:from>
    <xdr:to>
      <xdr:col>10</xdr:col>
      <xdr:colOff>165100</xdr:colOff>
      <xdr:row>56</xdr:row>
      <xdr:rowOff>44310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60837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66086</xdr:rowOff>
    </xdr:from>
    <xdr:to>
      <xdr:col>6</xdr:col>
      <xdr:colOff>38100</xdr:colOff>
      <xdr:row>56</xdr:row>
      <xdr:rowOff>167686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104953</xdr:rowOff>
    </xdr:from>
    <xdr:to>
      <xdr:col>24</xdr:col>
      <xdr:colOff>63500</xdr:colOff>
      <xdr:row>74</xdr:row>
      <xdr:rowOff>14976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620803"/>
          <a:ext cx="8382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12050</xdr:rowOff>
    </xdr:from>
    <xdr:to>
      <xdr:col>19</xdr:col>
      <xdr:colOff>177800</xdr:colOff>
      <xdr:row>74</xdr:row>
      <xdr:rowOff>14976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69935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12050</xdr:rowOff>
    </xdr:from>
    <xdr:to>
      <xdr:col>15</xdr:col>
      <xdr:colOff>50800</xdr:colOff>
      <xdr:row>74</xdr:row>
      <xdr:rowOff>72217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2699350"/>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72217</xdr:rowOff>
    </xdr:from>
    <xdr:to>
      <xdr:col>10</xdr:col>
      <xdr:colOff>114300</xdr:colOff>
      <xdr:row>76</xdr:row>
      <xdr:rowOff>38841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759517"/>
          <a:ext cx="889000" cy="3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54153</xdr:rowOff>
    </xdr:from>
    <xdr:to>
      <xdr:col>24</xdr:col>
      <xdr:colOff>114300</xdr:colOff>
      <xdr:row>73</xdr:row>
      <xdr:rowOff>155753</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5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77030</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135626</xdr:rowOff>
    </xdr:from>
    <xdr:to>
      <xdr:col>20</xdr:col>
      <xdr:colOff>38100</xdr:colOff>
      <xdr:row>74</xdr:row>
      <xdr:rowOff>65776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6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82303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4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132700</xdr:rowOff>
    </xdr:from>
    <xdr:to>
      <xdr:col>15</xdr:col>
      <xdr:colOff>101600</xdr:colOff>
      <xdr:row>74</xdr:row>
      <xdr:rowOff>62850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6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79377</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4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21417</xdr:rowOff>
    </xdr:from>
    <xdr:to>
      <xdr:col>10</xdr:col>
      <xdr:colOff>165100</xdr:colOff>
      <xdr:row>74</xdr:row>
      <xdr:rowOff>123017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7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114144</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8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159491</xdr:rowOff>
    </xdr:from>
    <xdr:to>
      <xdr:col>6</xdr:col>
      <xdr:colOff>38100</xdr:colOff>
      <xdr:row>76</xdr:row>
      <xdr:rowOff>89641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106169</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168580</xdr:rowOff>
    </xdr:from>
    <xdr:to>
      <xdr:col>24</xdr:col>
      <xdr:colOff>63500</xdr:colOff>
      <xdr:row>97</xdr:row>
      <xdr:rowOff>34773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770530"/>
          <a:ext cx="838200" cy="8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152578</xdr:rowOff>
    </xdr:from>
    <xdr:to>
      <xdr:col>19</xdr:col>
      <xdr:colOff>177800</xdr:colOff>
      <xdr:row>91</xdr:row>
      <xdr:rowOff>168580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2908300" y="157545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152578</xdr:rowOff>
    </xdr:from>
    <xdr:to>
      <xdr:col>15</xdr:col>
      <xdr:colOff>50800</xdr:colOff>
      <xdr:row>95</xdr:row>
      <xdr:rowOff>22389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754528"/>
          <a:ext cx="889000" cy="5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22389</xdr:rowOff>
    </xdr:from>
    <xdr:to>
      <xdr:col>10</xdr:col>
      <xdr:colOff>114300</xdr:colOff>
      <xdr:row>98</xdr:row>
      <xdr:rowOff>142863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310139"/>
          <a:ext cx="889000" cy="6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155423</xdr:rowOff>
    </xdr:from>
    <xdr:to>
      <xdr:col>24</xdr:col>
      <xdr:colOff>114300</xdr:colOff>
      <xdr:row>97</xdr:row>
      <xdr:rowOff>85573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4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117780</xdr:rowOff>
    </xdr:from>
    <xdr:to>
      <xdr:col>20</xdr:col>
      <xdr:colOff>38100</xdr:colOff>
      <xdr:row>92</xdr:row>
      <xdr:rowOff>47930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7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64457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4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101778</xdr:rowOff>
    </xdr:from>
    <xdr:to>
      <xdr:col>15</xdr:col>
      <xdr:colOff>101600</xdr:colOff>
      <xdr:row>92</xdr:row>
      <xdr:rowOff>31928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7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48455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4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143039</xdr:rowOff>
    </xdr:from>
    <xdr:to>
      <xdr:col>10</xdr:col>
      <xdr:colOff>165100</xdr:colOff>
      <xdr:row>95</xdr:row>
      <xdr:rowOff>73189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2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89716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92063</xdr:rowOff>
    </xdr:from>
    <xdr:to>
      <xdr:col>6</xdr:col>
      <xdr:colOff>38100</xdr:colOff>
      <xdr:row>99</xdr:row>
      <xdr:rowOff>22213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8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38740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119380</xdr:rowOff>
    </xdr:from>
    <xdr:to>
      <xdr:col>55</xdr:col>
      <xdr:colOff>0</xdr:colOff>
      <xdr:row>35</xdr:row>
      <xdr:rowOff>158750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1201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119380</xdr:rowOff>
    </xdr:from>
    <xdr:to>
      <xdr:col>50</xdr:col>
      <xdr:colOff>114300</xdr:colOff>
      <xdr:row>36</xdr:row>
      <xdr:rowOff>54610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1201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54610</xdr:rowOff>
    </xdr:from>
    <xdr:to>
      <xdr:col>45</xdr:col>
      <xdr:colOff>177800</xdr:colOff>
      <xdr:row>36</xdr:row>
      <xdr:rowOff>102870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2268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97790</xdr:rowOff>
    </xdr:from>
    <xdr:to>
      <xdr:col>41</xdr:col>
      <xdr:colOff>50800</xdr:colOff>
      <xdr:row>36</xdr:row>
      <xdr:rowOff>102870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269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107950</xdr:rowOff>
    </xdr:from>
    <xdr:to>
      <xdr:col>55</xdr:col>
      <xdr:colOff>50800</xdr:colOff>
      <xdr:row>36</xdr:row>
      <xdr:rowOff>38100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130827</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68580</xdr:rowOff>
    </xdr:from>
    <xdr:to>
      <xdr:col>50</xdr:col>
      <xdr:colOff>165100</xdr:colOff>
      <xdr:row>35</xdr:row>
      <xdr:rowOff>170180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15257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58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3810</xdr:rowOff>
    </xdr:from>
    <xdr:to>
      <xdr:col>46</xdr:col>
      <xdr:colOff>38100</xdr:colOff>
      <xdr:row>36</xdr:row>
      <xdr:rowOff>105410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96537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8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52070</xdr:rowOff>
    </xdr:from>
    <xdr:to>
      <xdr:col>41</xdr:col>
      <xdr:colOff>101600</xdr:colOff>
      <xdr:row>36</xdr:row>
      <xdr:rowOff>153670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144797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46990</xdr:rowOff>
    </xdr:from>
    <xdr:to>
      <xdr:col>36</xdr:col>
      <xdr:colOff>165100</xdr:colOff>
      <xdr:row>36</xdr:row>
      <xdr:rowOff>148590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165117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599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143358</xdr:rowOff>
    </xdr:from>
    <xdr:to>
      <xdr:col>55</xdr:col>
      <xdr:colOff>0</xdr:colOff>
      <xdr:row>56</xdr:row>
      <xdr:rowOff>166926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744558"/>
          <a:ext cx="8382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166926</xdr:rowOff>
    </xdr:from>
    <xdr:to>
      <xdr:col>50</xdr:col>
      <xdr:colOff>114300</xdr:colOff>
      <xdr:row>57</xdr:row>
      <xdr:rowOff>35001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768126"/>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18725</xdr:rowOff>
    </xdr:from>
    <xdr:to>
      <xdr:col>45</xdr:col>
      <xdr:colOff>177800</xdr:colOff>
      <xdr:row>57</xdr:row>
      <xdr:rowOff>35001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791375"/>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18725</xdr:rowOff>
    </xdr:from>
    <xdr:to>
      <xdr:col>41</xdr:col>
      <xdr:colOff>50800</xdr:colOff>
      <xdr:row>57</xdr:row>
      <xdr:rowOff>61588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7913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92558</xdr:rowOff>
    </xdr:from>
    <xdr:to>
      <xdr:col>55</xdr:col>
      <xdr:colOff>50800</xdr:colOff>
      <xdr:row>57</xdr:row>
      <xdr:rowOff>22708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6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115435</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5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116126</xdr:rowOff>
    </xdr:from>
    <xdr:to>
      <xdr:col>50</xdr:col>
      <xdr:colOff>165100</xdr:colOff>
      <xdr:row>57</xdr:row>
      <xdr:rowOff>46276</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62803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4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155651</xdr:rowOff>
    </xdr:from>
    <xdr:to>
      <xdr:col>46</xdr:col>
      <xdr:colOff>38100</xdr:colOff>
      <xdr:row>57</xdr:row>
      <xdr:rowOff>85801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76928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139375</xdr:rowOff>
    </xdr:from>
    <xdr:to>
      <xdr:col>41</xdr:col>
      <xdr:colOff>101600</xdr:colOff>
      <xdr:row>57</xdr:row>
      <xdr:rowOff>69525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7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60652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10788</xdr:rowOff>
    </xdr:from>
    <xdr:to>
      <xdr:col>36</xdr:col>
      <xdr:colOff>165100</xdr:colOff>
      <xdr:row>57</xdr:row>
      <xdr:rowOff>112388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103515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12811</xdr:rowOff>
    </xdr:from>
    <xdr:to>
      <xdr:col>55</xdr:col>
      <xdr:colOff>0</xdr:colOff>
      <xdr:row>75</xdr:row>
      <xdr:rowOff>107762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871561"/>
          <a:ext cx="838200" cy="9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26331</xdr:rowOff>
    </xdr:from>
    <xdr:to>
      <xdr:col>50</xdr:col>
      <xdr:colOff>114300</xdr:colOff>
      <xdr:row>75</xdr:row>
      <xdr:rowOff>12811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542181"/>
          <a:ext cx="8890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26331</xdr:rowOff>
    </xdr:from>
    <xdr:to>
      <xdr:col>45</xdr:col>
      <xdr:colOff>177800</xdr:colOff>
      <xdr:row>75</xdr:row>
      <xdr:rowOff>150461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542181"/>
          <a:ext cx="889000" cy="4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150461</xdr:rowOff>
    </xdr:from>
    <xdr:to>
      <xdr:col>41</xdr:col>
      <xdr:colOff>50800</xdr:colOff>
      <xdr:row>77</xdr:row>
      <xdr:rowOff>143357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3009211"/>
          <a:ext cx="889000" cy="3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56962</xdr:rowOff>
    </xdr:from>
    <xdr:to>
      <xdr:col>55</xdr:col>
      <xdr:colOff>50800</xdr:colOff>
      <xdr:row>75</xdr:row>
      <xdr:rowOff>158561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915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35389</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133461</xdr:rowOff>
    </xdr:from>
    <xdr:to>
      <xdr:col>50</xdr:col>
      <xdr:colOff>165100</xdr:colOff>
      <xdr:row>75</xdr:row>
      <xdr:rowOff>63611</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8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54738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146981</xdr:rowOff>
    </xdr:from>
    <xdr:to>
      <xdr:col>46</xdr:col>
      <xdr:colOff>38100</xdr:colOff>
      <xdr:row>73</xdr:row>
      <xdr:rowOff>77131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68258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5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99661</xdr:rowOff>
    </xdr:from>
    <xdr:to>
      <xdr:col>41</xdr:col>
      <xdr:colOff>101600</xdr:colOff>
      <xdr:row>76</xdr:row>
      <xdr:rowOff>29811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20938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92557</xdr:rowOff>
    </xdr:from>
    <xdr:to>
      <xdr:col>36</xdr:col>
      <xdr:colOff>165100</xdr:colOff>
      <xdr:row>78</xdr:row>
      <xdr:rowOff>22707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76978</xdr:rowOff>
    </xdr:from>
    <xdr:to>
      <xdr:col>55</xdr:col>
      <xdr:colOff>0</xdr:colOff>
      <xdr:row>95</xdr:row>
      <xdr:rowOff>139029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364728"/>
          <a:ext cx="838200" cy="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139029</xdr:rowOff>
    </xdr:from>
    <xdr:to>
      <xdr:col>50</xdr:col>
      <xdr:colOff>114300</xdr:colOff>
      <xdr:row>96</xdr:row>
      <xdr:rowOff>58747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26779"/>
          <a:ext cx="889000" cy="9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54432</xdr:rowOff>
    </xdr:from>
    <xdr:to>
      <xdr:col>45</xdr:col>
      <xdr:colOff>177800</xdr:colOff>
      <xdr:row>96</xdr:row>
      <xdr:rowOff>58747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513632"/>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54432</xdr:rowOff>
    </xdr:from>
    <xdr:to>
      <xdr:col>41</xdr:col>
      <xdr:colOff>50800</xdr:colOff>
      <xdr:row>96</xdr:row>
      <xdr:rowOff>106624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13632"/>
          <a:ext cx="889000" cy="5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26178</xdr:rowOff>
    </xdr:from>
    <xdr:to>
      <xdr:col>55</xdr:col>
      <xdr:colOff>50800</xdr:colOff>
      <xdr:row>95</xdr:row>
      <xdr:rowOff>127778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49055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6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88229</xdr:rowOff>
    </xdr:from>
    <xdr:to>
      <xdr:col>50</xdr:col>
      <xdr:colOff>165100</xdr:colOff>
      <xdr:row>96</xdr:row>
      <xdr:rowOff>18379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34906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7947</xdr:rowOff>
    </xdr:from>
    <xdr:to>
      <xdr:col>46</xdr:col>
      <xdr:colOff>38100</xdr:colOff>
      <xdr:row>96</xdr:row>
      <xdr:rowOff>109547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126074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3632</xdr:rowOff>
    </xdr:from>
    <xdr:to>
      <xdr:col>41</xdr:col>
      <xdr:colOff>101600</xdr:colOff>
      <xdr:row>96</xdr:row>
      <xdr:rowOff>105232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121759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55824</xdr:rowOff>
    </xdr:from>
    <xdr:to>
      <xdr:col>36</xdr:col>
      <xdr:colOff>165100</xdr:colOff>
      <xdr:row>96</xdr:row>
      <xdr:rowOff>157424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134620</xdr:rowOff>
    </xdr:from>
    <xdr:to>
      <xdr:col>85</xdr:col>
      <xdr:colOff>127000</xdr:colOff>
      <xdr:row>37</xdr:row>
      <xdr:rowOff>143764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4782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143764</xdr:rowOff>
    </xdr:from>
    <xdr:to>
      <xdr:col>81</xdr:col>
      <xdr:colOff>50800</xdr:colOff>
      <xdr:row>38</xdr:row>
      <xdr:rowOff>110744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87414"/>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110744</xdr:rowOff>
    </xdr:from>
    <xdr:to>
      <xdr:col>76</xdr:col>
      <xdr:colOff>114300</xdr:colOff>
      <xdr:row>38</xdr:row>
      <xdr:rowOff>114173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6258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97155</xdr:rowOff>
    </xdr:from>
    <xdr:to>
      <xdr:col>71</xdr:col>
      <xdr:colOff>177800</xdr:colOff>
      <xdr:row>38</xdr:row>
      <xdr:rowOff>114173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814300" y="6612255"/>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83820</xdr:rowOff>
    </xdr:from>
    <xdr:to>
      <xdr:col>85</xdr:col>
      <xdr:colOff>177800</xdr:colOff>
      <xdr:row>38</xdr:row>
      <xdr:rowOff>13970</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62247</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92964</xdr:rowOff>
    </xdr:from>
    <xdr:to>
      <xdr:col>81</xdr:col>
      <xdr:colOff>101600</xdr:colOff>
      <xdr:row>38</xdr:row>
      <xdr:rowOff>23114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5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59944</xdr:rowOff>
    </xdr:from>
    <xdr:to>
      <xdr:col>76</xdr:col>
      <xdr:colOff>165100</xdr:colOff>
      <xdr:row>38</xdr:row>
      <xdr:rowOff>161544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152671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63373</xdr:rowOff>
    </xdr:from>
    <xdr:to>
      <xdr:col>72</xdr:col>
      <xdr:colOff>38100</xdr:colOff>
      <xdr:row>38</xdr:row>
      <xdr:rowOff>164973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156100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46355</xdr:rowOff>
    </xdr:from>
    <xdr:to>
      <xdr:col>67</xdr:col>
      <xdr:colOff>101600</xdr:colOff>
      <xdr:row>38</xdr:row>
      <xdr:rowOff>147955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139082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43993</xdr:rowOff>
    </xdr:from>
    <xdr:to>
      <xdr:col>85</xdr:col>
      <xdr:colOff>127000</xdr:colOff>
      <xdr:row>56</xdr:row>
      <xdr:rowOff>81102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645193"/>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40125</xdr:rowOff>
    </xdr:from>
    <xdr:to>
      <xdr:col>81</xdr:col>
      <xdr:colOff>50800</xdr:colOff>
      <xdr:row>56</xdr:row>
      <xdr:rowOff>43993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64132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37954</xdr:rowOff>
    </xdr:from>
    <xdr:to>
      <xdr:col>76</xdr:col>
      <xdr:colOff>114300</xdr:colOff>
      <xdr:row>56</xdr:row>
      <xdr:rowOff>40125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63915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28829</xdr:rowOff>
    </xdr:from>
    <xdr:to>
      <xdr:col>71</xdr:col>
      <xdr:colOff>177800</xdr:colOff>
      <xdr:row>56</xdr:row>
      <xdr:rowOff>37954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63002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30302</xdr:rowOff>
    </xdr:from>
    <xdr:to>
      <xdr:col>85</xdr:col>
      <xdr:colOff>177800</xdr:colOff>
      <xdr:row>56</xdr:row>
      <xdr:rowOff>131902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6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8729</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6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164643</xdr:rowOff>
    </xdr:from>
    <xdr:to>
      <xdr:col>81</xdr:col>
      <xdr:colOff>101600</xdr:colOff>
      <xdr:row>56</xdr:row>
      <xdr:rowOff>94793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85920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160775</xdr:rowOff>
    </xdr:from>
    <xdr:to>
      <xdr:col>76</xdr:col>
      <xdr:colOff>165100</xdr:colOff>
      <xdr:row>56</xdr:row>
      <xdr:rowOff>90925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5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82052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158604</xdr:rowOff>
    </xdr:from>
    <xdr:to>
      <xdr:col>72</xdr:col>
      <xdr:colOff>38100</xdr:colOff>
      <xdr:row>56</xdr:row>
      <xdr:rowOff>88754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5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79881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149479</xdr:rowOff>
    </xdr:from>
    <xdr:to>
      <xdr:col>67</xdr:col>
      <xdr:colOff>101600</xdr:colOff>
      <xdr:row>56</xdr:row>
      <xdr:rowOff>79629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70756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15875</xdr:rowOff>
    </xdr:from>
    <xdr:to>
      <xdr:col>85</xdr:col>
      <xdr:colOff>126364</xdr:colOff>
      <xdr:row>79</xdr:row>
      <xdr:rowOff>36830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531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40657</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8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36830</xdr:rowOff>
    </xdr:from>
    <xdr:to>
      <xdr:col>86</xdr:col>
      <xdr:colOff>25400</xdr:colOff>
      <xdr:row>79</xdr:row>
      <xdr:rowOff>36830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8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134002</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30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15875</xdr:rowOff>
    </xdr:from>
    <xdr:to>
      <xdr:col>86</xdr:col>
      <xdr:colOff>25400</xdr:colOff>
      <xdr:row>73</xdr:row>
      <xdr:rowOff>15875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53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162179</xdr:rowOff>
    </xdr:from>
    <xdr:to>
      <xdr:col>85</xdr:col>
      <xdr:colOff>127000</xdr:colOff>
      <xdr:row>74</xdr:row>
      <xdr:rowOff>91059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2335129"/>
          <a:ext cx="8382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119397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32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140970</xdr:rowOff>
    </xdr:from>
    <xdr:to>
      <xdr:col>85</xdr:col>
      <xdr:colOff>177800</xdr:colOff>
      <xdr:row>78</xdr:row>
      <xdr:rowOff>71120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162179</xdr:rowOff>
    </xdr:from>
    <xdr:to>
      <xdr:col>81</xdr:col>
      <xdr:colOff>50800</xdr:colOff>
      <xdr:row>71</xdr:row>
      <xdr:rowOff>162179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216367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109347</xdr:rowOff>
    </xdr:from>
    <xdr:to>
      <xdr:col>81</xdr:col>
      <xdr:colOff>101600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30624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4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51689</xdr:rowOff>
    </xdr:from>
    <xdr:to>
      <xdr:col>76</xdr:col>
      <xdr:colOff>114300</xdr:colOff>
      <xdr:row>70</xdr:row>
      <xdr:rowOff>162179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20531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126364</xdr:rowOff>
    </xdr:from>
    <xdr:to>
      <xdr:col>76</xdr:col>
      <xdr:colOff>165100</xdr:colOff>
      <xdr:row>77</xdr:row>
      <xdr:rowOff>56514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47641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51689</xdr:rowOff>
    </xdr:from>
    <xdr:to>
      <xdr:col>71</xdr:col>
      <xdr:colOff>177800</xdr:colOff>
      <xdr:row>71</xdr:row>
      <xdr:rowOff>132969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2053189"/>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132334</xdr:rowOff>
    </xdr:from>
    <xdr:to>
      <xdr:col>72</xdr:col>
      <xdr:colOff>38100</xdr:colOff>
      <xdr:row>76</xdr:row>
      <xdr:rowOff>62483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53612</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27687</xdr:rowOff>
    </xdr:from>
    <xdr:to>
      <xdr:col>67</xdr:col>
      <xdr:colOff>101600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40259</xdr:rowOff>
    </xdr:from>
    <xdr:to>
      <xdr:col>85</xdr:col>
      <xdr:colOff>177800</xdr:colOff>
      <xdr:row>74</xdr:row>
      <xdr:rowOff>141859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27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63136</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57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111379</xdr:rowOff>
    </xdr:from>
    <xdr:to>
      <xdr:col>81</xdr:col>
      <xdr:colOff>101600</xdr:colOff>
      <xdr:row>72</xdr:row>
      <xdr:rowOff>41529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22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70</xdr:row>
      <xdr:rowOff>58056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205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111379</xdr:rowOff>
    </xdr:from>
    <xdr:to>
      <xdr:col>76</xdr:col>
      <xdr:colOff>165100</xdr:colOff>
      <xdr:row>71</xdr:row>
      <xdr:rowOff>41529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1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58056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18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889</xdr:rowOff>
    </xdr:from>
    <xdr:to>
      <xdr:col>72</xdr:col>
      <xdr:colOff>38100</xdr:colOff>
      <xdr:row>70</xdr:row>
      <xdr:rowOff>102489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0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119016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17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82169</xdr:rowOff>
    </xdr:from>
    <xdr:to>
      <xdr:col>67</xdr:col>
      <xdr:colOff>101600</xdr:colOff>
      <xdr:row>72</xdr:row>
      <xdr:rowOff>12319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2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28846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0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7993</xdr:rowOff>
    </xdr:from>
    <xdr:to>
      <xdr:col>85</xdr:col>
      <xdr:colOff>127000</xdr:colOff>
      <xdr:row>95</xdr:row>
      <xdr:rowOff>17301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295743"/>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7993</xdr:rowOff>
    </xdr:from>
    <xdr:to>
      <xdr:col>81</xdr:col>
      <xdr:colOff>50800</xdr:colOff>
      <xdr:row>95</xdr:row>
      <xdr:rowOff>24943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295743"/>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24943</xdr:rowOff>
    </xdr:from>
    <xdr:to>
      <xdr:col>76</xdr:col>
      <xdr:colOff>114300</xdr:colOff>
      <xdr:row>95</xdr:row>
      <xdr:rowOff>110635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312693"/>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30037</xdr:rowOff>
    </xdr:from>
    <xdr:to>
      <xdr:col>71</xdr:col>
      <xdr:colOff>177800</xdr:colOff>
      <xdr:row>95</xdr:row>
      <xdr:rowOff>110635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317787"/>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137951</xdr:rowOff>
    </xdr:from>
    <xdr:to>
      <xdr:col>85</xdr:col>
      <xdr:colOff>177800</xdr:colOff>
      <xdr:row>95</xdr:row>
      <xdr:rowOff>68101</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160828</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1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128643</xdr:rowOff>
    </xdr:from>
    <xdr:to>
      <xdr:col>81</xdr:col>
      <xdr:colOff>101600</xdr:colOff>
      <xdr:row>95</xdr:row>
      <xdr:rowOff>58793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2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75320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0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145593</xdr:rowOff>
    </xdr:from>
    <xdr:to>
      <xdr:col>76</xdr:col>
      <xdr:colOff>165100</xdr:colOff>
      <xdr:row>95</xdr:row>
      <xdr:rowOff>75743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2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92270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59835</xdr:rowOff>
    </xdr:from>
    <xdr:to>
      <xdr:col>72</xdr:col>
      <xdr:colOff>38100</xdr:colOff>
      <xdr:row>95</xdr:row>
      <xdr:rowOff>161435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6512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150687</xdr:rowOff>
    </xdr:from>
    <xdr:to>
      <xdr:col>67</xdr:col>
      <xdr:colOff>101600</xdr:colOff>
      <xdr:row>95</xdr:row>
      <xdr:rowOff>80837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2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97364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・全体の</a:t>
          </a:r>
          <a:r>
            <a:rPr kumimoji="1" lang="en-US" altLang="ja-JP" sz="900">
              <a:solidFill>
                <a:schemeClr val="tx1"/>
              </a:solidFill>
              <a:effectLst/>
              <a:latin typeface="+mn-ea"/>
              <a:ea typeface="+mn-ea"/>
              <a:cs typeface="+mn-cs"/>
            </a:rPr>
            <a:t>17.3</a:t>
          </a:r>
          <a:r>
            <a:rPr kumimoji="1" lang="ja-JP" altLang="ja-JP" sz="900">
              <a:solidFill>
                <a:schemeClr val="tx1"/>
              </a:solidFill>
              <a:effectLst/>
              <a:latin typeface="+mn-ea"/>
              <a:ea typeface="+mn-ea"/>
              <a:cs typeface="+mn-cs"/>
            </a:rPr>
            <a:t>％を占める</a:t>
          </a:r>
          <a:r>
            <a:rPr kumimoji="1" lang="ja-JP" altLang="en-US" sz="900">
              <a:solidFill>
                <a:schemeClr val="tx1"/>
              </a:solidFill>
              <a:effectLst/>
              <a:latin typeface="+mn-ea"/>
              <a:ea typeface="+mn-ea"/>
              <a:cs typeface="+mn-cs"/>
            </a:rPr>
            <a:t>民生</a:t>
          </a:r>
          <a:r>
            <a:rPr kumimoji="1" lang="ja-JP" altLang="ja-JP" sz="900">
              <a:solidFill>
                <a:schemeClr val="tx1"/>
              </a:solidFill>
              <a:effectLst/>
              <a:latin typeface="+mn-ea"/>
              <a:ea typeface="+mn-ea"/>
              <a:cs typeface="+mn-cs"/>
            </a:rPr>
            <a:t>費については、</a:t>
          </a:r>
          <a:r>
            <a:rPr kumimoji="1" lang="ja-JP" altLang="en-US" sz="900">
              <a:solidFill>
                <a:schemeClr val="tx1"/>
              </a:solidFill>
              <a:effectLst/>
              <a:latin typeface="+mn-ea"/>
              <a:ea typeface="+mn-ea"/>
              <a:cs typeface="+mn-cs"/>
            </a:rPr>
            <a:t>障害者介護サービス等給付に係る経費の増</a:t>
          </a:r>
          <a:r>
            <a:rPr kumimoji="1" lang="ja-JP" altLang="ja-JP" sz="900">
              <a:solidFill>
                <a:schemeClr val="tx1"/>
              </a:solidFill>
              <a:effectLst/>
              <a:latin typeface="+mn-ea"/>
              <a:ea typeface="+mn-ea"/>
              <a:cs typeface="+mn-cs"/>
            </a:rPr>
            <a:t>などにより、前年度から</a:t>
          </a:r>
          <a:r>
            <a:rPr kumimoji="1" lang="en-US" altLang="ja-JP" sz="900">
              <a:solidFill>
                <a:schemeClr val="tx1"/>
              </a:solidFill>
              <a:effectLst/>
              <a:latin typeface="+mn-ea"/>
              <a:ea typeface="+mn-ea"/>
              <a:cs typeface="+mn-cs"/>
            </a:rPr>
            <a:t>35</a:t>
          </a:r>
          <a:r>
            <a:rPr kumimoji="1" lang="ja-JP" altLang="ja-JP" sz="900">
              <a:solidFill>
                <a:schemeClr val="tx1"/>
              </a:solidFill>
              <a:effectLst/>
              <a:latin typeface="+mn-ea"/>
              <a:ea typeface="+mn-ea"/>
              <a:cs typeface="+mn-cs"/>
            </a:rPr>
            <a:t>億円</a:t>
          </a:r>
          <a:r>
            <a:rPr kumimoji="1" lang="ja-JP" altLang="en-US" sz="900">
              <a:solidFill>
                <a:schemeClr val="tx1"/>
              </a:solidFill>
              <a:effectLst/>
              <a:latin typeface="+mn-ea"/>
              <a:ea typeface="+mn-ea"/>
              <a:cs typeface="+mn-cs"/>
            </a:rPr>
            <a:t>増加</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R4</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1,877</a:t>
          </a:r>
          <a:r>
            <a:rPr kumimoji="1" lang="ja-JP" altLang="ja-JP" sz="900">
              <a:solidFill>
                <a:schemeClr val="tx1"/>
              </a:solidFill>
              <a:effectLst/>
              <a:latin typeface="+mn-ea"/>
              <a:ea typeface="+mn-ea"/>
              <a:cs typeface="+mn-cs"/>
            </a:rPr>
            <a:t>億円→</a:t>
          </a:r>
          <a:r>
            <a:rPr kumimoji="1" lang="en-US" altLang="ja-JP" sz="900">
              <a:solidFill>
                <a:schemeClr val="tx1"/>
              </a:solidFill>
              <a:effectLst/>
              <a:latin typeface="+mn-ea"/>
              <a:ea typeface="+mn-ea"/>
              <a:cs typeface="+mn-cs"/>
            </a:rPr>
            <a:t>R5</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1,912</a:t>
          </a:r>
          <a:r>
            <a:rPr kumimoji="1" lang="ja-JP" altLang="ja-JP" sz="900">
              <a:solidFill>
                <a:schemeClr val="tx1"/>
              </a:solidFill>
              <a:effectLst/>
              <a:latin typeface="+mn-ea"/>
              <a:ea typeface="+mn-ea"/>
              <a:cs typeface="+mn-cs"/>
            </a:rPr>
            <a:t>億円</a:t>
          </a:r>
          <a:r>
            <a:rPr kumimoji="1" lang="ja-JP" altLang="en-US" sz="900">
              <a:solidFill>
                <a:schemeClr val="tx1"/>
              </a:solidFill>
              <a:effectLst/>
              <a:latin typeface="+mn-ea"/>
              <a:ea typeface="+mn-ea"/>
              <a:cs typeface="+mn-cs"/>
            </a:rPr>
            <a:t>、</a:t>
          </a:r>
          <a:r>
            <a:rPr kumimoji="1" lang="ja-JP" altLang="ja-JP" sz="900">
              <a:solidFill>
                <a:schemeClr val="tx1"/>
              </a:solidFill>
              <a:effectLst/>
              <a:latin typeface="+mn-ea"/>
              <a:ea typeface="+mn-ea"/>
              <a:cs typeface="+mn-cs"/>
            </a:rPr>
            <a:t>前年度比</a:t>
          </a:r>
          <a:r>
            <a:rPr kumimoji="1" lang="ja-JP" altLang="en-US"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35</a:t>
          </a:r>
          <a:r>
            <a:rPr lang="ja-JP" altLang="en-US" sz="900">
              <a:solidFill>
                <a:schemeClr val="tx1"/>
              </a:solidFill>
              <a:latin typeface="+mn-ea"/>
              <a:ea typeface="+mn-ea"/>
            </a:rPr>
            <a:t> </a:t>
          </a:r>
          <a:r>
            <a:rPr kumimoji="1" lang="ja-JP" altLang="ja-JP" sz="900">
              <a:solidFill>
                <a:schemeClr val="tx1"/>
              </a:solidFill>
              <a:effectLst/>
              <a:latin typeface="+mn-ea"/>
              <a:ea typeface="+mn-ea"/>
              <a:cs typeface="+mn-cs"/>
            </a:rPr>
            <a:t>億円）し、住民一人当たりの</a:t>
          </a:r>
          <a:r>
            <a:rPr kumimoji="1" lang="ja-JP" altLang="en-US" sz="900">
              <a:solidFill>
                <a:schemeClr val="tx1"/>
              </a:solidFill>
              <a:effectLst/>
              <a:latin typeface="+mn-ea"/>
              <a:ea typeface="+mn-ea"/>
              <a:cs typeface="+mn-cs"/>
            </a:rPr>
            <a:t>民生費は</a:t>
          </a:r>
          <a:r>
            <a:rPr kumimoji="1" lang="ja-JP" altLang="ja-JP" sz="900">
              <a:solidFill>
                <a:schemeClr val="tx1"/>
              </a:solidFill>
              <a:effectLst/>
              <a:latin typeface="+mn-ea"/>
              <a:ea typeface="+mn-ea"/>
              <a:cs typeface="+mn-cs"/>
            </a:rPr>
            <a:t>、前年度比で</a:t>
          </a:r>
          <a:r>
            <a:rPr kumimoji="1" lang="en-US" altLang="ja-JP" sz="900">
              <a:solidFill>
                <a:schemeClr val="tx1"/>
              </a:solidFill>
              <a:effectLst/>
              <a:latin typeface="+mn-ea"/>
              <a:ea typeface="+mn-ea"/>
              <a:cs typeface="+mn-cs"/>
            </a:rPr>
            <a:t>1,782</a:t>
          </a:r>
          <a:r>
            <a:rPr kumimoji="1" lang="ja-JP" altLang="en-US" sz="900">
              <a:solidFill>
                <a:schemeClr val="tx1"/>
              </a:solidFill>
              <a:effectLst/>
              <a:latin typeface="+mn-ea"/>
              <a:ea typeface="+mn-ea"/>
              <a:cs typeface="+mn-cs"/>
            </a:rPr>
            <a:t>円</a:t>
          </a:r>
          <a:r>
            <a:rPr kumimoji="1" lang="ja-JP" altLang="ja-JP" sz="900">
              <a:solidFill>
                <a:schemeClr val="tx1"/>
              </a:solidFill>
              <a:effectLst/>
              <a:latin typeface="+mn-ea"/>
              <a:ea typeface="+mn-ea"/>
              <a:cs typeface="+mn-cs"/>
            </a:rPr>
            <a:t>の</a:t>
          </a:r>
          <a:r>
            <a:rPr kumimoji="1" lang="ja-JP" altLang="en-US" sz="900">
              <a:solidFill>
                <a:schemeClr val="tx1"/>
              </a:solidFill>
              <a:effectLst/>
              <a:latin typeface="+mn-ea"/>
              <a:ea typeface="+mn-ea"/>
              <a:cs typeface="+mn-cs"/>
            </a:rPr>
            <a:t>増加</a:t>
          </a:r>
          <a:r>
            <a:rPr kumimoji="1" lang="ja-JP" altLang="ja-JP" sz="900">
              <a:solidFill>
                <a:schemeClr val="tx1"/>
              </a:solidFill>
              <a:effectLst/>
              <a:latin typeface="+mn-ea"/>
              <a:ea typeface="+mn-ea"/>
              <a:cs typeface="+mn-cs"/>
            </a:rPr>
            <a:t>となっています。</a:t>
          </a:r>
          <a:br>
            <a:rPr kumimoji="1" lang="en-US" altLang="ja-JP" sz="900">
              <a:solidFill>
                <a:schemeClr val="tx1"/>
              </a:solidFill>
              <a:effectLst/>
              <a:latin typeface="+mn-ea"/>
              <a:ea typeface="+mn-ea"/>
              <a:cs typeface="+mn-cs"/>
            </a:rPr>
          </a:br>
          <a:r>
            <a:rPr kumimoji="1" lang="ja-JP" altLang="ja-JP" sz="900">
              <a:solidFill>
                <a:schemeClr val="tx1"/>
              </a:solidFill>
              <a:effectLst/>
              <a:latin typeface="+mn-ea"/>
              <a:ea typeface="+mn-ea"/>
              <a:cs typeface="+mn-cs"/>
            </a:rPr>
            <a:t>・衛生費については、</a:t>
          </a:r>
          <a:r>
            <a:rPr kumimoji="1" lang="ja-JP" altLang="en-US" sz="900">
              <a:solidFill>
                <a:schemeClr val="tx1"/>
              </a:solidFill>
              <a:effectLst/>
              <a:latin typeface="+mn-ea"/>
              <a:ea typeface="+mn-ea"/>
              <a:cs typeface="+mn-cs"/>
            </a:rPr>
            <a:t>新型コロナウイルス対応に係る経費の減などにより、前年度から</a:t>
          </a:r>
          <a:r>
            <a:rPr kumimoji="1" lang="en-US" altLang="ja-JP" sz="900">
              <a:solidFill>
                <a:schemeClr val="tx1"/>
              </a:solidFill>
              <a:effectLst/>
              <a:latin typeface="+mn-ea"/>
              <a:ea typeface="+mn-ea"/>
              <a:cs typeface="+mn-cs"/>
            </a:rPr>
            <a:t>654</a:t>
          </a:r>
          <a:r>
            <a:rPr kumimoji="1" lang="ja-JP" altLang="en-US" sz="900">
              <a:solidFill>
                <a:schemeClr val="tx1"/>
              </a:solidFill>
              <a:effectLst/>
              <a:latin typeface="+mn-ea"/>
              <a:ea typeface="+mn-ea"/>
              <a:cs typeface="+mn-cs"/>
            </a:rPr>
            <a:t>億円減少（</a:t>
          </a:r>
          <a:r>
            <a:rPr kumimoji="1" lang="en-US" altLang="ja-JP" sz="900">
              <a:solidFill>
                <a:schemeClr val="tx1"/>
              </a:solidFill>
              <a:effectLst/>
              <a:latin typeface="+mn-ea"/>
              <a:ea typeface="+mn-ea"/>
              <a:cs typeface="+mn-cs"/>
            </a:rPr>
            <a:t>R4</a:t>
          </a:r>
          <a:r>
            <a:rPr kumimoji="1" lang="ja-JP" altLang="en-US"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1,184</a:t>
          </a:r>
          <a:r>
            <a:rPr kumimoji="1" lang="ja-JP" altLang="en-US" sz="900">
              <a:solidFill>
                <a:schemeClr val="tx1"/>
              </a:solidFill>
              <a:effectLst/>
              <a:latin typeface="+mn-ea"/>
              <a:ea typeface="+mn-ea"/>
              <a:cs typeface="+mn-cs"/>
            </a:rPr>
            <a:t>億円→</a:t>
          </a:r>
          <a:r>
            <a:rPr kumimoji="1" lang="en-US" altLang="ja-JP" sz="900">
              <a:solidFill>
                <a:schemeClr val="tx1"/>
              </a:solidFill>
              <a:effectLst/>
              <a:latin typeface="+mn-ea"/>
              <a:ea typeface="+mn-ea"/>
              <a:cs typeface="+mn-cs"/>
            </a:rPr>
            <a:t>R5</a:t>
          </a:r>
          <a:r>
            <a:rPr kumimoji="1" lang="ja-JP" altLang="en-US"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530</a:t>
          </a:r>
          <a:r>
            <a:rPr kumimoji="1" lang="ja-JP" altLang="en-US" sz="900">
              <a:solidFill>
                <a:schemeClr val="tx1"/>
              </a:solidFill>
              <a:effectLst/>
              <a:latin typeface="+mn-ea"/>
              <a:ea typeface="+mn-ea"/>
              <a:cs typeface="+mn-cs"/>
            </a:rPr>
            <a:t>億円、前年度比▲</a:t>
          </a:r>
          <a:r>
            <a:rPr kumimoji="1" lang="en-US" altLang="ja-JP" sz="900">
              <a:solidFill>
                <a:schemeClr val="tx1"/>
              </a:solidFill>
              <a:effectLst/>
              <a:latin typeface="+mn-ea"/>
              <a:ea typeface="+mn-ea"/>
              <a:cs typeface="+mn-cs"/>
            </a:rPr>
            <a:t>654 </a:t>
          </a:r>
          <a:r>
            <a:rPr kumimoji="1" lang="ja-JP" altLang="en-US" sz="900">
              <a:solidFill>
                <a:schemeClr val="tx1"/>
              </a:solidFill>
              <a:effectLst/>
              <a:latin typeface="+mn-ea"/>
              <a:ea typeface="+mn-ea"/>
              <a:cs typeface="+mn-cs"/>
            </a:rPr>
            <a:t>億円）し、</a:t>
          </a:r>
          <a:r>
            <a:rPr kumimoji="1" lang="ja-JP" altLang="ja-JP" sz="900">
              <a:solidFill>
                <a:schemeClr val="tx1"/>
              </a:solidFill>
              <a:effectLst/>
              <a:latin typeface="+mn-ea"/>
              <a:ea typeface="+mn-ea"/>
              <a:cs typeface="+mn-cs"/>
            </a:rPr>
            <a:t>住民一人当たりコストが</a:t>
          </a:r>
          <a:r>
            <a:rPr kumimoji="1" lang="en-US" altLang="ja-JP" sz="900">
              <a:solidFill>
                <a:schemeClr val="tx1"/>
              </a:solidFill>
              <a:effectLst/>
              <a:latin typeface="+mn-ea"/>
              <a:ea typeface="+mn-ea"/>
              <a:cs typeface="+mn-cs"/>
            </a:rPr>
            <a:t>19,254</a:t>
          </a:r>
          <a:r>
            <a:rPr kumimoji="1" lang="ja-JP" altLang="ja-JP" sz="900">
              <a:solidFill>
                <a:schemeClr val="tx1"/>
              </a:solidFill>
              <a:effectLst/>
              <a:latin typeface="+mn-ea"/>
              <a:ea typeface="+mn-ea"/>
              <a:cs typeface="+mn-cs"/>
            </a:rPr>
            <a:t>円となって</a:t>
          </a:r>
          <a:r>
            <a:rPr kumimoji="1" lang="ja-JP" altLang="en-US" sz="900">
              <a:solidFill>
                <a:schemeClr val="tx1"/>
              </a:solidFill>
              <a:effectLst/>
              <a:latin typeface="+mn-ea"/>
              <a:ea typeface="+mn-ea"/>
              <a:cs typeface="+mn-cs"/>
            </a:rPr>
            <a:t>います。</a:t>
          </a:r>
          <a:r>
            <a:rPr kumimoji="1" lang="ja-JP" altLang="ja-JP" sz="900">
              <a:solidFill>
                <a:schemeClr val="tx1"/>
              </a:solidFill>
              <a:effectLst/>
              <a:latin typeface="+mn-ea"/>
              <a:ea typeface="+mn-ea"/>
              <a:cs typeface="+mn-cs"/>
            </a:rPr>
            <a:t>類似団体平均を上回る水準で推移していますが、これは原爆被爆者支援に要する経費によるものであり、引き続き、適切な支援に努めていきます。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・公債費については，頻発した豪雨災害への対応などに伴い多額の県債を発行したことなどにより、類似団体平均を</a:t>
          </a:r>
          <a:r>
            <a:rPr kumimoji="1" lang="en-US" altLang="ja-JP" sz="900">
              <a:solidFill>
                <a:schemeClr val="tx1"/>
              </a:solidFill>
              <a:effectLst/>
              <a:latin typeface="+mn-ea"/>
              <a:ea typeface="+mn-ea"/>
              <a:cs typeface="+mn-cs"/>
            </a:rPr>
            <a:t>4,909</a:t>
          </a:r>
          <a:r>
            <a:rPr kumimoji="1" lang="ja-JP" altLang="ja-JP" sz="900">
              <a:solidFill>
                <a:schemeClr val="tx1"/>
              </a:solidFill>
              <a:effectLst/>
              <a:latin typeface="+mn-ea"/>
              <a:ea typeface="+mn-ea"/>
              <a:cs typeface="+mn-cs"/>
            </a:rPr>
            <a:t>円上回る水準で推移しています。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・引き続き、経済の低迷や大規模災害などのリスクに備えつつ、県勢発展に必要な施策を安定して推進できる、しなやかな財政運営を行っていくため、「中期財政運営方針（</a:t>
          </a:r>
          <a:r>
            <a:rPr kumimoji="1" lang="en-US" altLang="ja-JP" sz="900">
              <a:solidFill>
                <a:schemeClr val="tx1"/>
              </a:solidFill>
              <a:effectLst/>
              <a:latin typeface="+mn-ea"/>
              <a:ea typeface="+mn-ea"/>
              <a:cs typeface="+mn-cs"/>
            </a:rPr>
            <a:t>R3</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ja-JP" sz="900">
              <a:solidFill>
                <a:schemeClr val="tx1"/>
              </a:solidFill>
              <a:effectLst/>
              <a:latin typeface="+mn-ea"/>
              <a:ea typeface="+mn-ea"/>
              <a:cs typeface="+mn-cs"/>
            </a:rPr>
            <a:t>）」に基づき、更なる選択と集中を図るための取組や、人件費等の経常的経費の適正管理、県税の徴収強化などの歳出歳入の両面にわたる取組を行うとともに、県債残高などの将来負担額の着実な縮減を進めていきます。</a:t>
          </a:r>
          <a:endParaRPr lang="ja-JP" altLang="ja-JP" sz="900">
            <a:solidFill>
              <a:schemeClr val="tx1"/>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R5</a:t>
          </a:r>
          <a:r>
            <a:rPr kumimoji="1" lang="ja-JP" altLang="ja-JP" sz="700">
              <a:solidFill>
                <a:schemeClr val="tx1"/>
              </a:solidFill>
              <a:effectLst/>
              <a:latin typeface="+mn-ea"/>
              <a:ea typeface="+mn-ea"/>
              <a:cs typeface="+mn-cs"/>
            </a:rPr>
            <a:t>年度の財政調整基金残高は、地方財政法に基づき</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年度の決算剰余金の一部（</a:t>
          </a:r>
          <a:r>
            <a:rPr kumimoji="1" lang="en-US" altLang="ja-JP" sz="700">
              <a:solidFill>
                <a:schemeClr val="tx1"/>
              </a:solidFill>
              <a:effectLst/>
              <a:latin typeface="+mn-ea"/>
              <a:ea typeface="+mn-ea"/>
              <a:cs typeface="+mn-cs"/>
            </a:rPr>
            <a:t>48</a:t>
          </a:r>
          <a:r>
            <a:rPr kumimoji="1" lang="ja-JP" altLang="ja-JP" sz="700">
              <a:solidFill>
                <a:schemeClr val="tx1"/>
              </a:solidFill>
              <a:effectLst/>
              <a:latin typeface="+mn-ea"/>
              <a:ea typeface="+mn-ea"/>
              <a:cs typeface="+mn-cs"/>
            </a:rPr>
            <a:t>億円）を</a:t>
          </a:r>
          <a:r>
            <a:rPr kumimoji="1" lang="ja-JP" altLang="en-US" sz="700">
              <a:solidFill>
                <a:schemeClr val="tx1"/>
              </a:solidFill>
              <a:effectLst/>
              <a:latin typeface="+mn-ea"/>
              <a:ea typeface="+mn-ea"/>
              <a:cs typeface="+mn-cs"/>
            </a:rPr>
            <a:t>積み立てた</a:t>
          </a:r>
          <a:r>
            <a:rPr kumimoji="1" lang="ja-JP" altLang="ja-JP" sz="700">
              <a:solidFill>
                <a:schemeClr val="tx1"/>
              </a:solidFill>
              <a:effectLst/>
              <a:latin typeface="+mn-ea"/>
              <a:ea typeface="+mn-ea"/>
              <a:cs typeface="+mn-cs"/>
            </a:rPr>
            <a:t>ことにより</a:t>
          </a:r>
          <a:r>
            <a:rPr kumimoji="1" lang="ja-JP" altLang="en-US" sz="700">
              <a:solidFill>
                <a:schemeClr val="tx1"/>
              </a:solidFill>
              <a:effectLst/>
              <a:latin typeface="+mn-ea"/>
              <a:ea typeface="+mn-ea"/>
              <a:cs typeface="+mn-cs"/>
            </a:rPr>
            <a:t>増加したことから</a:t>
          </a:r>
          <a:r>
            <a:rPr kumimoji="1" lang="ja-JP" altLang="ja-JP" sz="700">
              <a:solidFill>
                <a:schemeClr val="tx1"/>
              </a:solidFill>
              <a:effectLst/>
              <a:latin typeface="+mn-ea"/>
              <a:ea typeface="+mn-ea"/>
              <a:cs typeface="+mn-cs"/>
            </a:rPr>
            <a:t>、標準財政規模比は、</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年度から</a:t>
          </a:r>
          <a:r>
            <a:rPr kumimoji="1" lang="en-US" altLang="ja-JP" sz="700">
              <a:solidFill>
                <a:schemeClr val="tx1"/>
              </a:solidFill>
              <a:effectLst/>
              <a:latin typeface="+mn-ea"/>
              <a:ea typeface="+mn-ea"/>
              <a:cs typeface="+mn-cs"/>
            </a:rPr>
            <a:t>0.75</a:t>
          </a:r>
          <a:r>
            <a:rPr kumimoji="1" lang="ja-JP" altLang="ja-JP" sz="700">
              <a:solidFill>
                <a:schemeClr val="tx1"/>
              </a:solidFill>
              <a:effectLst/>
              <a:latin typeface="+mn-ea"/>
              <a:ea typeface="+mn-ea"/>
              <a:cs typeface="+mn-cs"/>
            </a:rPr>
            <a:t>ポイント</a:t>
          </a:r>
          <a:r>
            <a:rPr kumimoji="1" lang="ja-JP" altLang="en-US" sz="700">
              <a:solidFill>
                <a:schemeClr val="tx1"/>
              </a:solidFill>
              <a:effectLst/>
              <a:latin typeface="+mn-ea"/>
              <a:ea typeface="+mn-ea"/>
              <a:cs typeface="+mn-cs"/>
            </a:rPr>
            <a:t>上昇</a:t>
          </a:r>
          <a:r>
            <a:rPr kumimoji="1" lang="ja-JP" altLang="ja-JP" sz="700">
              <a:solidFill>
                <a:schemeClr val="tx1"/>
              </a:solidFill>
              <a:effectLst/>
              <a:latin typeface="+mn-ea"/>
              <a:ea typeface="+mn-ea"/>
              <a:cs typeface="+mn-cs"/>
            </a:rPr>
            <a:t>しています。（</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256</a:t>
          </a:r>
          <a:r>
            <a:rPr kumimoji="1" lang="ja-JP" altLang="ja-JP" sz="700">
              <a:solidFill>
                <a:schemeClr val="tx1"/>
              </a:solidFill>
              <a:effectLst/>
              <a:latin typeface="+mn-ea"/>
              <a:ea typeface="+mn-ea"/>
              <a:cs typeface="+mn-cs"/>
            </a:rPr>
            <a:t>億円</a:t>
          </a:r>
          <a:r>
            <a:rPr kumimoji="1" lang="en-US" altLang="ja-JP" sz="700">
              <a:solidFill>
                <a:schemeClr val="tx1"/>
              </a:solidFill>
              <a:effectLst/>
              <a:latin typeface="+mn-ea"/>
              <a:ea typeface="+mn-ea"/>
              <a:cs typeface="+mn-cs"/>
            </a:rPr>
            <a:t>→R5</a:t>
          </a:r>
          <a:r>
            <a:rPr kumimoji="1" lang="ja-JP" altLang="ja-JP"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304</a:t>
          </a:r>
          <a:r>
            <a:rPr kumimoji="1" lang="ja-JP" altLang="ja-JP" sz="700">
              <a:solidFill>
                <a:schemeClr val="tx1"/>
              </a:solidFill>
              <a:effectLst/>
              <a:latin typeface="+mn-ea"/>
              <a:ea typeface="+mn-ea"/>
              <a:cs typeface="+mn-cs"/>
            </a:rPr>
            <a:t>億円）</a:t>
          </a:r>
          <a:endParaRPr lang="ja-JP" altLang="ja-JP" sz="700">
            <a:solidFill>
              <a:schemeClr val="tx1"/>
            </a:solidFill>
            <a:effectLst/>
            <a:latin typeface="+mn-ea"/>
            <a:ea typeface="+mn-ea"/>
          </a:endParaRPr>
        </a:p>
        <a:p>
          <a:r>
            <a:rPr kumimoji="1" lang="ja-JP" altLang="ja-JP"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R5</a:t>
          </a:r>
          <a:r>
            <a:rPr kumimoji="1" lang="ja-JP" altLang="ja-JP" sz="700">
              <a:solidFill>
                <a:schemeClr val="tx1"/>
              </a:solidFill>
              <a:effectLst/>
              <a:latin typeface="+mn-ea"/>
              <a:ea typeface="+mn-ea"/>
              <a:cs typeface="+mn-cs"/>
            </a:rPr>
            <a:t>年度の実質収支額は、新型コロナウイルス感染症緊急包括支援金など、当該年度に国から受け入れたものの不用となった国庫支出金</a:t>
          </a:r>
          <a:r>
            <a:rPr kumimoji="1" lang="ja-JP" altLang="en-US" sz="700">
              <a:solidFill>
                <a:schemeClr val="tx1"/>
              </a:solidFill>
              <a:effectLst/>
              <a:latin typeface="+mn-ea"/>
              <a:ea typeface="+mn-ea"/>
              <a:cs typeface="+mn-cs"/>
            </a:rPr>
            <a:t>が減少したことなどにより、</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年度と比べ</a:t>
          </a:r>
          <a:r>
            <a:rPr kumimoji="1" lang="en-US" altLang="ja-JP" sz="700">
              <a:solidFill>
                <a:schemeClr val="tx1"/>
              </a:solidFill>
              <a:effectLst/>
              <a:latin typeface="+mn-ea"/>
              <a:ea typeface="+mn-ea"/>
              <a:cs typeface="+mn-cs"/>
            </a:rPr>
            <a:t>41</a:t>
          </a:r>
          <a:r>
            <a:rPr kumimoji="1" lang="ja-JP" altLang="ja-JP" sz="700">
              <a:solidFill>
                <a:schemeClr val="tx1"/>
              </a:solidFill>
              <a:effectLst/>
              <a:latin typeface="+mn-ea"/>
              <a:ea typeface="+mn-ea"/>
              <a:cs typeface="+mn-cs"/>
            </a:rPr>
            <a:t>億円減少し、</a:t>
          </a:r>
          <a:r>
            <a:rPr kumimoji="1" lang="en-US" altLang="ja-JP" sz="700">
              <a:solidFill>
                <a:schemeClr val="tx1"/>
              </a:solidFill>
              <a:effectLst/>
              <a:latin typeface="+mn-ea"/>
              <a:ea typeface="+mn-ea"/>
              <a:cs typeface="+mn-cs"/>
            </a:rPr>
            <a:t>55</a:t>
          </a:r>
          <a:r>
            <a:rPr kumimoji="1" lang="ja-JP" altLang="en-US" sz="700">
              <a:solidFill>
                <a:schemeClr val="tx1"/>
              </a:solidFill>
              <a:effectLst/>
              <a:latin typeface="+mn-ea"/>
              <a:ea typeface="+mn-ea"/>
              <a:cs typeface="+mn-cs"/>
            </a:rPr>
            <a:t>億円となりました</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R4</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96</a:t>
          </a:r>
          <a:r>
            <a:rPr kumimoji="1" lang="ja-JP" altLang="ja-JP" sz="700">
              <a:solidFill>
                <a:schemeClr val="dk1"/>
              </a:solidFill>
              <a:effectLst/>
              <a:latin typeface="+mn-ea"/>
              <a:ea typeface="+mn-ea"/>
              <a:cs typeface="+mn-cs"/>
            </a:rPr>
            <a:t>億円→</a:t>
          </a:r>
          <a:r>
            <a:rPr kumimoji="1" lang="en-US" altLang="ja-JP" sz="700">
              <a:solidFill>
                <a:schemeClr val="dk1"/>
              </a:solidFill>
              <a:effectLst/>
              <a:latin typeface="+mn-ea"/>
              <a:ea typeface="+mn-ea"/>
              <a:cs typeface="+mn-cs"/>
            </a:rPr>
            <a:t>R5</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55</a:t>
          </a:r>
          <a:r>
            <a:rPr kumimoji="1" lang="ja-JP" altLang="ja-JP" sz="700">
              <a:solidFill>
                <a:schemeClr val="dk1"/>
              </a:solidFill>
              <a:effectLst/>
              <a:latin typeface="+mn-ea"/>
              <a:ea typeface="+mn-ea"/>
              <a:cs typeface="+mn-cs"/>
            </a:rPr>
            <a:t>億円）</a:t>
          </a:r>
          <a:r>
            <a:rPr kumimoji="1" lang="ja-JP" altLang="en-US" sz="700">
              <a:solidFill>
                <a:schemeClr val="tx1"/>
              </a:solidFill>
              <a:effectLst/>
              <a:latin typeface="+mn-ea"/>
              <a:ea typeface="+mn-ea"/>
              <a:cs typeface="+mn-cs"/>
            </a:rPr>
            <a:t>。</a:t>
          </a:r>
          <a:r>
            <a:rPr kumimoji="1" lang="ja-JP" altLang="ja-JP" sz="700">
              <a:solidFill>
                <a:schemeClr val="tx1"/>
              </a:solidFill>
              <a:effectLst/>
              <a:latin typeface="+mn-ea"/>
              <a:ea typeface="+mn-ea"/>
              <a:cs typeface="+mn-cs"/>
            </a:rPr>
            <a:t>標準財政規模比は、</a:t>
          </a:r>
          <a:r>
            <a:rPr kumimoji="1" lang="en-US" altLang="ja-JP" sz="700">
              <a:solidFill>
                <a:schemeClr val="tx1"/>
              </a:solidFill>
              <a:effectLst/>
              <a:latin typeface="+mn-ea"/>
              <a:ea typeface="+mn-ea"/>
              <a:cs typeface="+mn-cs"/>
            </a:rPr>
            <a:t>R5</a:t>
          </a:r>
          <a:r>
            <a:rPr kumimoji="1" lang="ja-JP" altLang="ja-JP" sz="700">
              <a:solidFill>
                <a:schemeClr val="tx1"/>
              </a:solidFill>
              <a:effectLst/>
              <a:latin typeface="+mn-ea"/>
              <a:ea typeface="+mn-ea"/>
              <a:cs typeface="+mn-cs"/>
            </a:rPr>
            <a:t>年度に比べ</a:t>
          </a:r>
          <a:r>
            <a:rPr kumimoji="1" lang="en-US" altLang="ja-JP" sz="700">
              <a:solidFill>
                <a:schemeClr val="tx1"/>
              </a:solidFill>
              <a:effectLst/>
              <a:latin typeface="+mn-ea"/>
              <a:ea typeface="+mn-ea"/>
              <a:cs typeface="+mn-cs"/>
            </a:rPr>
            <a:t>0.72</a:t>
          </a:r>
          <a:r>
            <a:rPr kumimoji="1" lang="ja-JP" altLang="ja-JP" sz="700">
              <a:solidFill>
                <a:schemeClr val="tx1"/>
              </a:solidFill>
              <a:effectLst/>
              <a:latin typeface="+mn-ea"/>
              <a:ea typeface="+mn-ea"/>
              <a:cs typeface="+mn-cs"/>
            </a:rPr>
            <a:t>ポイント低下しています。</a:t>
          </a:r>
          <a:endParaRPr lang="ja-JP" altLang="ja-JP" sz="700">
            <a:solidFill>
              <a:schemeClr val="tx1"/>
            </a:solidFill>
            <a:effectLst/>
            <a:latin typeface="+mn-ea"/>
            <a:ea typeface="+mn-ea"/>
          </a:endParaRPr>
        </a:p>
        <a:p>
          <a:r>
            <a:rPr kumimoji="1" lang="ja-JP" altLang="ja-JP" sz="700">
              <a:solidFill>
                <a:schemeClr val="tx1"/>
              </a:solidFill>
              <a:effectLst/>
              <a:latin typeface="+mn-ea"/>
              <a:ea typeface="+mn-ea"/>
              <a:cs typeface="+mn-cs"/>
            </a:rPr>
            <a:t>・</a:t>
          </a:r>
          <a:r>
            <a:rPr kumimoji="1" lang="ja-JP" altLang="en-US" sz="700">
              <a:solidFill>
                <a:schemeClr val="tx1"/>
              </a:solidFill>
              <a:effectLst/>
              <a:latin typeface="+mn-ea"/>
              <a:ea typeface="+mn-ea"/>
              <a:cs typeface="+mn-cs"/>
            </a:rPr>
            <a:t>上記の結果、</a:t>
          </a:r>
          <a:r>
            <a:rPr kumimoji="1" lang="ja-JP" altLang="ja-JP" sz="700">
              <a:solidFill>
                <a:schemeClr val="tx1"/>
              </a:solidFill>
              <a:effectLst/>
              <a:latin typeface="+mn-ea"/>
              <a:ea typeface="+mn-ea"/>
              <a:cs typeface="+mn-cs"/>
            </a:rPr>
            <a:t>実質単年度収支は、</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年度に比べ</a:t>
          </a:r>
          <a:r>
            <a:rPr kumimoji="1" lang="ja-JP" altLang="en-US"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67</a:t>
          </a:r>
          <a:r>
            <a:rPr kumimoji="1" lang="ja-JP" altLang="ja-JP" sz="700">
              <a:solidFill>
                <a:schemeClr val="tx1"/>
              </a:solidFill>
              <a:effectLst/>
              <a:latin typeface="+mn-ea"/>
              <a:ea typeface="+mn-ea"/>
              <a:cs typeface="+mn-cs"/>
            </a:rPr>
            <a:t>億円</a:t>
          </a:r>
          <a:r>
            <a:rPr kumimoji="1" lang="ja-JP" altLang="en-US" sz="700">
              <a:solidFill>
                <a:schemeClr val="tx1"/>
              </a:solidFill>
              <a:effectLst/>
              <a:latin typeface="+mn-ea"/>
              <a:ea typeface="+mn-ea"/>
              <a:cs typeface="+mn-cs"/>
            </a:rPr>
            <a:t>増加となる７億円となりました</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R4</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60</a:t>
          </a:r>
          <a:r>
            <a:rPr kumimoji="1" lang="ja-JP" altLang="ja-JP" sz="700">
              <a:solidFill>
                <a:schemeClr val="dk1"/>
              </a:solidFill>
              <a:effectLst/>
              <a:latin typeface="+mn-ea"/>
              <a:ea typeface="+mn-ea"/>
              <a:cs typeface="+mn-cs"/>
            </a:rPr>
            <a:t>億円→</a:t>
          </a:r>
          <a:r>
            <a:rPr kumimoji="1" lang="en-US" altLang="ja-JP" sz="700">
              <a:solidFill>
                <a:schemeClr val="dk1"/>
              </a:solidFill>
              <a:effectLst/>
              <a:latin typeface="+mn-ea"/>
              <a:ea typeface="+mn-ea"/>
              <a:cs typeface="+mn-cs"/>
            </a:rPr>
            <a:t>R5</a:t>
          </a:r>
          <a:r>
            <a:rPr kumimoji="1" lang="ja-JP" altLang="ja-JP" sz="700">
              <a:solidFill>
                <a:schemeClr val="dk1"/>
              </a:solidFill>
              <a:effectLst/>
              <a:latin typeface="+mn-ea"/>
              <a:ea typeface="+mn-ea"/>
              <a:cs typeface="+mn-cs"/>
            </a:rPr>
            <a:t>：＋</a:t>
          </a:r>
          <a:r>
            <a:rPr kumimoji="1" lang="en-US" altLang="ja-JP" sz="700">
              <a:solidFill>
                <a:schemeClr val="dk1"/>
              </a:solidFill>
              <a:effectLst/>
              <a:latin typeface="+mn-ea"/>
              <a:ea typeface="+mn-ea"/>
              <a:cs typeface="+mn-cs"/>
            </a:rPr>
            <a:t>7</a:t>
          </a:r>
          <a:r>
            <a:rPr kumimoji="1" lang="ja-JP" altLang="ja-JP" sz="700">
              <a:solidFill>
                <a:schemeClr val="dk1"/>
              </a:solidFill>
              <a:effectLst/>
              <a:latin typeface="+mn-ea"/>
              <a:ea typeface="+mn-ea"/>
              <a:cs typeface="+mn-cs"/>
            </a:rPr>
            <a:t>億円）</a:t>
          </a:r>
          <a:r>
            <a:rPr kumimoji="1" lang="ja-JP" altLang="en-US" sz="700">
              <a:solidFill>
                <a:schemeClr val="dk1"/>
              </a:solidFill>
              <a:effectLst/>
              <a:latin typeface="+mn-ea"/>
              <a:ea typeface="+mn-ea"/>
              <a:cs typeface="+mn-cs"/>
            </a:rPr>
            <a:t>。</a:t>
          </a:r>
          <a:r>
            <a:rPr kumimoji="1" lang="ja-JP" altLang="ja-JP" sz="700">
              <a:solidFill>
                <a:schemeClr val="tx1"/>
              </a:solidFill>
              <a:effectLst/>
              <a:latin typeface="+mn-ea"/>
              <a:ea typeface="+mn-ea"/>
              <a:cs typeface="+mn-cs"/>
            </a:rPr>
            <a:t>標準財政規模比は、</a:t>
          </a:r>
          <a:r>
            <a:rPr kumimoji="1" lang="en-US" altLang="ja-JP" sz="700">
              <a:solidFill>
                <a:schemeClr val="tx1"/>
              </a:solidFill>
              <a:effectLst/>
              <a:latin typeface="+mn-ea"/>
              <a:ea typeface="+mn-ea"/>
              <a:cs typeface="+mn-cs"/>
            </a:rPr>
            <a:t>R4</a:t>
          </a:r>
          <a:r>
            <a:rPr kumimoji="1" lang="ja-JP" altLang="ja-JP" sz="700">
              <a:solidFill>
                <a:schemeClr val="tx1"/>
              </a:solidFill>
              <a:effectLst/>
              <a:latin typeface="+mn-ea"/>
              <a:ea typeface="+mn-ea"/>
              <a:cs typeface="+mn-cs"/>
            </a:rPr>
            <a:t>年度に比べ</a:t>
          </a:r>
          <a:r>
            <a:rPr kumimoji="1" lang="en-US" altLang="ja-JP" sz="700">
              <a:solidFill>
                <a:schemeClr val="tx1"/>
              </a:solidFill>
              <a:effectLst/>
              <a:latin typeface="+mn-ea"/>
              <a:ea typeface="+mn-ea"/>
              <a:cs typeface="+mn-cs"/>
            </a:rPr>
            <a:t>1.16</a:t>
          </a:r>
          <a:r>
            <a:rPr kumimoji="1" lang="ja-JP" altLang="ja-JP" sz="700">
              <a:solidFill>
                <a:schemeClr val="tx1"/>
              </a:solidFill>
              <a:effectLst/>
              <a:latin typeface="+mn-ea"/>
              <a:ea typeface="+mn-ea"/>
              <a:cs typeface="+mn-cs"/>
            </a:rPr>
            <a:t>ポイント</a:t>
          </a:r>
          <a:r>
            <a:rPr kumimoji="1" lang="ja-JP" altLang="en-US" sz="700">
              <a:solidFill>
                <a:schemeClr val="tx1"/>
              </a:solidFill>
              <a:effectLst/>
              <a:latin typeface="+mn-ea"/>
              <a:ea typeface="+mn-ea"/>
              <a:cs typeface="+mn-cs"/>
            </a:rPr>
            <a:t>上昇</a:t>
          </a:r>
          <a:r>
            <a:rPr kumimoji="1" lang="ja-JP" altLang="ja-JP" sz="700">
              <a:solidFill>
                <a:schemeClr val="tx1"/>
              </a:solidFill>
              <a:effectLst/>
              <a:latin typeface="+mn-ea"/>
              <a:ea typeface="+mn-ea"/>
              <a:cs typeface="+mn-cs"/>
            </a:rPr>
            <a:t>しています。</a:t>
          </a:r>
          <a:endParaRPr lang="ja-JP" altLang="ja-JP" sz="700">
            <a:solidFill>
              <a:schemeClr val="tx1"/>
            </a:solidFill>
            <a:effectLst/>
            <a:latin typeface="+mn-ea"/>
            <a:ea typeface="+mn-ea"/>
          </a:endParaRPr>
        </a:p>
        <a:p>
          <a:r>
            <a:rPr kumimoji="1" lang="ja-JP" altLang="ja-JP" sz="700">
              <a:solidFill>
                <a:schemeClr val="tx1"/>
              </a:solidFill>
              <a:effectLst/>
              <a:latin typeface="+mn-ea"/>
              <a:ea typeface="+mn-ea"/>
              <a:cs typeface="+mn-cs"/>
            </a:rPr>
            <a:t>・引き続き、経済の低迷や大規模災害などのリスクに備えつつ、県勢発展に必要な施策を安定して推進できる、しなやかな財政運営を行っていくため、「中期財政運営方針（</a:t>
          </a:r>
          <a:r>
            <a:rPr kumimoji="1" lang="en-US" altLang="ja-JP" sz="700">
              <a:solidFill>
                <a:schemeClr val="tx1"/>
              </a:solidFill>
              <a:effectLst/>
              <a:latin typeface="+mn-ea"/>
              <a:ea typeface="+mn-ea"/>
              <a:cs typeface="+mn-cs"/>
            </a:rPr>
            <a:t>R3</a:t>
          </a:r>
          <a:r>
            <a:rPr kumimoji="1" lang="ja-JP" altLang="ja-JP" sz="700">
              <a:solidFill>
                <a:schemeClr val="tx1"/>
              </a:solidFill>
              <a:effectLst/>
              <a:latin typeface="+mn-ea"/>
              <a:ea typeface="+mn-ea"/>
              <a:cs typeface="+mn-cs"/>
            </a:rPr>
            <a:t>～</a:t>
          </a:r>
          <a:r>
            <a:rPr kumimoji="1" lang="en-US" altLang="ja-JP" sz="700">
              <a:solidFill>
                <a:schemeClr val="tx1"/>
              </a:solidFill>
              <a:effectLst/>
              <a:latin typeface="+mn-ea"/>
              <a:ea typeface="+mn-ea"/>
              <a:cs typeface="+mn-cs"/>
            </a:rPr>
            <a:t>R7</a:t>
          </a:r>
          <a:r>
            <a:rPr kumimoji="1" lang="ja-JP" altLang="ja-JP" sz="700">
              <a:solidFill>
                <a:schemeClr val="tx1"/>
              </a:solidFill>
              <a:effectLst/>
              <a:latin typeface="+mn-ea"/>
              <a:ea typeface="+mn-ea"/>
              <a:cs typeface="+mn-cs"/>
            </a:rPr>
            <a:t>）」に基づき、更なる選択と集中を図るための取組や、人件費等の経常的経費の適正管理、県税の徴収強化などの歳出歳入の両面にわたる取組を行うとともに、県債残高などの将来負担額の着実な縮減を進めていきます</a:t>
          </a:r>
          <a:r>
            <a:rPr kumimoji="1" lang="ja-JP" altLang="ja-JP" sz="700">
              <a:solidFill>
                <a:srgbClr val="FF0000"/>
              </a:solidFill>
              <a:effectLst/>
              <a:latin typeface="+mn-ea"/>
              <a:ea typeface="+mn-ea"/>
              <a:cs typeface="+mn-cs"/>
            </a:rPr>
            <a:t>。</a:t>
          </a:r>
          <a:endParaRPr lang="ja-JP" altLang="ja-JP" sz="700">
            <a:solidFill>
              <a:srgbClr val="FF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・全ての会計で実質赤字額・資金不足額が生じていないことから、</a:t>
          </a:r>
          <a:r>
            <a:rPr kumimoji="1" lang="en-US" altLang="ja-JP" sz="1050">
              <a:solidFill>
                <a:schemeClr val="dk1"/>
              </a:solidFill>
              <a:effectLst/>
              <a:latin typeface="+mn-ea"/>
              <a:ea typeface="+mn-ea"/>
              <a:cs typeface="+mn-cs"/>
            </a:rPr>
            <a:t>R5</a:t>
          </a:r>
          <a:r>
            <a:rPr kumimoji="1" lang="ja-JP" altLang="ja-JP" sz="1050">
              <a:solidFill>
                <a:schemeClr val="dk1"/>
              </a:solidFill>
              <a:effectLst/>
              <a:latin typeface="+mn-ea"/>
              <a:ea typeface="+mn-ea"/>
              <a:cs typeface="+mn-cs"/>
            </a:rPr>
            <a:t>年度においても連結実質赤字額は発生していません。</a:t>
          </a:r>
          <a:endParaRPr lang="ja-JP" altLang="ja-JP" sz="1050">
            <a:effectLst/>
            <a:latin typeface="+mn-ea"/>
            <a:ea typeface="+mn-ea"/>
          </a:endParaRPr>
        </a:p>
        <a:p>
          <a:r>
            <a:rPr kumimoji="1" lang="ja-JP" altLang="ja-JP" sz="1050">
              <a:solidFill>
                <a:schemeClr val="dk1"/>
              </a:solidFill>
              <a:effectLst/>
              <a:latin typeface="+mn-ea"/>
              <a:ea typeface="+mn-ea"/>
              <a:cs typeface="+mn-cs"/>
            </a:rPr>
            <a:t>・このうち、一般会計</a:t>
          </a:r>
          <a:r>
            <a:rPr kumimoji="1" lang="ja-JP" altLang="en-US" sz="1050">
              <a:solidFill>
                <a:schemeClr val="dk1"/>
              </a:solidFill>
              <a:effectLst/>
              <a:latin typeface="+mn-ea"/>
              <a:ea typeface="+mn-ea"/>
              <a:cs typeface="+mn-cs"/>
            </a:rPr>
            <a:t>の黒字額については</a:t>
          </a:r>
          <a:r>
            <a:rPr kumimoji="1" lang="ja-JP" altLang="ja-JP" sz="1050">
              <a:solidFill>
                <a:schemeClr val="dk1"/>
              </a:solidFill>
              <a:effectLst/>
              <a:latin typeface="+mn-ea"/>
              <a:ea typeface="+mn-ea"/>
              <a:cs typeface="+mn-cs"/>
            </a:rPr>
            <a:t>、新型コロナウイルス感染症緊急包括支援金など、当該年度に国から受け入れたものの不用となった国庫支出金</a:t>
          </a:r>
          <a:r>
            <a:rPr kumimoji="1" lang="ja-JP" altLang="en-US" sz="1050">
              <a:solidFill>
                <a:schemeClr val="dk1"/>
              </a:solidFill>
              <a:effectLst/>
              <a:latin typeface="+mn-ea"/>
              <a:ea typeface="+mn-ea"/>
              <a:cs typeface="+mn-cs"/>
            </a:rPr>
            <a:t>が</a:t>
          </a:r>
          <a:r>
            <a:rPr kumimoji="1" lang="ja-JP" altLang="ja-JP" sz="1050">
              <a:solidFill>
                <a:schemeClr val="dk1"/>
              </a:solidFill>
              <a:effectLst/>
              <a:latin typeface="+mn-ea"/>
              <a:ea typeface="+mn-ea"/>
              <a:cs typeface="+mn-cs"/>
            </a:rPr>
            <a:t>前年度から減少したことに加え、国</a:t>
          </a:r>
          <a:r>
            <a:rPr kumimoji="1" lang="ja-JP" altLang="en-US" sz="1050">
              <a:solidFill>
                <a:schemeClr val="dk1"/>
              </a:solidFill>
              <a:effectLst/>
              <a:latin typeface="+mn-ea"/>
              <a:ea typeface="+mn-ea"/>
              <a:cs typeface="+mn-cs"/>
            </a:rPr>
            <a:t>の補正予算</a:t>
          </a:r>
          <a:r>
            <a:rPr kumimoji="1" lang="ja-JP" altLang="ja-JP" sz="1050">
              <a:solidFill>
                <a:schemeClr val="dk1"/>
              </a:solidFill>
              <a:effectLst/>
              <a:latin typeface="+mn-ea"/>
              <a:ea typeface="+mn-ea"/>
              <a:cs typeface="+mn-cs"/>
            </a:rPr>
            <a:t>に伴</a:t>
          </a:r>
          <a:r>
            <a:rPr kumimoji="1" lang="ja-JP" altLang="en-US" sz="1050">
              <a:solidFill>
                <a:schemeClr val="dk1"/>
              </a:solidFill>
              <a:effectLst/>
              <a:latin typeface="+mn-ea"/>
              <a:ea typeface="+mn-ea"/>
              <a:cs typeface="+mn-cs"/>
            </a:rPr>
            <a:t>う</a:t>
          </a:r>
          <a:r>
            <a:rPr kumimoji="1" lang="ja-JP" altLang="ja-JP" sz="1050">
              <a:solidFill>
                <a:schemeClr val="dk1"/>
              </a:solidFill>
              <a:effectLst/>
              <a:latin typeface="+mn-ea"/>
              <a:ea typeface="+mn-ea"/>
              <a:cs typeface="+mn-cs"/>
            </a:rPr>
            <a:t>普通交付税の臨時経済対策費の追加算定分が前年度から減少したこと</a:t>
          </a:r>
          <a:r>
            <a:rPr kumimoji="1" lang="ja-JP" altLang="en-US" sz="1050">
              <a:solidFill>
                <a:schemeClr val="dk1"/>
              </a:solidFill>
              <a:effectLst/>
              <a:latin typeface="+mn-ea"/>
              <a:ea typeface="+mn-ea"/>
              <a:cs typeface="+mn-cs"/>
            </a:rPr>
            <a:t>など</a:t>
          </a:r>
          <a:r>
            <a:rPr kumimoji="1" lang="ja-JP" altLang="ja-JP" sz="1050">
              <a:solidFill>
                <a:schemeClr val="dk1"/>
              </a:solidFill>
              <a:effectLst/>
              <a:latin typeface="+mn-ea"/>
              <a:ea typeface="+mn-ea"/>
              <a:cs typeface="+mn-cs"/>
            </a:rPr>
            <a:t>から、</a:t>
          </a:r>
          <a:r>
            <a:rPr kumimoji="1" lang="en-US" altLang="ja-JP" sz="1050">
              <a:solidFill>
                <a:schemeClr val="dk1"/>
              </a:solidFill>
              <a:effectLst/>
              <a:latin typeface="+mn-ea"/>
              <a:ea typeface="+mn-ea"/>
              <a:cs typeface="+mn-cs"/>
            </a:rPr>
            <a:t>R4</a:t>
          </a:r>
          <a:r>
            <a:rPr kumimoji="1" lang="ja-JP" altLang="ja-JP" sz="1050">
              <a:solidFill>
                <a:schemeClr val="dk1"/>
              </a:solidFill>
              <a:effectLst/>
              <a:latin typeface="+mn-ea"/>
              <a:ea typeface="+mn-ea"/>
              <a:cs typeface="+mn-cs"/>
            </a:rPr>
            <a:t>年度と比べ</a:t>
          </a:r>
          <a:r>
            <a:rPr kumimoji="1" lang="en-US" altLang="ja-JP" sz="1050">
              <a:solidFill>
                <a:schemeClr val="dk1"/>
              </a:solidFill>
              <a:effectLst/>
              <a:latin typeface="+mn-ea"/>
              <a:ea typeface="+mn-ea"/>
              <a:cs typeface="+mn-cs"/>
            </a:rPr>
            <a:t>45</a:t>
          </a:r>
          <a:r>
            <a:rPr kumimoji="1" lang="ja-JP" altLang="ja-JP" sz="1050">
              <a:solidFill>
                <a:schemeClr val="dk1"/>
              </a:solidFill>
              <a:effectLst/>
              <a:latin typeface="+mn-ea"/>
              <a:ea typeface="+mn-ea"/>
              <a:cs typeface="+mn-cs"/>
            </a:rPr>
            <a:t>億円減少</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R4</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94</a:t>
          </a:r>
          <a:r>
            <a:rPr kumimoji="1" lang="ja-JP" altLang="en-US" sz="1050">
              <a:solidFill>
                <a:schemeClr val="dk1"/>
              </a:solidFill>
              <a:effectLst/>
              <a:latin typeface="+mn-ea"/>
              <a:ea typeface="+mn-ea"/>
              <a:cs typeface="+mn-cs"/>
            </a:rPr>
            <a:t>億円→</a:t>
          </a:r>
          <a:r>
            <a:rPr kumimoji="1" lang="en-US" altLang="ja-JP" sz="1050">
              <a:solidFill>
                <a:schemeClr val="dk1"/>
              </a:solidFill>
              <a:effectLst/>
              <a:latin typeface="+mn-ea"/>
              <a:ea typeface="+mn-ea"/>
              <a:cs typeface="+mn-cs"/>
            </a:rPr>
            <a:t>R5</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49</a:t>
          </a:r>
          <a:r>
            <a:rPr kumimoji="1" lang="ja-JP" altLang="en-US" sz="1050">
              <a:solidFill>
                <a:schemeClr val="dk1"/>
              </a:solidFill>
              <a:effectLst/>
              <a:latin typeface="+mn-ea"/>
              <a:ea typeface="+mn-ea"/>
              <a:cs typeface="+mn-cs"/>
            </a:rPr>
            <a:t>億円）</a:t>
          </a:r>
          <a:r>
            <a:rPr kumimoji="1" lang="ja-JP" altLang="ja-JP" sz="1050">
              <a:solidFill>
                <a:schemeClr val="dk1"/>
              </a:solidFill>
              <a:effectLst/>
              <a:latin typeface="+mn-ea"/>
              <a:ea typeface="+mn-ea"/>
              <a:cs typeface="+mn-cs"/>
            </a:rPr>
            <a:t>し、標準財政規模比は、</a:t>
          </a:r>
          <a:r>
            <a:rPr kumimoji="1" lang="en-US" altLang="ja-JP" sz="1050">
              <a:solidFill>
                <a:schemeClr val="dk1"/>
              </a:solidFill>
              <a:effectLst/>
              <a:latin typeface="+mn-ea"/>
              <a:ea typeface="+mn-ea"/>
              <a:cs typeface="+mn-cs"/>
            </a:rPr>
            <a:t>R4</a:t>
          </a:r>
          <a:r>
            <a:rPr kumimoji="1" lang="ja-JP" altLang="ja-JP" sz="1050">
              <a:solidFill>
                <a:schemeClr val="dk1"/>
              </a:solidFill>
              <a:effectLst/>
              <a:latin typeface="+mn-ea"/>
              <a:ea typeface="+mn-ea"/>
              <a:cs typeface="+mn-cs"/>
            </a:rPr>
            <a:t>年度に比べ</a:t>
          </a:r>
          <a:r>
            <a:rPr kumimoji="1" lang="en-US" altLang="ja-JP" sz="1050">
              <a:solidFill>
                <a:schemeClr val="dk1"/>
              </a:solidFill>
              <a:effectLst/>
              <a:latin typeface="+mn-ea"/>
              <a:ea typeface="+mn-ea"/>
              <a:cs typeface="+mn-cs"/>
            </a:rPr>
            <a:t>0.79</a:t>
          </a:r>
          <a:r>
            <a:rPr kumimoji="1" lang="ja-JP" altLang="ja-JP" sz="1050">
              <a:solidFill>
                <a:schemeClr val="dk1"/>
              </a:solidFill>
              <a:effectLst/>
              <a:latin typeface="+mn-ea"/>
              <a:ea typeface="+mn-ea"/>
              <a:cs typeface="+mn-cs"/>
            </a:rPr>
            <a:t>ポイント低下しています。</a:t>
          </a:r>
          <a:endParaRPr lang="ja-JP" altLang="ja-JP" sz="105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・「元利償還金等」は、公債費が減少したことなどから、</a:t>
          </a:r>
          <a:r>
            <a:rPr kumimoji="1" lang="en-US" altLang="ja-JP" sz="900">
              <a:latin typeface="+mn-ea"/>
              <a:ea typeface="+mn-ea"/>
            </a:rPr>
            <a:t>R4</a:t>
          </a:r>
          <a:r>
            <a:rPr kumimoji="1" lang="ja-JP" altLang="en-US" sz="900">
              <a:latin typeface="+mn-ea"/>
              <a:ea typeface="+mn-ea"/>
            </a:rPr>
            <a:t>年度に</a:t>
          </a:r>
          <a:r>
            <a:rPr kumimoji="1" lang="ja-JP" altLang="en-US" sz="900">
              <a:solidFill>
                <a:schemeClr val="tx1"/>
              </a:solidFill>
              <a:latin typeface="+mn-ea"/>
              <a:ea typeface="+mn-ea"/>
            </a:rPr>
            <a:t>比べ</a:t>
          </a:r>
          <a:r>
            <a:rPr kumimoji="1" lang="en-US" altLang="ja-JP" sz="900">
              <a:solidFill>
                <a:schemeClr val="tx1"/>
              </a:solidFill>
              <a:latin typeface="+mn-ea"/>
              <a:ea typeface="+mn-ea"/>
            </a:rPr>
            <a:t>12</a:t>
          </a:r>
          <a:r>
            <a:rPr kumimoji="1" lang="ja-JP" altLang="en-US" sz="900">
              <a:solidFill>
                <a:schemeClr val="tx1"/>
              </a:solidFill>
              <a:latin typeface="+mn-ea"/>
              <a:ea typeface="+mn-ea"/>
            </a:rPr>
            <a:t>億円減少しました。</a:t>
          </a:r>
        </a:p>
        <a:p>
          <a:r>
            <a:rPr kumimoji="1" lang="ja-JP" altLang="en-US" sz="900">
              <a:latin typeface="+mn-ea"/>
              <a:ea typeface="+mn-ea"/>
            </a:rPr>
            <a:t>・「算入公債費等」は、元利償還金に充当する中小企業支援資金償還金が皆減したことなどから、</a:t>
          </a:r>
          <a:r>
            <a:rPr kumimoji="1" lang="en-US" altLang="ja-JP" sz="900">
              <a:latin typeface="+mn-ea"/>
              <a:ea typeface="+mn-ea"/>
            </a:rPr>
            <a:t>R4</a:t>
          </a:r>
          <a:r>
            <a:rPr kumimoji="1" lang="ja-JP" altLang="en-US" sz="900">
              <a:latin typeface="+mn-ea"/>
              <a:ea typeface="+mn-ea"/>
            </a:rPr>
            <a:t>年度に比べ</a:t>
          </a:r>
          <a:r>
            <a:rPr kumimoji="1" lang="en-US" altLang="ja-JP" sz="900">
              <a:latin typeface="+mn-ea"/>
              <a:ea typeface="+mn-ea"/>
            </a:rPr>
            <a:t>37</a:t>
          </a:r>
          <a:r>
            <a:rPr kumimoji="1" lang="ja-JP" altLang="en-US" sz="900">
              <a:latin typeface="+mn-ea"/>
              <a:ea typeface="+mn-ea"/>
            </a:rPr>
            <a:t>億円減少しました。</a:t>
          </a:r>
        </a:p>
        <a:p>
          <a:r>
            <a:rPr kumimoji="1" lang="ja-JP" altLang="en-US" sz="900">
              <a:latin typeface="+mn-ea"/>
              <a:ea typeface="+mn-ea"/>
            </a:rPr>
            <a:t>・この結果、「元利償還金等」から「算入公債費等」を控除した実質公債費比率の分子は、</a:t>
          </a:r>
          <a:r>
            <a:rPr kumimoji="1" lang="en-US" altLang="ja-JP" sz="900">
              <a:latin typeface="+mn-ea"/>
              <a:ea typeface="+mn-ea"/>
            </a:rPr>
            <a:t>R4</a:t>
          </a:r>
          <a:r>
            <a:rPr kumimoji="1" lang="ja-JP" altLang="en-US" sz="900">
              <a:latin typeface="+mn-ea"/>
              <a:ea typeface="+mn-ea"/>
            </a:rPr>
            <a:t>年度に比べ</a:t>
          </a:r>
          <a:r>
            <a:rPr kumimoji="1" lang="en-US" altLang="ja-JP" sz="900">
              <a:latin typeface="+mn-ea"/>
              <a:ea typeface="+mn-ea"/>
            </a:rPr>
            <a:t>25</a:t>
          </a:r>
          <a:r>
            <a:rPr kumimoji="1" lang="ja-JP" altLang="en-US" sz="900">
              <a:latin typeface="+mn-ea"/>
              <a:ea typeface="+mn-ea"/>
            </a:rPr>
            <a:t>億円の増加となっています。</a:t>
          </a:r>
        </a:p>
        <a:p>
          <a:r>
            <a:rPr kumimoji="1" lang="ja-JP" altLang="en-US" sz="900">
              <a:latin typeface="+mn-ea"/>
              <a:ea typeface="+mn-ea"/>
            </a:rPr>
            <a:t>・頻発した豪雨災害への対応により県債残高が増加している中においても、引き続き、後年度に交付税措置のある有利な県債を最大限活用するとともに、災害対応以外の県債の発行額について適切な水準を維持することにより、将来負担の軽減を図っ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ea"/>
              <a:ea typeface="+mn-ea"/>
              <a:cs typeface="+mn-cs"/>
            </a:rPr>
            <a:t>・減債基金積立相当額の積立ルールが</a:t>
          </a:r>
          <a:r>
            <a:rPr kumimoji="1" lang="en-US" altLang="ja-JP" sz="900">
              <a:solidFill>
                <a:schemeClr val="dk1"/>
              </a:solidFill>
              <a:effectLst/>
              <a:latin typeface="+mn-ea"/>
              <a:ea typeface="+mn-ea"/>
              <a:cs typeface="+mn-cs"/>
            </a:rPr>
            <a:t>30</a:t>
          </a:r>
          <a:r>
            <a:rPr kumimoji="1" lang="ja-JP" altLang="ja-JP" sz="900">
              <a:solidFill>
                <a:schemeClr val="dk1"/>
              </a:solidFill>
              <a:effectLst/>
              <a:latin typeface="+mn-ea"/>
              <a:ea typeface="+mn-ea"/>
              <a:cs typeface="+mn-cs"/>
            </a:rPr>
            <a:t>年償還で毎年度の積立額を発行額の</a:t>
          </a:r>
          <a:r>
            <a:rPr kumimoji="1" lang="en-US" altLang="ja-JP" sz="900">
              <a:solidFill>
                <a:schemeClr val="dk1"/>
              </a:solidFill>
              <a:effectLst/>
              <a:latin typeface="+mn-ea"/>
              <a:ea typeface="+mn-ea"/>
              <a:cs typeface="+mn-cs"/>
            </a:rPr>
            <a:t>30</a:t>
          </a:r>
          <a:r>
            <a:rPr kumimoji="1" lang="ja-JP" altLang="ja-JP" sz="900">
              <a:solidFill>
                <a:schemeClr val="dk1"/>
              </a:solidFill>
              <a:effectLst/>
              <a:latin typeface="+mn-ea"/>
              <a:ea typeface="+mn-ea"/>
              <a:cs typeface="+mn-cs"/>
            </a:rPr>
            <a:t>分の１として設定しているのに対して</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本県においては</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原則として</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25</a:t>
          </a:r>
          <a:r>
            <a:rPr kumimoji="1" lang="ja-JP" altLang="ja-JP" sz="900">
              <a:solidFill>
                <a:schemeClr val="dk1"/>
              </a:solidFill>
              <a:effectLst/>
              <a:latin typeface="+mn-ea"/>
              <a:ea typeface="+mn-ea"/>
              <a:cs typeface="+mn-cs"/>
            </a:rPr>
            <a:t>年償還（５年据置）で毎年度の発行額の積立額を</a:t>
          </a:r>
          <a:r>
            <a:rPr kumimoji="1" lang="en-US" altLang="ja-JP" sz="900">
              <a:solidFill>
                <a:schemeClr val="dk1"/>
              </a:solidFill>
              <a:effectLst/>
              <a:latin typeface="+mn-ea"/>
              <a:ea typeface="+mn-ea"/>
              <a:cs typeface="+mn-cs"/>
            </a:rPr>
            <a:t>25</a:t>
          </a:r>
          <a:r>
            <a:rPr kumimoji="1" lang="ja-JP" altLang="ja-JP" sz="900">
              <a:solidFill>
                <a:schemeClr val="dk1"/>
              </a:solidFill>
              <a:effectLst/>
              <a:latin typeface="+mn-ea"/>
              <a:ea typeface="+mn-ea"/>
              <a:cs typeface="+mn-cs"/>
            </a:rPr>
            <a:t>分の１として設定していたため</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減債基金残高と減債基金積立相当額に乖離が生じています。</a:t>
          </a:r>
          <a:endParaRPr lang="ja-JP" altLang="ja-JP" sz="7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ea"/>
              <a:ea typeface="+mn-ea"/>
              <a:cs typeface="+mn-cs"/>
            </a:rPr>
            <a:t>・「将来負担額」は、</a:t>
          </a:r>
          <a:r>
            <a:rPr lang="ja-JP" altLang="ja-JP" sz="900">
              <a:solidFill>
                <a:schemeClr val="dk1"/>
              </a:solidFill>
              <a:effectLst/>
              <a:latin typeface="+mn-ea"/>
              <a:ea typeface="+mn-ea"/>
              <a:cs typeface="+mn-cs"/>
            </a:rPr>
            <a:t>地方債残高</a:t>
          </a:r>
          <a:r>
            <a:rPr kumimoji="1" lang="ja-JP" altLang="ja-JP" sz="900">
              <a:solidFill>
                <a:schemeClr val="dk1"/>
              </a:solidFill>
              <a:effectLst/>
              <a:latin typeface="+mn-ea"/>
              <a:ea typeface="+mn-ea"/>
              <a:cs typeface="+mn-cs"/>
            </a:rPr>
            <a:t>が減少したことなどから、</a:t>
          </a:r>
          <a:r>
            <a:rPr kumimoji="1" lang="en-US" altLang="ja-JP" sz="900">
              <a:solidFill>
                <a:schemeClr val="dk1"/>
              </a:solidFill>
              <a:effectLst/>
              <a:latin typeface="+mn-ea"/>
              <a:ea typeface="+mn-ea"/>
              <a:cs typeface="+mn-cs"/>
            </a:rPr>
            <a:t>R4</a:t>
          </a:r>
          <a:r>
            <a:rPr kumimoji="1" lang="ja-JP" altLang="ja-JP" sz="900">
              <a:solidFill>
                <a:schemeClr val="dk1"/>
              </a:solidFill>
              <a:effectLst/>
              <a:latin typeface="+mn-ea"/>
              <a:ea typeface="+mn-ea"/>
              <a:cs typeface="+mn-cs"/>
            </a:rPr>
            <a:t>年度に比べ215億円減少しました。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・「充当可能財源等」は、臨時財政対策債の減少に伴う基準財政需要額算入見込額の減少などから、</a:t>
          </a:r>
          <a:r>
            <a:rPr kumimoji="1" lang="en-US" altLang="ja-JP" sz="900">
              <a:solidFill>
                <a:schemeClr val="dk1"/>
              </a:solidFill>
              <a:effectLst/>
              <a:latin typeface="+mn-ea"/>
              <a:ea typeface="+mn-ea"/>
              <a:cs typeface="+mn-cs"/>
            </a:rPr>
            <a:t>R4</a:t>
          </a:r>
          <a:r>
            <a:rPr kumimoji="1" lang="ja-JP" altLang="ja-JP" sz="900">
              <a:solidFill>
                <a:schemeClr val="dk1"/>
              </a:solidFill>
              <a:effectLst/>
              <a:latin typeface="+mn-ea"/>
              <a:ea typeface="+mn-ea"/>
              <a:cs typeface="+mn-cs"/>
            </a:rPr>
            <a:t>年度に比べ167億円減少しました。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・この結果、「将来負担額」から「充当可能財源等」を控除した将来負担比率の分子は、</a:t>
          </a:r>
          <a:r>
            <a:rPr kumimoji="1" lang="en-US" altLang="ja-JP" sz="900">
              <a:solidFill>
                <a:schemeClr val="dk1"/>
              </a:solidFill>
              <a:effectLst/>
              <a:latin typeface="+mn-ea"/>
              <a:ea typeface="+mn-ea"/>
              <a:cs typeface="+mn-cs"/>
            </a:rPr>
            <a:t>R4</a:t>
          </a:r>
          <a:r>
            <a:rPr kumimoji="1" lang="ja-JP" altLang="ja-JP" sz="900">
              <a:solidFill>
                <a:schemeClr val="dk1"/>
              </a:solidFill>
              <a:effectLst/>
              <a:latin typeface="+mn-ea"/>
              <a:ea typeface="+mn-ea"/>
              <a:cs typeface="+mn-cs"/>
            </a:rPr>
            <a:t>年度に比べ48億円減少しました。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頻発した豪雨災害への対応により県債残高が増加している中においても、引き続き、後年度に交付税措置のある有利な県債を最大限活用するとともに、災害対応以外の県債の発行額について適切な水準を維持することにより、将来負担の軽減を図っていきます。</a:t>
          </a:r>
          <a:endParaRPr lang="ja-JP" altLang="ja-JP" sz="9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・職員退職手当基金や土地造成事業等債務処理基金が増加した一方で、減債基金（特定目的基金分）や地域医療介護総合確保基金が減少したことなどから、基金全体として</a:t>
          </a:r>
          <a:r>
            <a:rPr kumimoji="1" lang="en-US" altLang="ja-JP" sz="1100">
              <a:solidFill>
                <a:schemeClr val="dk1"/>
              </a:solidFill>
              <a:effectLst/>
              <a:latin typeface="+mn-ea"/>
              <a:ea typeface="+mn-ea"/>
              <a:cs typeface="+mn-cs"/>
            </a:rPr>
            <a:t>39</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減少しました。</a:t>
          </a:r>
          <a:br>
            <a:rPr kumimoji="1" lang="en-US" altLang="ja-JP" sz="1100">
              <a:solidFill>
                <a:schemeClr val="dk1"/>
              </a:solidFill>
              <a:effectLst/>
              <a:latin typeface="+mn-ea"/>
              <a:ea typeface="+mn-ea"/>
              <a:cs typeface="+mn-cs"/>
            </a:rPr>
          </a:br>
          <a:br>
            <a:rPr kumimoji="1" lang="en-US" altLang="ja-JP" sz="1100">
              <a:solidFill>
                <a:schemeClr val="dk1"/>
              </a:solidFill>
              <a:effectLst/>
              <a:latin typeface="+mn-ea"/>
              <a:ea typeface="+mn-ea"/>
              <a:cs typeface="+mn-cs"/>
            </a:rPr>
          </a:br>
          <a:endParaRPr lang="ja-JP" altLang="ja-JP">
            <a:effectLst/>
            <a:latin typeface="+mn-ea"/>
            <a:ea typeface="+mn-ea"/>
          </a:endParaRPr>
        </a:p>
        <a:p>
          <a:r>
            <a:rPr kumimoji="1" lang="ja-JP" altLang="ja-JP" sz="1100">
              <a:solidFill>
                <a:schemeClr val="dk1"/>
              </a:solidFill>
              <a:effectLst/>
              <a:latin typeface="+mn-ea"/>
              <a:ea typeface="+mn-ea"/>
              <a:cs typeface="+mn-cs"/>
            </a:rPr>
            <a:t>（今後の方針）</a:t>
          </a:r>
          <a:endParaRPr lang="ja-JP" altLang="ja-JP">
            <a:effectLst/>
            <a:latin typeface="+mn-ea"/>
            <a:ea typeface="+mn-ea"/>
          </a:endParaRPr>
        </a:p>
        <a:p>
          <a:r>
            <a:rPr kumimoji="1" lang="ja-JP" altLang="ja-JP"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ja-JP" sz="1100">
              <a:solidFill>
                <a:schemeClr val="dk1"/>
              </a:solidFill>
              <a:effectLst/>
              <a:latin typeface="+mn-ea"/>
              <a:ea typeface="+mn-ea"/>
              <a:cs typeface="+mn-cs"/>
            </a:rPr>
            <a:t>）において、厳しい財政状況の中、必要に応じた基金の取崩しを行う一方で、</a:t>
          </a:r>
          <a:r>
            <a:rPr kumimoji="1" lang="en-US" altLang="ja-JP" sz="1100">
              <a:solidFill>
                <a:schemeClr val="dk1"/>
              </a:solidFill>
              <a:effectLst/>
              <a:latin typeface="+mn-ea"/>
              <a:ea typeface="+mn-ea"/>
              <a:cs typeface="+mn-cs"/>
            </a:rPr>
            <a:t>H30</a:t>
          </a:r>
          <a:r>
            <a:rPr kumimoji="1" lang="ja-JP" altLang="en-US" sz="1100">
              <a:solidFill>
                <a:schemeClr val="dk1"/>
              </a:solidFill>
              <a:effectLst/>
              <a:latin typeface="+mn-ea"/>
              <a:ea typeface="+mn-ea"/>
              <a:cs typeface="+mn-cs"/>
            </a:rPr>
            <a:t>年</a:t>
          </a:r>
          <a:r>
            <a:rPr kumimoji="1" lang="ja-JP" altLang="ja-JP" sz="1100">
              <a:solidFill>
                <a:schemeClr val="dk1"/>
              </a:solidFill>
              <a:effectLst/>
              <a:latin typeface="+mn-ea"/>
              <a:ea typeface="+mn-ea"/>
              <a:cs typeface="+mn-cs"/>
            </a:rPr>
            <a:t>７</a:t>
          </a:r>
          <a:r>
            <a:rPr kumimoji="1" lang="ja-JP" altLang="en-US" sz="1100">
              <a:solidFill>
                <a:schemeClr val="dk1"/>
              </a:solidFill>
              <a:effectLst/>
              <a:latin typeface="+mn-ea"/>
              <a:ea typeface="+mn-ea"/>
              <a:cs typeface="+mn-cs"/>
            </a:rPr>
            <a:t>月</a:t>
          </a:r>
          <a:r>
            <a:rPr kumimoji="1" lang="ja-JP" altLang="ja-JP" sz="1100">
              <a:solidFill>
                <a:schemeClr val="dk1"/>
              </a:solidFill>
              <a:effectLst/>
              <a:latin typeface="+mn-ea"/>
              <a:ea typeface="+mn-ea"/>
              <a:cs typeface="+mn-cs"/>
            </a:rPr>
            <a:t>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億円以上の残高を維持することを目標としています。</a:t>
          </a:r>
          <a:endParaRPr lang="ja-JP" altLang="ja-JP">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ea"/>
              <a:ea typeface="+mn-ea"/>
              <a:cs typeface="+mn-cs"/>
            </a:rPr>
            <a:t>（基金の使途）</a:t>
          </a:r>
          <a:endParaRPr lang="ja-JP" altLang="ja-JP" sz="900">
            <a:effectLst/>
            <a:latin typeface="+mn-ea"/>
            <a:ea typeface="+mn-ea"/>
          </a:endParaRPr>
        </a:p>
        <a:p>
          <a:r>
            <a:rPr kumimoji="1" lang="ja-JP" altLang="ja-JP" sz="900">
              <a:solidFill>
                <a:schemeClr val="dk1"/>
              </a:solidFill>
              <a:effectLst/>
              <a:latin typeface="+mn-ea"/>
              <a:ea typeface="+mn-ea"/>
              <a:cs typeface="+mn-cs"/>
            </a:rPr>
            <a:t>・減債基金：新直轄高速道路の建設に係る県債の償還や、県税収入の増に伴う普通交付税の減額精算等に係る財源調整のため</a:t>
          </a:r>
          <a:endParaRPr lang="ja-JP" altLang="ja-JP" sz="900">
            <a:effectLst/>
            <a:latin typeface="+mn-ea"/>
            <a:ea typeface="+mn-ea"/>
          </a:endParaRPr>
        </a:p>
        <a:p>
          <a:r>
            <a:rPr kumimoji="1" lang="ja-JP" altLang="ja-JP" sz="900">
              <a:solidFill>
                <a:schemeClr val="dk1"/>
              </a:solidFill>
              <a:effectLst/>
              <a:latin typeface="+mn-ea"/>
              <a:ea typeface="+mn-ea"/>
              <a:cs typeface="+mn-cs"/>
            </a:rPr>
            <a:t>・県庁舎整備基金：県庁舎の整備のため</a:t>
          </a:r>
          <a:endParaRPr lang="ja-JP" altLang="ja-JP" sz="900">
            <a:effectLst/>
            <a:latin typeface="+mn-ea"/>
            <a:ea typeface="+mn-ea"/>
          </a:endParaRPr>
        </a:p>
        <a:p>
          <a:r>
            <a:rPr kumimoji="1" lang="ja-JP" altLang="ja-JP" sz="900">
              <a:solidFill>
                <a:schemeClr val="dk1"/>
              </a:solidFill>
              <a:effectLst/>
              <a:latin typeface="+mn-ea"/>
              <a:ea typeface="+mn-ea"/>
              <a:cs typeface="+mn-cs"/>
            </a:rPr>
            <a:t>・土地造成事業等債務処理基金：広島県土地造成事業会計等における資金不足に対応し、計画的かつ円滑に債務処理を実施するための経費の財源に充てるため</a:t>
          </a:r>
          <a:endParaRPr lang="ja-JP" altLang="ja-JP" sz="900">
            <a:effectLst/>
            <a:latin typeface="+mn-ea"/>
            <a:ea typeface="+mn-ea"/>
          </a:endParaRPr>
        </a:p>
        <a:p>
          <a:r>
            <a:rPr kumimoji="1" lang="ja-JP" altLang="ja-JP" sz="900">
              <a:solidFill>
                <a:schemeClr val="dk1"/>
              </a:solidFill>
              <a:effectLst/>
              <a:latin typeface="+mn-ea"/>
              <a:ea typeface="+mn-ea"/>
              <a:cs typeface="+mn-cs"/>
            </a:rPr>
            <a:t>・大規模社会福祉施設等建設基金：大規模な社会福祉施設、医療施設、保健休養施設等の建設のため</a:t>
          </a:r>
          <a:endParaRPr lang="ja-JP" altLang="ja-JP" sz="900">
            <a:effectLst/>
            <a:latin typeface="+mn-ea"/>
            <a:ea typeface="+mn-ea"/>
          </a:endParaRPr>
        </a:p>
        <a:p>
          <a:r>
            <a:rPr kumimoji="1" lang="ja-JP" altLang="ja-JP" sz="900">
              <a:solidFill>
                <a:schemeClr val="dk1"/>
              </a:solidFill>
              <a:effectLst/>
              <a:latin typeface="+mn-ea"/>
              <a:ea typeface="+mn-ea"/>
              <a:cs typeface="+mn-cs"/>
            </a:rPr>
            <a:t>・地域医療介護総合確保基金：地域における医療及び介護の総合的な確保を促進することを目的として県が作成する計画に基づく事業の実施のため</a:t>
          </a:r>
          <a:br>
            <a:rPr kumimoji="1" lang="en-US" altLang="ja-JP" sz="900">
              <a:solidFill>
                <a:schemeClr val="dk1"/>
              </a:solidFill>
              <a:effectLst/>
              <a:latin typeface="+mn-ea"/>
              <a:ea typeface="+mn-ea"/>
              <a:cs typeface="+mn-cs"/>
            </a:rPr>
          </a:br>
          <a:endParaRPr lang="ja-JP" altLang="ja-JP" sz="900">
            <a:effectLst/>
            <a:latin typeface="+mn-ea"/>
            <a:ea typeface="+mn-ea"/>
          </a:endParaRPr>
        </a:p>
        <a:p>
          <a:r>
            <a:rPr kumimoji="1" lang="ja-JP" altLang="ja-JP" sz="900">
              <a:solidFill>
                <a:schemeClr val="dk1"/>
              </a:solidFill>
              <a:effectLst/>
              <a:latin typeface="+mn-ea"/>
              <a:ea typeface="+mn-ea"/>
              <a:cs typeface="+mn-cs"/>
            </a:rPr>
            <a:t>（増減理由）</a:t>
          </a:r>
          <a:endParaRPr lang="ja-JP" altLang="ja-JP" sz="900">
            <a:effectLst/>
            <a:latin typeface="+mn-ea"/>
            <a:ea typeface="+mn-ea"/>
          </a:endParaRPr>
        </a:p>
        <a:p>
          <a:r>
            <a:rPr kumimoji="1" lang="ja-JP" altLang="ja-JP" sz="900">
              <a:solidFill>
                <a:schemeClr val="dk1"/>
              </a:solidFill>
              <a:effectLst/>
              <a:latin typeface="+mn-ea"/>
              <a:ea typeface="+mn-ea"/>
              <a:cs typeface="+mn-cs"/>
            </a:rPr>
            <a:t>・減債基金：国の補正予算による臨時財政対策債償還基金費の措置分等として</a:t>
          </a:r>
          <a:r>
            <a:rPr kumimoji="1" lang="en-US" altLang="ja-JP" sz="900">
              <a:solidFill>
                <a:schemeClr val="dk1"/>
              </a:solidFill>
              <a:effectLst/>
              <a:latin typeface="+mn-ea"/>
              <a:ea typeface="+mn-ea"/>
              <a:cs typeface="+mn-cs"/>
            </a:rPr>
            <a:t>43</a:t>
          </a:r>
          <a:r>
            <a:rPr kumimoji="1" lang="ja-JP" altLang="ja-JP" sz="900">
              <a:solidFill>
                <a:schemeClr val="dk1"/>
              </a:solidFill>
              <a:effectLst/>
              <a:latin typeface="+mn-ea"/>
              <a:ea typeface="+mn-ea"/>
              <a:cs typeface="+mn-cs"/>
            </a:rPr>
            <a:t>億円を積み立てた一方、県税収入の増に伴う普通交付税精算分として積み立てていた</a:t>
          </a:r>
          <a:r>
            <a:rPr kumimoji="1" lang="en-US" altLang="ja-JP" sz="900">
              <a:solidFill>
                <a:schemeClr val="dk1"/>
              </a:solidFill>
              <a:effectLst/>
              <a:latin typeface="+mn-ea"/>
              <a:ea typeface="+mn-ea"/>
              <a:cs typeface="+mn-cs"/>
            </a:rPr>
            <a:t>127</a:t>
          </a:r>
          <a:r>
            <a:rPr kumimoji="1" lang="ja-JP" altLang="ja-JP" sz="900">
              <a:solidFill>
                <a:schemeClr val="dk1"/>
              </a:solidFill>
              <a:effectLst/>
              <a:latin typeface="+mn-ea"/>
              <a:ea typeface="+mn-ea"/>
              <a:cs typeface="+mn-cs"/>
            </a:rPr>
            <a:t>億円を取り崩したこと及び新直轄高速道路の建設等に係る県債の償還のために</a:t>
          </a:r>
          <a:r>
            <a:rPr kumimoji="1" lang="en-US" altLang="ja-JP" sz="900">
              <a:solidFill>
                <a:schemeClr val="dk1"/>
              </a:solidFill>
              <a:effectLst/>
              <a:latin typeface="+mn-ea"/>
              <a:ea typeface="+mn-ea"/>
              <a:cs typeface="+mn-cs"/>
            </a:rPr>
            <a:t>18</a:t>
          </a:r>
          <a:r>
            <a:rPr kumimoji="1" lang="ja-JP" altLang="ja-JP" sz="900">
              <a:solidFill>
                <a:schemeClr val="dk1"/>
              </a:solidFill>
              <a:effectLst/>
              <a:latin typeface="+mn-ea"/>
              <a:ea typeface="+mn-ea"/>
              <a:cs typeface="+mn-cs"/>
            </a:rPr>
            <a:t>億円を取り崩したことによ</a:t>
          </a:r>
          <a:r>
            <a:rPr kumimoji="1" lang="ja-JP" altLang="en-US" sz="900">
              <a:solidFill>
                <a:schemeClr val="dk1"/>
              </a:solidFill>
              <a:effectLst/>
              <a:latin typeface="+mn-ea"/>
              <a:ea typeface="+mn-ea"/>
              <a:cs typeface="+mn-cs"/>
            </a:rPr>
            <a:t>り減少しました。</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・県庁舎整備基金：基金運用利息を積み立てたことによ</a:t>
          </a:r>
          <a:r>
            <a:rPr kumimoji="1" lang="ja-JP" altLang="en-US" sz="900">
              <a:solidFill>
                <a:schemeClr val="dk1"/>
              </a:solidFill>
              <a:effectLst/>
              <a:latin typeface="+mn-ea"/>
              <a:ea typeface="+mn-ea"/>
              <a:cs typeface="+mn-cs"/>
            </a:rPr>
            <a:t>り増加しました。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・土地造成事業等債務処理基金：広島県土地造成事業会計等における資金不足に対応し、計画的かつ円滑に債務処理を実施するための経費の財源に充てるために</a:t>
          </a:r>
          <a:r>
            <a:rPr kumimoji="1" lang="en-US" altLang="ja-JP" sz="900">
              <a:solidFill>
                <a:schemeClr val="dk1"/>
              </a:solidFill>
              <a:effectLst/>
              <a:latin typeface="+mn-ea"/>
              <a:ea typeface="+mn-ea"/>
              <a:cs typeface="+mn-cs"/>
            </a:rPr>
            <a:t>24</a:t>
          </a:r>
          <a:r>
            <a:rPr kumimoji="1" lang="ja-JP" altLang="ja-JP" sz="900">
              <a:solidFill>
                <a:schemeClr val="dk1"/>
              </a:solidFill>
              <a:effectLst/>
              <a:latin typeface="+mn-ea"/>
              <a:ea typeface="+mn-ea"/>
              <a:cs typeface="+mn-cs"/>
            </a:rPr>
            <a:t>億円積み立てたことによ</a:t>
          </a:r>
          <a:r>
            <a:rPr kumimoji="1" lang="ja-JP" altLang="en-US" sz="900">
              <a:solidFill>
                <a:schemeClr val="dk1"/>
              </a:solidFill>
              <a:effectLst/>
              <a:latin typeface="+mn-ea"/>
              <a:ea typeface="+mn-ea"/>
              <a:cs typeface="+mn-cs"/>
            </a:rPr>
            <a:t>り増加しました。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・大規模社会福祉施設等建設基金：大規模な社会福祉施設等の建設等の財源として</a:t>
          </a:r>
          <a:r>
            <a:rPr kumimoji="1" lang="en-US" altLang="ja-JP" sz="900">
              <a:solidFill>
                <a:schemeClr val="dk1"/>
              </a:solidFill>
              <a:effectLst/>
              <a:latin typeface="+mn-ea"/>
              <a:ea typeface="+mn-ea"/>
              <a:cs typeface="+mn-cs"/>
            </a:rPr>
            <a:t>16</a:t>
          </a:r>
          <a:r>
            <a:rPr kumimoji="1" lang="ja-JP" altLang="ja-JP" sz="900">
              <a:solidFill>
                <a:schemeClr val="dk1"/>
              </a:solidFill>
              <a:effectLst/>
              <a:latin typeface="+mn-ea"/>
              <a:ea typeface="+mn-ea"/>
              <a:cs typeface="+mn-cs"/>
            </a:rPr>
            <a:t>億円を充当した一方で、法人県民税の超過課税分等を</a:t>
          </a:r>
          <a:r>
            <a:rPr kumimoji="1" lang="en-US" altLang="ja-JP" sz="900">
              <a:solidFill>
                <a:schemeClr val="dk1"/>
              </a:solidFill>
              <a:effectLst/>
              <a:latin typeface="+mn-ea"/>
              <a:ea typeface="+mn-ea"/>
              <a:cs typeface="+mn-cs"/>
            </a:rPr>
            <a:t>18</a:t>
          </a:r>
          <a:r>
            <a:rPr kumimoji="1" lang="ja-JP" altLang="ja-JP" sz="900">
              <a:solidFill>
                <a:schemeClr val="dk1"/>
              </a:solidFill>
              <a:effectLst/>
              <a:latin typeface="+mn-ea"/>
              <a:ea typeface="+mn-ea"/>
              <a:cs typeface="+mn-cs"/>
            </a:rPr>
            <a:t>億円積み立てたことによ</a:t>
          </a:r>
          <a:r>
            <a:rPr kumimoji="1" lang="ja-JP" altLang="en-US" sz="900">
              <a:solidFill>
                <a:schemeClr val="dk1"/>
              </a:solidFill>
              <a:effectLst/>
              <a:latin typeface="+mn-ea"/>
              <a:ea typeface="+mn-ea"/>
              <a:cs typeface="+mn-cs"/>
            </a:rPr>
            <a:t>り増加しました。</a:t>
          </a:r>
          <a:endParaRPr lang="ja-JP" altLang="ja-JP" sz="900">
            <a:effectLst/>
            <a:latin typeface="+mn-ea"/>
            <a:ea typeface="+mn-ea"/>
          </a:endParaRPr>
        </a:p>
        <a:p>
          <a:r>
            <a:rPr kumimoji="1" lang="ja-JP" altLang="ja-JP" sz="900">
              <a:solidFill>
                <a:schemeClr val="dk1"/>
              </a:solidFill>
              <a:effectLst/>
              <a:latin typeface="+mn-ea"/>
              <a:ea typeface="+mn-ea"/>
              <a:cs typeface="+mn-cs"/>
            </a:rPr>
            <a:t>・地域医療介護総合確保基金：国の補助金等を</a:t>
          </a:r>
          <a:r>
            <a:rPr kumimoji="1" lang="en-US" altLang="ja-JP" sz="900">
              <a:solidFill>
                <a:schemeClr val="dk1"/>
              </a:solidFill>
              <a:effectLst/>
              <a:latin typeface="+mn-ea"/>
              <a:ea typeface="+mn-ea"/>
              <a:cs typeface="+mn-cs"/>
            </a:rPr>
            <a:t>23</a:t>
          </a:r>
          <a:r>
            <a:rPr kumimoji="1" lang="ja-JP" altLang="ja-JP" sz="900">
              <a:solidFill>
                <a:schemeClr val="dk1"/>
              </a:solidFill>
              <a:effectLst/>
              <a:latin typeface="+mn-ea"/>
              <a:ea typeface="+mn-ea"/>
              <a:cs typeface="+mn-cs"/>
            </a:rPr>
            <a:t>億円積み立てた一方で、病床の機能分化・連携、在宅医療の推進、医療従事者の確保など医療・介護サービスの提供体制の充実に向けた事業等の財源として</a:t>
          </a:r>
          <a:r>
            <a:rPr kumimoji="1" lang="en-US" altLang="ja-JP" sz="900">
              <a:solidFill>
                <a:schemeClr val="dk1"/>
              </a:solidFill>
              <a:effectLst/>
              <a:latin typeface="+mn-ea"/>
              <a:ea typeface="+mn-ea"/>
              <a:cs typeface="+mn-cs"/>
            </a:rPr>
            <a:t>48</a:t>
          </a:r>
          <a:r>
            <a:rPr kumimoji="1" lang="ja-JP" altLang="ja-JP" sz="900">
              <a:solidFill>
                <a:schemeClr val="dk1"/>
              </a:solidFill>
              <a:effectLst/>
              <a:latin typeface="+mn-ea"/>
              <a:ea typeface="+mn-ea"/>
              <a:cs typeface="+mn-cs"/>
            </a:rPr>
            <a:t>億円を取り崩したことによ</a:t>
          </a:r>
          <a:r>
            <a:rPr kumimoji="1" lang="ja-JP" altLang="en-US" sz="900">
              <a:solidFill>
                <a:schemeClr val="dk1"/>
              </a:solidFill>
              <a:effectLst/>
              <a:latin typeface="+mn-ea"/>
              <a:ea typeface="+mn-ea"/>
              <a:cs typeface="+mn-cs"/>
            </a:rPr>
            <a:t>り減少しました。</a:t>
          </a:r>
          <a:br>
            <a:rPr kumimoji="1" lang="en-US" altLang="ja-JP" sz="900">
              <a:solidFill>
                <a:schemeClr val="dk1"/>
              </a:solidFill>
              <a:effectLst/>
              <a:latin typeface="+mn-ea"/>
              <a:ea typeface="+mn-ea"/>
              <a:cs typeface="+mn-cs"/>
            </a:rPr>
          </a:br>
          <a:endParaRPr lang="ja-JP" altLang="ja-JP" sz="900">
            <a:effectLst/>
            <a:latin typeface="+mn-ea"/>
            <a:ea typeface="+mn-ea"/>
          </a:endParaRPr>
        </a:p>
        <a:p>
          <a:r>
            <a:rPr kumimoji="1" lang="ja-JP" altLang="ja-JP" sz="900">
              <a:solidFill>
                <a:schemeClr val="dk1"/>
              </a:solidFill>
              <a:effectLst/>
              <a:latin typeface="+mn-ea"/>
              <a:ea typeface="+mn-ea"/>
              <a:cs typeface="+mn-cs"/>
            </a:rPr>
            <a:t>（今後の方針）</a:t>
          </a:r>
          <a:endParaRPr lang="ja-JP" altLang="ja-JP" sz="900">
            <a:effectLst/>
            <a:latin typeface="+mn-ea"/>
            <a:ea typeface="+mn-ea"/>
          </a:endParaRPr>
        </a:p>
        <a:p>
          <a:r>
            <a:rPr kumimoji="1" lang="ja-JP" altLang="ja-JP" sz="900">
              <a:solidFill>
                <a:schemeClr val="dk1"/>
              </a:solidFill>
              <a:effectLst/>
              <a:latin typeface="+mn-ea"/>
              <a:ea typeface="+mn-ea"/>
              <a:cs typeface="+mn-cs"/>
            </a:rPr>
            <a:t>・広島県土地造成事業会計等における今後の資金不足に対応するため、「広島県土地造成事業等債務処理基金」への計画的な基金積立て及び取崩しを行うことにより、想定される負担を平準化し、債務処理を着実に進めていきます。</a:t>
          </a:r>
          <a:endParaRPr lang="ja-JP" altLang="ja-JP" sz="900">
            <a:effectLst/>
            <a:latin typeface="+mn-ea"/>
            <a:ea typeface="+mn-ea"/>
          </a:endParaRPr>
        </a:p>
        <a:p>
          <a:r>
            <a:rPr kumimoji="1" lang="ja-JP" altLang="ja-JP" sz="900">
              <a:solidFill>
                <a:schemeClr val="dk1"/>
              </a:solidFill>
              <a:effectLst/>
              <a:latin typeface="+mn-ea"/>
              <a:ea typeface="+mn-ea"/>
              <a:cs typeface="+mn-cs"/>
            </a:rPr>
            <a:t>・それぞれの基金の目的に沿って計画的に活用していくこととしています。</a:t>
          </a:r>
          <a:endParaRPr lang="ja-JP" altLang="ja-JP" sz="900">
            <a:effectLst/>
            <a:latin typeface="+mn-ea"/>
            <a:ea typeface="+mn-ea"/>
          </a:endParaRPr>
        </a:p>
        <a:p>
          <a:endParaRPr kumimoji="1" lang="en-US" altLang="ja-JP" sz="105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a:effectLst/>
            <a:latin typeface="+mn-ea"/>
            <a:ea typeface="+mn-ea"/>
          </a:endParaRPr>
        </a:p>
        <a:p>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R4</a:t>
          </a:r>
          <a:r>
            <a:rPr kumimoji="1" lang="ja-JP" altLang="ja-JP" sz="1100">
              <a:solidFill>
                <a:schemeClr val="dk1"/>
              </a:solidFill>
              <a:effectLst/>
              <a:latin typeface="+mn-ea"/>
              <a:ea typeface="+mn-ea"/>
              <a:cs typeface="+mn-cs"/>
            </a:rPr>
            <a:t>年度決算剰余金</a:t>
          </a:r>
          <a:r>
            <a:rPr kumimoji="1" lang="ja-JP" altLang="en-US" sz="1100">
              <a:solidFill>
                <a:schemeClr val="dk1"/>
              </a:solidFill>
              <a:effectLst/>
              <a:latin typeface="+mn-ea"/>
              <a:ea typeface="+mn-ea"/>
              <a:cs typeface="+mn-cs"/>
            </a:rPr>
            <a:t>の一部（</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）を</a:t>
          </a:r>
          <a:r>
            <a:rPr kumimoji="1" lang="ja-JP" altLang="ja-JP" sz="1100">
              <a:solidFill>
                <a:schemeClr val="dk1"/>
              </a:solidFill>
              <a:effectLst/>
              <a:latin typeface="+mn-ea"/>
              <a:ea typeface="+mn-ea"/>
              <a:cs typeface="+mn-cs"/>
            </a:rPr>
            <a:t>積</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立て</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ことによ</a:t>
          </a:r>
          <a:r>
            <a:rPr kumimoji="1" lang="ja-JP" altLang="en-US" sz="1100">
              <a:solidFill>
                <a:schemeClr val="dk1"/>
              </a:solidFill>
              <a:effectLst/>
              <a:latin typeface="+mn-ea"/>
              <a:ea typeface="+mn-ea"/>
              <a:cs typeface="+mn-cs"/>
            </a:rPr>
            <a:t>り増加しました。</a:t>
          </a:r>
          <a:br>
            <a:rPr kumimoji="1" lang="en-US" altLang="ja-JP" sz="1100">
              <a:solidFill>
                <a:schemeClr val="dk1"/>
              </a:solidFill>
              <a:effectLst/>
              <a:latin typeface="+mn-ea"/>
              <a:ea typeface="+mn-ea"/>
              <a:cs typeface="+mn-cs"/>
            </a:rPr>
          </a:br>
          <a:br>
            <a:rPr kumimoji="1" lang="en-US" altLang="ja-JP" sz="1100">
              <a:solidFill>
                <a:schemeClr val="dk1"/>
              </a:solidFill>
              <a:effectLst/>
              <a:latin typeface="+mn-ea"/>
              <a:ea typeface="+mn-ea"/>
              <a:cs typeface="+mn-cs"/>
            </a:rPr>
          </a:br>
          <a:endParaRPr lang="ja-JP" altLang="ja-JP">
            <a:effectLst/>
            <a:latin typeface="+mn-ea"/>
            <a:ea typeface="+mn-ea"/>
          </a:endParaRPr>
        </a:p>
        <a:p>
          <a:r>
            <a:rPr kumimoji="1" lang="ja-JP" altLang="ja-JP" sz="1100">
              <a:solidFill>
                <a:schemeClr val="dk1"/>
              </a:solidFill>
              <a:effectLst/>
              <a:latin typeface="+mn-ea"/>
              <a:ea typeface="+mn-ea"/>
              <a:cs typeface="+mn-cs"/>
            </a:rPr>
            <a:t>（今後の方針）</a:t>
          </a:r>
          <a:endParaRPr lang="ja-JP" altLang="ja-JP">
            <a:effectLst/>
            <a:latin typeface="+mn-ea"/>
            <a:ea typeface="+mn-ea"/>
          </a:endParaRPr>
        </a:p>
        <a:p>
          <a:r>
            <a:rPr kumimoji="1" lang="ja-JP" altLang="ja-JP"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ja-JP" sz="1100">
              <a:solidFill>
                <a:schemeClr val="dk1"/>
              </a:solidFill>
              <a:effectLst/>
              <a:latin typeface="+mn-ea"/>
              <a:ea typeface="+mn-ea"/>
              <a:cs typeface="+mn-cs"/>
            </a:rPr>
            <a:t>）において、厳しい財政状況の中、必要に応じた基金の取崩しを行う一方で、</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億円以上の残高を維持することを目標としています。</a:t>
          </a:r>
          <a:endParaRPr lang="ja-JP" altLang="ja-JP">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・県債の償還の財源に充てるために</a:t>
          </a:r>
          <a:r>
            <a:rPr kumimoji="1" lang="ja-JP" altLang="ja-JP" sz="1100" i="0">
              <a:solidFill>
                <a:schemeClr val="dk1"/>
              </a:solidFill>
              <a:effectLst/>
              <a:latin typeface="+mn-ea"/>
              <a:ea typeface="+mn-ea"/>
              <a:cs typeface="+mn-cs"/>
            </a:rPr>
            <a:t>活用したことによ</a:t>
          </a:r>
          <a:r>
            <a:rPr kumimoji="1" lang="ja-JP" altLang="en-US" sz="1100" i="0">
              <a:solidFill>
                <a:schemeClr val="dk1"/>
              </a:solidFill>
              <a:effectLst/>
              <a:latin typeface="+mn-ea"/>
              <a:ea typeface="+mn-ea"/>
              <a:cs typeface="+mn-cs"/>
            </a:rPr>
            <a:t>り減少しました。</a:t>
          </a:r>
          <a:br>
            <a:rPr kumimoji="1" lang="en-US" altLang="ja-JP" sz="1100" i="0">
              <a:solidFill>
                <a:schemeClr val="dk1"/>
              </a:solidFill>
              <a:effectLst/>
              <a:latin typeface="+mn-ea"/>
              <a:ea typeface="+mn-ea"/>
              <a:cs typeface="+mn-cs"/>
            </a:rPr>
          </a:br>
          <a:br>
            <a:rPr kumimoji="1" lang="en-US" altLang="ja-JP" sz="1100" i="0">
              <a:solidFill>
                <a:schemeClr val="dk1"/>
              </a:solidFill>
              <a:effectLst/>
              <a:latin typeface="+mn-ea"/>
              <a:ea typeface="+mn-ea"/>
              <a:cs typeface="+mn-cs"/>
            </a:rPr>
          </a:br>
          <a:endParaRPr lang="ja-JP" altLang="ja-JP">
            <a:effectLst/>
            <a:latin typeface="+mn-ea"/>
            <a:ea typeface="+mn-ea"/>
          </a:endParaRPr>
        </a:p>
        <a:p>
          <a:r>
            <a:rPr kumimoji="1" lang="ja-JP" altLang="ja-JP" sz="1100">
              <a:solidFill>
                <a:schemeClr val="dk1"/>
              </a:solidFill>
              <a:effectLst/>
              <a:latin typeface="+mn-ea"/>
              <a:ea typeface="+mn-ea"/>
              <a:cs typeface="+mn-cs"/>
            </a:rPr>
            <a:t>（今後の方針）</a:t>
          </a:r>
          <a:endParaRPr lang="ja-JP" altLang="ja-JP">
            <a:effectLst/>
            <a:latin typeface="+mn-ea"/>
            <a:ea typeface="+mn-ea"/>
          </a:endParaRPr>
        </a:p>
        <a:p>
          <a:r>
            <a:rPr kumimoji="1" lang="ja-JP" altLang="ja-JP"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ja-JP" sz="1100">
              <a:solidFill>
                <a:schemeClr val="dk1"/>
              </a:solidFill>
              <a:effectLst/>
              <a:latin typeface="+mn-ea"/>
              <a:ea typeface="+mn-ea"/>
              <a:cs typeface="+mn-cs"/>
            </a:rPr>
            <a:t>）において、厳しい財政状況の中、必要に応じた基金の取崩しを行う一方で、</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億円以上の残高を維持することを目標としています。</a:t>
          </a:r>
          <a:endParaRPr lang="ja-JP" altLang="ja-JP">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 thickBot="1" x14ac:dyDescent="0.25">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5">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2">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1124841043</v>
      </c>
      <c r="BO4" s="396"/>
      <c r="BP4" s="396"/>
      <c r="BQ4" s="396"/>
      <c r="BR4" s="396"/>
      <c r="BS4" s="396"/>
      <c r="BT4" s="396"/>
      <c r="BU4" s="397"/>
      <c r="BV4" s="395">
        <v>1221698617</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0.9</v>
      </c>
      <c r="CU4" s="545"/>
      <c r="CV4" s="545"/>
      <c r="CW4" s="545"/>
      <c r="CX4" s="545"/>
      <c r="CY4" s="545"/>
      <c r="CZ4" s="545"/>
      <c r="DA4" s="546"/>
      <c r="DB4" s="544">
        <v>1.7</v>
      </c>
      <c r="DC4" s="545"/>
      <c r="DD4" s="545"/>
      <c r="DE4" s="545"/>
      <c r="DF4" s="545"/>
      <c r="DG4" s="545"/>
      <c r="DH4" s="545"/>
      <c r="DI4" s="546"/>
    </row>
    <row r="5" spans="1:119" ht="18.75" customHeight="1" thickBot="1" x14ac:dyDescent="0.25">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1102901381</v>
      </c>
      <c r="BO5" s="375"/>
      <c r="BP5" s="375"/>
      <c r="BQ5" s="375"/>
      <c r="BR5" s="375"/>
      <c r="BS5" s="375"/>
      <c r="BT5" s="375"/>
      <c r="BU5" s="376"/>
      <c r="BV5" s="374">
        <v>1193714538</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94.4</v>
      </c>
      <c r="CU5" s="369"/>
      <c r="CV5" s="369"/>
      <c r="CW5" s="369"/>
      <c r="CX5" s="369"/>
      <c r="CY5" s="369"/>
      <c r="CZ5" s="369"/>
      <c r="DA5" s="370"/>
      <c r="DB5" s="368">
        <v>92.9</v>
      </c>
      <c r="DC5" s="369"/>
      <c r="DD5" s="369"/>
      <c r="DE5" s="369"/>
      <c r="DF5" s="369"/>
      <c r="DG5" s="369"/>
      <c r="DH5" s="369"/>
      <c r="DI5" s="370"/>
    </row>
    <row r="6" spans="1:119" ht="18.75" customHeight="1" x14ac:dyDescent="0.2">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13890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21939662</v>
      </c>
      <c r="BO6" s="375"/>
      <c r="BP6" s="375"/>
      <c r="BQ6" s="375"/>
      <c r="BR6" s="375"/>
      <c r="BS6" s="375"/>
      <c r="BT6" s="375"/>
      <c r="BU6" s="376"/>
      <c r="BV6" s="374">
        <v>27984079</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96.3</v>
      </c>
      <c r="CU6" s="498"/>
      <c r="CV6" s="498"/>
      <c r="CW6" s="498"/>
      <c r="CX6" s="498"/>
      <c r="CY6" s="498"/>
      <c r="CZ6" s="498"/>
      <c r="DA6" s="499"/>
      <c r="DB6" s="497">
        <v>96.7</v>
      </c>
      <c r="DC6" s="498"/>
      <c r="DD6" s="498"/>
      <c r="DE6" s="498"/>
      <c r="DF6" s="498"/>
      <c r="DG6" s="498"/>
      <c r="DH6" s="498"/>
      <c r="DI6" s="499"/>
    </row>
    <row r="7" spans="1:119" ht="18.75" customHeight="1" x14ac:dyDescent="0.2">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2</v>
      </c>
      <c r="AJ7" s="418"/>
      <c r="AK7" s="418"/>
      <c r="AL7" s="418"/>
      <c r="AM7" s="418"/>
      <c r="AN7" s="418"/>
      <c r="AO7" s="418"/>
      <c r="AP7" s="419"/>
      <c r="AQ7" s="417">
        <v>10910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16472300</v>
      </c>
      <c r="BO7" s="375"/>
      <c r="BP7" s="375"/>
      <c r="BQ7" s="375"/>
      <c r="BR7" s="375"/>
      <c r="BS7" s="375"/>
      <c r="BT7" s="375"/>
      <c r="BU7" s="376"/>
      <c r="BV7" s="374">
        <v>18402535</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588217627</v>
      </c>
      <c r="CU7" s="375"/>
      <c r="CV7" s="375"/>
      <c r="CW7" s="375"/>
      <c r="CX7" s="375"/>
      <c r="CY7" s="375"/>
      <c r="CZ7" s="375"/>
      <c r="DA7" s="376"/>
      <c r="DB7" s="374">
        <v>579288543</v>
      </c>
      <c r="DC7" s="375"/>
      <c r="DD7" s="375"/>
      <c r="DE7" s="375"/>
      <c r="DF7" s="375"/>
      <c r="DG7" s="375"/>
      <c r="DH7" s="375"/>
      <c r="DI7" s="376"/>
    </row>
    <row r="8" spans="1:119" ht="18.75" customHeight="1" thickBot="1" x14ac:dyDescent="0.25">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8100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5467362</v>
      </c>
      <c r="BO8" s="375"/>
      <c r="BP8" s="375"/>
      <c r="BQ8" s="375"/>
      <c r="BR8" s="375"/>
      <c r="BS8" s="375"/>
      <c r="BT8" s="375"/>
      <c r="BU8" s="376"/>
      <c r="BV8" s="374">
        <v>9581544</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0.57915000000000005</v>
      </c>
      <c r="CU8" s="495"/>
      <c r="CV8" s="495"/>
      <c r="CW8" s="495"/>
      <c r="CX8" s="495"/>
      <c r="CY8" s="495"/>
      <c r="CZ8" s="495"/>
      <c r="DA8" s="496"/>
      <c r="DB8" s="494">
        <v>0.58235000000000003</v>
      </c>
      <c r="DC8" s="495"/>
      <c r="DD8" s="495"/>
      <c r="DE8" s="495"/>
      <c r="DF8" s="495"/>
      <c r="DG8" s="495"/>
      <c r="DH8" s="495"/>
      <c r="DI8" s="496"/>
    </row>
    <row r="9" spans="1:119" ht="18.75" customHeight="1" thickBot="1" x14ac:dyDescent="0.25">
      <c r="A9" s="156"/>
      <c r="B9" s="506" t="s">
        <v>104</v>
      </c>
      <c r="C9" s="467"/>
      <c r="D9" s="467"/>
      <c r="E9" s="467"/>
      <c r="F9" s="467"/>
      <c r="G9" s="467"/>
      <c r="H9" s="467"/>
      <c r="I9" s="467"/>
      <c r="J9" s="467"/>
      <c r="K9" s="468"/>
      <c r="L9" s="512" t="s">
        <v>105</v>
      </c>
      <c r="M9" s="513"/>
      <c r="N9" s="513"/>
      <c r="O9" s="513"/>
      <c r="P9" s="513"/>
      <c r="Q9" s="514"/>
      <c r="R9" s="515">
        <v>2799702</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11130</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-4114182</v>
      </c>
      <c r="BO9" s="375"/>
      <c r="BP9" s="375"/>
      <c r="BQ9" s="375"/>
      <c r="BR9" s="375"/>
      <c r="BS9" s="375"/>
      <c r="BT9" s="375"/>
      <c r="BU9" s="376"/>
      <c r="BV9" s="374">
        <v>-4288950</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19.2</v>
      </c>
      <c r="CU9" s="369"/>
      <c r="CV9" s="369"/>
      <c r="CW9" s="369"/>
      <c r="CX9" s="369"/>
      <c r="CY9" s="369"/>
      <c r="CZ9" s="369"/>
      <c r="DA9" s="370"/>
      <c r="DB9" s="368">
        <v>18.5</v>
      </c>
      <c r="DC9" s="369"/>
      <c r="DD9" s="369"/>
      <c r="DE9" s="369"/>
      <c r="DF9" s="369"/>
      <c r="DG9" s="369"/>
      <c r="DH9" s="369"/>
      <c r="DI9" s="370"/>
    </row>
    <row r="10" spans="1:119" ht="18.75" customHeight="1" x14ac:dyDescent="0.2">
      <c r="A10" s="156"/>
      <c r="B10" s="507"/>
      <c r="C10" s="365"/>
      <c r="D10" s="365"/>
      <c r="E10" s="365"/>
      <c r="F10" s="365"/>
      <c r="G10" s="365"/>
      <c r="H10" s="365"/>
      <c r="I10" s="365"/>
      <c r="J10" s="365"/>
      <c r="K10" s="508"/>
      <c r="L10" s="414" t="s">
        <v>109</v>
      </c>
      <c r="M10" s="415"/>
      <c r="N10" s="415"/>
      <c r="O10" s="415"/>
      <c r="P10" s="415"/>
      <c r="Q10" s="416"/>
      <c r="R10" s="417">
        <v>2843990</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9640</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4804130</v>
      </c>
      <c r="BO10" s="375"/>
      <c r="BP10" s="375"/>
      <c r="BQ10" s="375"/>
      <c r="BR10" s="375"/>
      <c r="BS10" s="375"/>
      <c r="BT10" s="375"/>
      <c r="BU10" s="376"/>
      <c r="BV10" s="374">
        <v>6902529</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62</v>
      </c>
      <c r="AJ11" s="418"/>
      <c r="AK11" s="418"/>
      <c r="AL11" s="418"/>
      <c r="AM11" s="418"/>
      <c r="AN11" s="418"/>
      <c r="AO11" s="418"/>
      <c r="AP11" s="419"/>
      <c r="AQ11" s="417">
        <v>9010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2">
      <c r="A12" s="156"/>
      <c r="B12" s="442" t="s">
        <v>119</v>
      </c>
      <c r="C12" s="443"/>
      <c r="D12" s="443"/>
      <c r="E12" s="443"/>
      <c r="F12" s="443"/>
      <c r="G12" s="443"/>
      <c r="H12" s="443"/>
      <c r="I12" s="443"/>
      <c r="J12" s="443"/>
      <c r="K12" s="444"/>
      <c r="L12" s="451" t="s">
        <v>120</v>
      </c>
      <c r="M12" s="452"/>
      <c r="N12" s="452"/>
      <c r="O12" s="452"/>
      <c r="P12" s="452"/>
      <c r="Q12" s="453"/>
      <c r="R12" s="454">
        <v>2750540</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0</v>
      </c>
      <c r="BO12" s="375"/>
      <c r="BP12" s="375"/>
      <c r="BQ12" s="375"/>
      <c r="BR12" s="375"/>
      <c r="BS12" s="375"/>
      <c r="BT12" s="375"/>
      <c r="BU12" s="376"/>
      <c r="BV12" s="374">
        <v>8609763</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5">
      <c r="A13" s="156"/>
      <c r="B13" s="445"/>
      <c r="C13" s="446"/>
      <c r="D13" s="446"/>
      <c r="E13" s="446"/>
      <c r="F13" s="446"/>
      <c r="G13" s="446"/>
      <c r="H13" s="446"/>
      <c r="I13" s="446"/>
      <c r="J13" s="446"/>
      <c r="K13" s="447"/>
      <c r="L13" s="168"/>
      <c r="M13" s="433" t="s">
        <v>127</v>
      </c>
      <c r="N13" s="434"/>
      <c r="O13" s="434"/>
      <c r="P13" s="434"/>
      <c r="Q13" s="435"/>
      <c r="R13" s="477">
        <v>2689518</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689948</v>
      </c>
      <c r="BO13" s="375"/>
      <c r="BP13" s="375"/>
      <c r="BQ13" s="375"/>
      <c r="BR13" s="375"/>
      <c r="BS13" s="375"/>
      <c r="BT13" s="375"/>
      <c r="BU13" s="376"/>
      <c r="BV13" s="374">
        <v>-5996184</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14.4</v>
      </c>
      <c r="CU13" s="369"/>
      <c r="CV13" s="369"/>
      <c r="CW13" s="369"/>
      <c r="CX13" s="369"/>
      <c r="CY13" s="369"/>
      <c r="CZ13" s="369"/>
      <c r="DA13" s="370"/>
      <c r="DB13" s="368">
        <v>13.7</v>
      </c>
      <c r="DC13" s="369"/>
      <c r="DD13" s="369"/>
      <c r="DE13" s="369"/>
      <c r="DF13" s="369"/>
      <c r="DG13" s="369"/>
      <c r="DH13" s="369"/>
      <c r="DI13" s="370"/>
    </row>
    <row r="14" spans="1:119" ht="18.75" customHeight="1" thickBot="1" x14ac:dyDescent="0.25">
      <c r="A14" s="156"/>
      <c r="B14" s="445"/>
      <c r="C14" s="446"/>
      <c r="D14" s="446"/>
      <c r="E14" s="446"/>
      <c r="F14" s="446"/>
      <c r="G14" s="446"/>
      <c r="H14" s="446"/>
      <c r="I14" s="446"/>
      <c r="J14" s="446"/>
      <c r="K14" s="447"/>
      <c r="L14" s="430" t="s">
        <v>130</v>
      </c>
      <c r="M14" s="492"/>
      <c r="N14" s="492"/>
      <c r="O14" s="492"/>
      <c r="P14" s="492"/>
      <c r="Q14" s="493"/>
      <c r="R14" s="436">
        <v>2770623</v>
      </c>
      <c r="S14" s="437"/>
      <c r="T14" s="437"/>
      <c r="U14" s="437"/>
      <c r="V14" s="438"/>
      <c r="W14" s="460"/>
      <c r="X14" s="461"/>
      <c r="Y14" s="462"/>
      <c r="Z14" s="414" t="s">
        <v>131</v>
      </c>
      <c r="AA14" s="415"/>
      <c r="AB14" s="415"/>
      <c r="AC14" s="415"/>
      <c r="AD14" s="415"/>
      <c r="AE14" s="415"/>
      <c r="AF14" s="415"/>
      <c r="AG14" s="415"/>
      <c r="AH14" s="416"/>
      <c r="AI14" s="417">
        <v>6408</v>
      </c>
      <c r="AJ14" s="418"/>
      <c r="AK14" s="418"/>
      <c r="AL14" s="418"/>
      <c r="AM14" s="419"/>
      <c r="AN14" s="417">
        <v>21178440</v>
      </c>
      <c r="AO14" s="418"/>
      <c r="AP14" s="418"/>
      <c r="AQ14" s="418"/>
      <c r="AR14" s="418"/>
      <c r="AS14" s="419"/>
      <c r="AT14" s="417">
        <v>3305</v>
      </c>
      <c r="AU14" s="418"/>
      <c r="AV14" s="418"/>
      <c r="AW14" s="418"/>
      <c r="AX14" s="418"/>
      <c r="AY14" s="420"/>
      <c r="AZ14" s="392" t="s">
        <v>132</v>
      </c>
      <c r="BA14" s="393"/>
      <c r="BB14" s="393"/>
      <c r="BC14" s="393"/>
      <c r="BD14" s="393"/>
      <c r="BE14" s="393"/>
      <c r="BF14" s="393"/>
      <c r="BG14" s="393"/>
      <c r="BH14" s="393"/>
      <c r="BI14" s="393"/>
      <c r="BJ14" s="393"/>
      <c r="BK14" s="393"/>
      <c r="BL14" s="393"/>
      <c r="BM14" s="394"/>
      <c r="BN14" s="395">
        <v>302319725</v>
      </c>
      <c r="BO14" s="396"/>
      <c r="BP14" s="396"/>
      <c r="BQ14" s="396"/>
      <c r="BR14" s="396"/>
      <c r="BS14" s="396"/>
      <c r="BT14" s="396"/>
      <c r="BU14" s="397"/>
      <c r="BV14" s="395">
        <v>286232335</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195.3</v>
      </c>
      <c r="CU14" s="425"/>
      <c r="CV14" s="425"/>
      <c r="CW14" s="425"/>
      <c r="CX14" s="425"/>
      <c r="CY14" s="425"/>
      <c r="CZ14" s="425"/>
      <c r="DA14" s="426"/>
      <c r="DB14" s="424">
        <v>200.4</v>
      </c>
      <c r="DC14" s="425"/>
      <c r="DD14" s="425"/>
      <c r="DE14" s="425"/>
      <c r="DF14" s="425"/>
      <c r="DG14" s="425"/>
      <c r="DH14" s="425"/>
      <c r="DI14" s="426"/>
    </row>
    <row r="15" spans="1:119" ht="18.75" customHeight="1" x14ac:dyDescent="0.2">
      <c r="A15" s="156"/>
      <c r="B15" s="445"/>
      <c r="C15" s="446"/>
      <c r="D15" s="446"/>
      <c r="E15" s="446"/>
      <c r="F15" s="446"/>
      <c r="G15" s="446"/>
      <c r="H15" s="446"/>
      <c r="I15" s="446"/>
      <c r="J15" s="446"/>
      <c r="K15" s="447"/>
      <c r="L15" s="168"/>
      <c r="M15" s="433" t="s">
        <v>127</v>
      </c>
      <c r="N15" s="434"/>
      <c r="O15" s="434"/>
      <c r="P15" s="434"/>
      <c r="Q15" s="435"/>
      <c r="R15" s="436">
        <v>2715875</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498139235</v>
      </c>
      <c r="BO15" s="375"/>
      <c r="BP15" s="375"/>
      <c r="BQ15" s="375"/>
      <c r="BR15" s="375"/>
      <c r="BS15" s="375"/>
      <c r="BT15" s="375"/>
      <c r="BU15" s="376"/>
      <c r="BV15" s="374">
        <v>482089073</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t="s">
        <v>118</v>
      </c>
      <c r="AJ16" s="418"/>
      <c r="AK16" s="418"/>
      <c r="AL16" s="418"/>
      <c r="AM16" s="419"/>
      <c r="AN16" s="417" t="s">
        <v>118</v>
      </c>
      <c r="AO16" s="418"/>
      <c r="AP16" s="418"/>
      <c r="AQ16" s="418"/>
      <c r="AR16" s="418"/>
      <c r="AS16" s="419"/>
      <c r="AT16" s="417" t="s">
        <v>118</v>
      </c>
      <c r="AU16" s="418"/>
      <c r="AV16" s="418"/>
      <c r="AW16" s="418"/>
      <c r="AX16" s="418"/>
      <c r="AY16" s="420"/>
      <c r="AZ16" s="371" t="s">
        <v>140</v>
      </c>
      <c r="BA16" s="372"/>
      <c r="BB16" s="372"/>
      <c r="BC16" s="372"/>
      <c r="BD16" s="372"/>
      <c r="BE16" s="372"/>
      <c r="BF16" s="372"/>
      <c r="BG16" s="372"/>
      <c r="BH16" s="372"/>
      <c r="BI16" s="372"/>
      <c r="BJ16" s="372"/>
      <c r="BK16" s="372"/>
      <c r="BL16" s="372"/>
      <c r="BM16" s="373"/>
      <c r="BN16" s="374">
        <v>380178348</v>
      </c>
      <c r="BO16" s="375"/>
      <c r="BP16" s="375"/>
      <c r="BQ16" s="375"/>
      <c r="BR16" s="375"/>
      <c r="BS16" s="375"/>
      <c r="BT16" s="375"/>
      <c r="BU16" s="376"/>
      <c r="BV16" s="374">
        <v>360220426</v>
      </c>
      <c r="BW16" s="375"/>
      <c r="BX16" s="375"/>
      <c r="BY16" s="375"/>
      <c r="BZ16" s="375"/>
      <c r="CA16" s="375"/>
      <c r="CB16" s="375"/>
      <c r="CC16" s="376"/>
      <c r="CD16" s="162"/>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5">
      <c r="A17" s="156"/>
      <c r="B17" s="448"/>
      <c r="C17" s="449"/>
      <c r="D17" s="449"/>
      <c r="E17" s="449"/>
      <c r="F17" s="449"/>
      <c r="G17" s="449"/>
      <c r="H17" s="449"/>
      <c r="I17" s="449"/>
      <c r="J17" s="449"/>
      <c r="K17" s="450"/>
      <c r="L17" s="172"/>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5201</v>
      </c>
      <c r="AJ17" s="418"/>
      <c r="AK17" s="418"/>
      <c r="AL17" s="418"/>
      <c r="AM17" s="419"/>
      <c r="AN17" s="417">
        <v>17485762</v>
      </c>
      <c r="AO17" s="418"/>
      <c r="AP17" s="418"/>
      <c r="AQ17" s="418"/>
      <c r="AR17" s="418"/>
      <c r="AS17" s="419"/>
      <c r="AT17" s="417">
        <v>3362</v>
      </c>
      <c r="AU17" s="418"/>
      <c r="AV17" s="418"/>
      <c r="AW17" s="418"/>
      <c r="AX17" s="418"/>
      <c r="AY17" s="420"/>
      <c r="AZ17" s="371" t="s">
        <v>144</v>
      </c>
      <c r="BA17" s="372"/>
      <c r="BB17" s="372"/>
      <c r="BC17" s="372"/>
      <c r="BD17" s="372"/>
      <c r="BE17" s="372"/>
      <c r="BF17" s="372"/>
      <c r="BG17" s="372"/>
      <c r="BH17" s="372"/>
      <c r="BI17" s="372"/>
      <c r="BJ17" s="372"/>
      <c r="BK17" s="372"/>
      <c r="BL17" s="372"/>
      <c r="BM17" s="373"/>
      <c r="BN17" s="374">
        <v>555402687</v>
      </c>
      <c r="BO17" s="375"/>
      <c r="BP17" s="375"/>
      <c r="BQ17" s="375"/>
      <c r="BR17" s="375"/>
      <c r="BS17" s="375"/>
      <c r="BT17" s="375"/>
      <c r="BU17" s="376"/>
      <c r="BV17" s="374">
        <v>555744981</v>
      </c>
      <c r="BW17" s="375"/>
      <c r="BX17" s="375"/>
      <c r="BY17" s="375"/>
      <c r="BZ17" s="375"/>
      <c r="CA17" s="375"/>
      <c r="CB17" s="375"/>
      <c r="CC17" s="376"/>
      <c r="CD17" s="162"/>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5">
      <c r="A18" s="156"/>
      <c r="B18" s="409" t="s">
        <v>145</v>
      </c>
      <c r="C18" s="410"/>
      <c r="D18" s="410"/>
      <c r="E18" s="410"/>
      <c r="F18" s="410"/>
      <c r="G18" s="410"/>
      <c r="H18" s="410"/>
      <c r="I18" s="410"/>
      <c r="J18" s="410"/>
      <c r="K18" s="411"/>
      <c r="L18" s="412">
        <v>8479</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12536</v>
      </c>
      <c r="AJ18" s="418"/>
      <c r="AK18" s="418"/>
      <c r="AL18" s="418"/>
      <c r="AM18" s="419"/>
      <c r="AN18" s="417">
        <v>44305536</v>
      </c>
      <c r="AO18" s="418"/>
      <c r="AP18" s="418"/>
      <c r="AQ18" s="418"/>
      <c r="AR18" s="418"/>
      <c r="AS18" s="419"/>
      <c r="AT18" s="417">
        <v>3534</v>
      </c>
      <c r="AU18" s="418"/>
      <c r="AV18" s="418"/>
      <c r="AW18" s="418"/>
      <c r="AX18" s="418"/>
      <c r="AY18" s="420"/>
      <c r="AZ18" s="377" t="s">
        <v>147</v>
      </c>
      <c r="BA18" s="378"/>
      <c r="BB18" s="378"/>
      <c r="BC18" s="378"/>
      <c r="BD18" s="378"/>
      <c r="BE18" s="378"/>
      <c r="BF18" s="378"/>
      <c r="BG18" s="378"/>
      <c r="BH18" s="378"/>
      <c r="BI18" s="378"/>
      <c r="BJ18" s="378"/>
      <c r="BK18" s="378"/>
      <c r="BL18" s="378"/>
      <c r="BM18" s="379"/>
      <c r="BN18" s="380">
        <v>743155748</v>
      </c>
      <c r="BO18" s="381"/>
      <c r="BP18" s="381"/>
      <c r="BQ18" s="381"/>
      <c r="BR18" s="381"/>
      <c r="BS18" s="381"/>
      <c r="BT18" s="381"/>
      <c r="BU18" s="382"/>
      <c r="BV18" s="380">
        <v>770270292</v>
      </c>
      <c r="BW18" s="381"/>
      <c r="BX18" s="381"/>
      <c r="BY18" s="381"/>
      <c r="BZ18" s="381"/>
      <c r="CA18" s="381"/>
      <c r="CB18" s="381"/>
      <c r="CC18" s="382"/>
      <c r="CD18" s="162"/>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5">
      <c r="A19" s="156"/>
      <c r="B19" s="409" t="s">
        <v>148</v>
      </c>
      <c r="C19" s="410"/>
      <c r="D19" s="410"/>
      <c r="E19" s="410"/>
      <c r="F19" s="410"/>
      <c r="G19" s="410"/>
      <c r="H19" s="410"/>
      <c r="I19" s="410"/>
      <c r="J19" s="410"/>
      <c r="K19" s="411"/>
      <c r="L19" s="412">
        <v>324</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v>1106</v>
      </c>
      <c r="AJ19" s="418"/>
      <c r="AK19" s="418"/>
      <c r="AL19" s="418"/>
      <c r="AM19" s="419"/>
      <c r="AN19" s="417">
        <v>3834502</v>
      </c>
      <c r="AO19" s="418"/>
      <c r="AP19" s="418"/>
      <c r="AQ19" s="418"/>
      <c r="AR19" s="418"/>
      <c r="AS19" s="419"/>
      <c r="AT19" s="417">
        <v>3467</v>
      </c>
      <c r="AU19" s="418"/>
      <c r="AV19" s="418"/>
      <c r="AW19" s="418"/>
      <c r="AX19" s="418"/>
      <c r="AY19" s="420"/>
      <c r="AZ19" s="392" t="s">
        <v>150</v>
      </c>
      <c r="BA19" s="393"/>
      <c r="BB19" s="393"/>
      <c r="BC19" s="393"/>
      <c r="BD19" s="393"/>
      <c r="BE19" s="393"/>
      <c r="BF19" s="393"/>
      <c r="BG19" s="393"/>
      <c r="BH19" s="393"/>
      <c r="BI19" s="393"/>
      <c r="BJ19" s="393"/>
      <c r="BK19" s="393"/>
      <c r="BL19" s="393"/>
      <c r="BM19" s="394"/>
      <c r="BN19" s="395">
        <v>2047947172</v>
      </c>
      <c r="BO19" s="396"/>
      <c r="BP19" s="396"/>
      <c r="BQ19" s="396"/>
      <c r="BR19" s="396"/>
      <c r="BS19" s="396"/>
      <c r="BT19" s="396"/>
      <c r="BU19" s="397"/>
      <c r="BV19" s="395">
        <v>2078777869</v>
      </c>
      <c r="BW19" s="396"/>
      <c r="BX19" s="396"/>
      <c r="BY19" s="396"/>
      <c r="BZ19" s="396"/>
      <c r="CA19" s="396"/>
      <c r="CB19" s="396"/>
      <c r="CC19" s="397"/>
      <c r="CD19" s="162"/>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5">
      <c r="A20" s="156"/>
      <c r="B20" s="409" t="s">
        <v>151</v>
      </c>
      <c r="C20" s="410"/>
      <c r="D20" s="410"/>
      <c r="E20" s="410"/>
      <c r="F20" s="410"/>
      <c r="G20" s="410"/>
      <c r="H20" s="410"/>
      <c r="I20" s="410"/>
      <c r="J20" s="410"/>
      <c r="K20" s="411"/>
      <c r="L20" s="412">
        <v>1243527</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25251</v>
      </c>
      <c r="AJ20" s="418"/>
      <c r="AK20" s="418"/>
      <c r="AL20" s="418"/>
      <c r="AM20" s="419"/>
      <c r="AN20" s="417">
        <v>86804240</v>
      </c>
      <c r="AO20" s="418"/>
      <c r="AP20" s="418"/>
      <c r="AQ20" s="418"/>
      <c r="AR20" s="418"/>
      <c r="AS20" s="419"/>
      <c r="AT20" s="417">
        <v>3438</v>
      </c>
      <c r="AU20" s="418"/>
      <c r="AV20" s="418"/>
      <c r="AW20" s="418"/>
      <c r="AX20" s="418"/>
      <c r="AY20" s="420"/>
      <c r="AZ20" s="371" t="s">
        <v>153</v>
      </c>
      <c r="BA20" s="372"/>
      <c r="BB20" s="372"/>
      <c r="BC20" s="372"/>
      <c r="BD20" s="372"/>
      <c r="BE20" s="372"/>
      <c r="BF20" s="372"/>
      <c r="BG20" s="372"/>
      <c r="BH20" s="372"/>
      <c r="BI20" s="372"/>
      <c r="BJ20" s="372"/>
      <c r="BK20" s="372"/>
      <c r="BL20" s="372"/>
      <c r="BM20" s="373"/>
      <c r="BN20" s="374">
        <v>575308402</v>
      </c>
      <c r="BO20" s="375"/>
      <c r="BP20" s="375"/>
      <c r="BQ20" s="375"/>
      <c r="BR20" s="375"/>
      <c r="BS20" s="375"/>
      <c r="BT20" s="375"/>
      <c r="BU20" s="376"/>
      <c r="BV20" s="374">
        <v>580465668</v>
      </c>
      <c r="BW20" s="375"/>
      <c r="BX20" s="375"/>
      <c r="BY20" s="375"/>
      <c r="BZ20" s="375"/>
      <c r="CA20" s="375"/>
      <c r="CB20" s="375"/>
      <c r="CC20" s="376"/>
      <c r="CD20" s="162"/>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403" t="s">
        <v>154</v>
      </c>
      <c r="X21" s="404"/>
      <c r="Y21" s="404"/>
      <c r="Z21" s="404"/>
      <c r="AA21" s="404"/>
      <c r="AB21" s="404"/>
      <c r="AC21" s="404"/>
      <c r="AD21" s="404"/>
      <c r="AE21" s="404"/>
      <c r="AF21" s="404"/>
      <c r="AG21" s="404"/>
      <c r="AH21" s="405"/>
      <c r="AI21" s="406">
        <v>100.5</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1281075259</v>
      </c>
      <c r="BO21" s="381"/>
      <c r="BP21" s="381"/>
      <c r="BQ21" s="381"/>
      <c r="BR21" s="381"/>
      <c r="BS21" s="381"/>
      <c r="BT21" s="381"/>
      <c r="BU21" s="382"/>
      <c r="BV21" s="380">
        <v>1270968505</v>
      </c>
      <c r="BW21" s="381"/>
      <c r="BX21" s="381"/>
      <c r="BY21" s="381"/>
      <c r="BZ21" s="381"/>
      <c r="CA21" s="381"/>
      <c r="CB21" s="381"/>
      <c r="CC21" s="382"/>
      <c r="CD21" s="162"/>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1" t="s">
        <v>156</v>
      </c>
      <c r="BA22" s="372"/>
      <c r="BB22" s="372"/>
      <c r="BC22" s="372"/>
      <c r="BD22" s="372"/>
      <c r="BE22" s="372"/>
      <c r="BF22" s="372"/>
      <c r="BG22" s="372"/>
      <c r="BH22" s="372"/>
      <c r="BI22" s="372"/>
      <c r="BJ22" s="372"/>
      <c r="BK22" s="372"/>
      <c r="BL22" s="372"/>
      <c r="BM22" s="373"/>
      <c r="BN22" s="374">
        <v>116257640</v>
      </c>
      <c r="BO22" s="375"/>
      <c r="BP22" s="375"/>
      <c r="BQ22" s="375"/>
      <c r="BR22" s="375"/>
      <c r="BS22" s="375"/>
      <c r="BT22" s="375"/>
      <c r="BU22" s="376"/>
      <c r="BV22" s="374">
        <v>131740602</v>
      </c>
      <c r="BW22" s="375"/>
      <c r="BX22" s="375"/>
      <c r="BY22" s="375"/>
      <c r="BZ22" s="375"/>
      <c r="CA22" s="375"/>
      <c r="CB22" s="375"/>
      <c r="CC22" s="376"/>
      <c r="CD22" s="162"/>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1" t="s">
        <v>157</v>
      </c>
      <c r="BA23" s="372"/>
      <c r="BB23" s="372"/>
      <c r="BC23" s="372"/>
      <c r="BD23" s="372"/>
      <c r="BE23" s="372"/>
      <c r="BF23" s="372"/>
      <c r="BG23" s="372"/>
      <c r="BH23" s="372"/>
      <c r="BI23" s="372"/>
      <c r="BJ23" s="372"/>
      <c r="BK23" s="372"/>
      <c r="BL23" s="372"/>
      <c r="BM23" s="373"/>
      <c r="BN23" s="374">
        <v>3560211</v>
      </c>
      <c r="BO23" s="375"/>
      <c r="BP23" s="375"/>
      <c r="BQ23" s="375"/>
      <c r="BR23" s="375"/>
      <c r="BS23" s="375"/>
      <c r="BT23" s="375"/>
      <c r="BU23" s="376"/>
      <c r="BV23" s="374">
        <v>3726783</v>
      </c>
      <c r="BW23" s="375"/>
      <c r="BX23" s="375"/>
      <c r="BY23" s="375"/>
      <c r="BZ23" s="375"/>
      <c r="CA23" s="375"/>
      <c r="CB23" s="375"/>
      <c r="CC23" s="376"/>
      <c r="CD23" s="162"/>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1" t="s">
        <v>158</v>
      </c>
      <c r="BA24" s="372"/>
      <c r="BB24" s="372"/>
      <c r="BC24" s="372"/>
      <c r="BD24" s="372"/>
      <c r="BE24" s="372"/>
      <c r="BF24" s="372"/>
      <c r="BG24" s="372"/>
      <c r="BH24" s="372"/>
      <c r="BI24" s="372"/>
      <c r="BJ24" s="372"/>
      <c r="BK24" s="372"/>
      <c r="BL24" s="372"/>
      <c r="BM24" s="373"/>
      <c r="BN24" s="374">
        <v>3643720</v>
      </c>
      <c r="BO24" s="375"/>
      <c r="BP24" s="375"/>
      <c r="BQ24" s="375"/>
      <c r="BR24" s="375"/>
      <c r="BS24" s="375"/>
      <c r="BT24" s="375"/>
      <c r="BU24" s="376"/>
      <c r="BV24" s="374">
        <v>4330987</v>
      </c>
      <c r="BW24" s="375"/>
      <c r="BX24" s="375"/>
      <c r="BY24" s="375"/>
      <c r="BZ24" s="375"/>
      <c r="CA24" s="375"/>
      <c r="CB24" s="375"/>
      <c r="CC24" s="376"/>
      <c r="CD24" s="162"/>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00" t="s">
        <v>159</v>
      </c>
      <c r="BA25" s="401"/>
      <c r="BB25" s="401"/>
      <c r="BC25" s="401"/>
      <c r="BD25" s="401"/>
      <c r="BE25" s="401"/>
      <c r="BF25" s="401"/>
      <c r="BG25" s="401"/>
      <c r="BH25" s="401"/>
      <c r="BI25" s="401"/>
      <c r="BJ25" s="401"/>
      <c r="BK25" s="401"/>
      <c r="BL25" s="401"/>
      <c r="BM25" s="402"/>
      <c r="BN25" s="380" t="s">
        <v>118</v>
      </c>
      <c r="BO25" s="381"/>
      <c r="BP25" s="381"/>
      <c r="BQ25" s="381"/>
      <c r="BR25" s="381"/>
      <c r="BS25" s="381"/>
      <c r="BT25" s="381"/>
      <c r="BU25" s="382"/>
      <c r="BV25" s="380" t="s">
        <v>118</v>
      </c>
      <c r="BW25" s="381"/>
      <c r="BX25" s="381"/>
      <c r="BY25" s="381"/>
      <c r="BZ25" s="381"/>
      <c r="CA25" s="381"/>
      <c r="CB25" s="381"/>
      <c r="CC25" s="382"/>
      <c r="CD25" s="162"/>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383" t="s">
        <v>160</v>
      </c>
      <c r="BA26" s="384"/>
      <c r="BB26" s="384"/>
      <c r="BC26" s="385"/>
      <c r="BD26" s="392" t="s">
        <v>46</v>
      </c>
      <c r="BE26" s="393"/>
      <c r="BF26" s="393"/>
      <c r="BG26" s="393"/>
      <c r="BH26" s="393"/>
      <c r="BI26" s="393"/>
      <c r="BJ26" s="393"/>
      <c r="BK26" s="393"/>
      <c r="BL26" s="393"/>
      <c r="BM26" s="394"/>
      <c r="BN26" s="395">
        <v>30397167</v>
      </c>
      <c r="BO26" s="396"/>
      <c r="BP26" s="396"/>
      <c r="BQ26" s="396"/>
      <c r="BR26" s="396"/>
      <c r="BS26" s="396"/>
      <c r="BT26" s="396"/>
      <c r="BU26" s="397"/>
      <c r="BV26" s="395">
        <v>25593037</v>
      </c>
      <c r="BW26" s="396"/>
      <c r="BX26" s="396"/>
      <c r="BY26" s="396"/>
      <c r="BZ26" s="396"/>
      <c r="CA26" s="396"/>
      <c r="CB26" s="396"/>
      <c r="CC26" s="397"/>
      <c r="CD26" s="162"/>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386"/>
      <c r="BA27" s="387"/>
      <c r="BB27" s="387"/>
      <c r="BC27" s="388"/>
      <c r="BD27" s="371" t="s">
        <v>161</v>
      </c>
      <c r="BE27" s="372"/>
      <c r="BF27" s="372"/>
      <c r="BG27" s="372"/>
      <c r="BH27" s="372"/>
      <c r="BI27" s="372"/>
      <c r="BJ27" s="372"/>
      <c r="BK27" s="372"/>
      <c r="BL27" s="372"/>
      <c r="BM27" s="373"/>
      <c r="BN27" s="374">
        <v>12526280</v>
      </c>
      <c r="BO27" s="375"/>
      <c r="BP27" s="375"/>
      <c r="BQ27" s="375"/>
      <c r="BR27" s="375"/>
      <c r="BS27" s="375"/>
      <c r="BT27" s="375"/>
      <c r="BU27" s="376"/>
      <c r="BV27" s="374">
        <v>19437304</v>
      </c>
      <c r="BW27" s="375"/>
      <c r="BX27" s="375"/>
      <c r="BY27" s="375"/>
      <c r="BZ27" s="375"/>
      <c r="CA27" s="375"/>
      <c r="CB27" s="375"/>
      <c r="CC27" s="376"/>
      <c r="CD27" s="162"/>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389"/>
      <c r="BA28" s="390"/>
      <c r="BB28" s="390"/>
      <c r="BC28" s="391"/>
      <c r="BD28" s="377" t="s">
        <v>48</v>
      </c>
      <c r="BE28" s="378"/>
      <c r="BF28" s="378"/>
      <c r="BG28" s="378"/>
      <c r="BH28" s="378"/>
      <c r="BI28" s="378"/>
      <c r="BJ28" s="378"/>
      <c r="BK28" s="378"/>
      <c r="BL28" s="378"/>
      <c r="BM28" s="379"/>
      <c r="BN28" s="380">
        <v>118648288</v>
      </c>
      <c r="BO28" s="381"/>
      <c r="BP28" s="381"/>
      <c r="BQ28" s="381"/>
      <c r="BR28" s="381"/>
      <c r="BS28" s="381"/>
      <c r="BT28" s="381"/>
      <c r="BU28" s="382"/>
      <c r="BV28" s="380">
        <v>120485689</v>
      </c>
      <c r="BW28" s="381"/>
      <c r="BX28" s="381"/>
      <c r="BY28" s="381"/>
      <c r="BZ28" s="381"/>
      <c r="CA28" s="381"/>
      <c r="CB28" s="381"/>
      <c r="CC28" s="382"/>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2">
      <c r="A31" s="156"/>
      <c r="B31" s="196"/>
      <c r="C31" s="364" t="s">
        <v>168</v>
      </c>
      <c r="D31" s="364"/>
      <c r="E31" s="365" t="s">
        <v>169</v>
      </c>
      <c r="F31" s="365"/>
      <c r="G31" s="365"/>
      <c r="H31" s="365"/>
      <c r="I31" s="365"/>
      <c r="J31" s="365"/>
      <c r="K31" s="365"/>
      <c r="L31" s="365"/>
      <c r="M31" s="365"/>
      <c r="N31" s="365"/>
      <c r="O31" s="365"/>
      <c r="P31" s="365"/>
      <c r="Q31" s="365"/>
      <c r="R31" s="365"/>
      <c r="S31" s="365"/>
      <c r="T31" s="163"/>
      <c r="U31" s="364" t="s">
        <v>168</v>
      </c>
      <c r="V31" s="364"/>
      <c r="W31" s="365" t="s">
        <v>169</v>
      </c>
      <c r="X31" s="365"/>
      <c r="Y31" s="365"/>
      <c r="Z31" s="365"/>
      <c r="AA31" s="365"/>
      <c r="AB31" s="365"/>
      <c r="AC31" s="365"/>
      <c r="AD31" s="365"/>
      <c r="AE31" s="365"/>
      <c r="AF31" s="365"/>
      <c r="AG31" s="365"/>
      <c r="AH31" s="365"/>
      <c r="AI31" s="365"/>
      <c r="AJ31" s="365"/>
      <c r="AK31" s="365"/>
      <c r="AL31" s="163"/>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63"/>
      <c r="CO31" s="364" t="s">
        <v>168</v>
      </c>
      <c r="CP31" s="364"/>
      <c r="CQ31" s="365" t="s">
        <v>171</v>
      </c>
      <c r="CR31" s="365"/>
      <c r="CS31" s="365"/>
      <c r="CT31" s="365"/>
      <c r="CU31" s="365"/>
      <c r="CV31" s="365"/>
      <c r="CW31" s="365"/>
      <c r="CX31" s="365"/>
      <c r="CY31" s="365"/>
      <c r="CZ31" s="365"/>
      <c r="DA31" s="365"/>
      <c r="DB31" s="365"/>
      <c r="DC31" s="365"/>
      <c r="DD31" s="365"/>
      <c r="DE31" s="365"/>
      <c r="DF31" s="163"/>
      <c r="DG31" s="363" t="s">
        <v>172</v>
      </c>
      <c r="DH31" s="363"/>
      <c r="DI31" s="198"/>
    </row>
    <row r="32" spans="1:113" ht="32.25" customHeight="1" x14ac:dyDescent="0.2">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11</v>
      </c>
      <c r="V32" s="361"/>
      <c r="W32" s="362" t="str">
        <f>IF('各会計、関係団体の財政状況及び健全化判断比率'!B28="","",'各会計、関係団体の財政状況及び健全化判断比率'!B28)</f>
        <v>国民健康保険事業費特別会計</v>
      </c>
      <c r="X32" s="362"/>
      <c r="Y32" s="362"/>
      <c r="Z32" s="362"/>
      <c r="AA32" s="362"/>
      <c r="AB32" s="362"/>
      <c r="AC32" s="362"/>
      <c r="AD32" s="362"/>
      <c r="AE32" s="362"/>
      <c r="AF32" s="362"/>
      <c r="AG32" s="362"/>
      <c r="AH32" s="362"/>
      <c r="AI32" s="362"/>
      <c r="AJ32" s="362"/>
      <c r="AK32" s="362"/>
      <c r="AL32" s="156"/>
      <c r="AM32" s="361">
        <f>IF(AO32="","",MAX(C32:D41,U32:V41)+1)</f>
        <v>12</v>
      </c>
      <c r="AN32" s="361"/>
      <c r="AO32" s="362" t="str">
        <f>IF('各会計、関係団体の財政状況及び健全化判断比率'!B29="","",'各会計、関係団体の財政状況及び健全化判断比率'!B29)</f>
        <v>病院事業会計</v>
      </c>
      <c r="AP32" s="362"/>
      <c r="AQ32" s="362"/>
      <c r="AR32" s="362"/>
      <c r="AS32" s="362"/>
      <c r="AT32" s="362"/>
      <c r="AU32" s="362"/>
      <c r="AV32" s="362"/>
      <c r="AW32" s="362"/>
      <c r="AX32" s="362"/>
      <c r="AY32" s="362"/>
      <c r="AZ32" s="362"/>
      <c r="BA32" s="362"/>
      <c r="BB32" s="362"/>
      <c r="BC32" s="362"/>
      <c r="BD32" s="156"/>
      <c r="BE32" s="361">
        <f>IF(BG32="","",MAX(C32:D41,U32:V41,AM32:AN41)+1)</f>
        <v>15</v>
      </c>
      <c r="BF32" s="361"/>
      <c r="BG32" s="362" t="str">
        <f>IF('各会計、関係団体の財政状況及び健全化判断比率'!B32="","",'各会計、関係団体の財政状況及び健全化判断比率'!B32)</f>
        <v>港湾特別整備事業費特別会計</v>
      </c>
      <c r="BH32" s="362"/>
      <c r="BI32" s="362"/>
      <c r="BJ32" s="362"/>
      <c r="BK32" s="362"/>
      <c r="BL32" s="362"/>
      <c r="BM32" s="362"/>
      <c r="BN32" s="362"/>
      <c r="BO32" s="362"/>
      <c r="BP32" s="362"/>
      <c r="BQ32" s="362"/>
      <c r="BR32" s="362"/>
      <c r="BS32" s="362"/>
      <c r="BT32" s="362"/>
      <c r="BU32" s="362"/>
      <c r="BV32" s="156"/>
      <c r="BW32" s="361">
        <f>IF(BY32="","",MAX(C32:D41,U32:V41,AM32:AN41,BE32:BF41)+1)</f>
        <v>16</v>
      </c>
      <c r="BX32" s="361"/>
      <c r="BY32" s="362" t="str">
        <f>IF('各会計、関係団体の財政状況及び健全化判断比率'!B68="","",'各会計、関係団体の財政状況及び健全化判断比率'!B68)</f>
        <v>広島県水道広域連合企業団（水道事業会計）</v>
      </c>
      <c r="BZ32" s="362"/>
      <c r="CA32" s="362"/>
      <c r="CB32" s="362"/>
      <c r="CC32" s="362"/>
      <c r="CD32" s="362"/>
      <c r="CE32" s="362"/>
      <c r="CF32" s="362"/>
      <c r="CG32" s="362"/>
      <c r="CH32" s="362"/>
      <c r="CI32" s="362"/>
      <c r="CJ32" s="362"/>
      <c r="CK32" s="362"/>
      <c r="CL32" s="362"/>
      <c r="CM32" s="362"/>
      <c r="CN32" s="156"/>
      <c r="CO32" s="361">
        <f>IF(CQ32="","",MAX(C32:D41,U32:V41,AM32:AN41,BE32:BF41,BW32:BX41)+1)</f>
        <v>18</v>
      </c>
      <c r="CP32" s="361"/>
      <c r="CQ32" s="362" t="str">
        <f>IF('各会計、関係団体の財政状況及び健全化判断比率'!BS7="","",'各会計、関係団体の財政状況及び健全化判断比率'!BS7)</f>
        <v>（公財）広島県スポーツ振興財団</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2">
      <c r="A33" s="156"/>
      <c r="B33" s="196"/>
      <c r="C33" s="361">
        <f>IF(E33="","",C32+1)</f>
        <v>2</v>
      </c>
      <c r="D33" s="361"/>
      <c r="E33" s="362" t="str">
        <f>IF('各会計、関係団体の財政状況及び健全化判断比率'!B8="","",'各会計、関係団体の財政状況及び健全化判断比率'!B8)</f>
        <v>証紙等特別会計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13</v>
      </c>
      <c r="AN33" s="361"/>
      <c r="AO33" s="362" t="str">
        <f>IF('各会計、関係団体の財政状況及び健全化判断比率'!B30="","",'各会計、関係団体の財政状況及び健全化判断比率'!B30)</f>
        <v>流域下水道事業会計</v>
      </c>
      <c r="AP33" s="362"/>
      <c r="AQ33" s="362"/>
      <c r="AR33" s="362"/>
      <c r="AS33" s="362"/>
      <c r="AT33" s="362"/>
      <c r="AU33" s="362"/>
      <c r="AV33" s="362"/>
      <c r="AW33" s="362"/>
      <c r="AX33" s="362"/>
      <c r="AY33" s="362"/>
      <c r="AZ33" s="362"/>
      <c r="BA33" s="362"/>
      <c r="BB33" s="362"/>
      <c r="BC33" s="362"/>
      <c r="BD33" s="156"/>
      <c r="BE33" s="361" t="str">
        <f t="shared" ref="BE33:BE41" si="2">IF(BG33="","",BE32+1)</f>
        <v/>
      </c>
      <c r="BF33" s="361"/>
      <c r="BG33" s="362"/>
      <c r="BH33" s="362"/>
      <c r="BI33" s="362"/>
      <c r="BJ33" s="362"/>
      <c r="BK33" s="362"/>
      <c r="BL33" s="362"/>
      <c r="BM33" s="362"/>
      <c r="BN33" s="362"/>
      <c r="BO33" s="362"/>
      <c r="BP33" s="362"/>
      <c r="BQ33" s="362"/>
      <c r="BR33" s="362"/>
      <c r="BS33" s="362"/>
      <c r="BT33" s="362"/>
      <c r="BU33" s="362"/>
      <c r="BV33" s="156"/>
      <c r="BW33" s="361">
        <f t="shared" ref="BW33:BW41" si="3">IF(BY33="","",BW32+1)</f>
        <v>17</v>
      </c>
      <c r="BX33" s="361"/>
      <c r="BY33" s="362" t="str">
        <f>IF('各会計、関係団体の財政状況及び健全化判断比率'!B69="","",'各会計、関係団体の財政状況及び健全化判断比率'!B69)</f>
        <v>広島県水道広域連合企業団（工業用水道事業会計）</v>
      </c>
      <c r="BZ33" s="362"/>
      <c r="CA33" s="362"/>
      <c r="CB33" s="362"/>
      <c r="CC33" s="362"/>
      <c r="CD33" s="362"/>
      <c r="CE33" s="362"/>
      <c r="CF33" s="362"/>
      <c r="CG33" s="362"/>
      <c r="CH33" s="362"/>
      <c r="CI33" s="362"/>
      <c r="CJ33" s="362"/>
      <c r="CK33" s="362"/>
      <c r="CL33" s="362"/>
      <c r="CM33" s="362"/>
      <c r="CN33" s="156"/>
      <c r="CO33" s="361">
        <f t="shared" ref="CO33:CO41" si="4">IF(CQ33="","",CO32+1)</f>
        <v>19</v>
      </c>
      <c r="CP33" s="361"/>
      <c r="CQ33" s="362" t="str">
        <f>IF('各会計、関係団体の財政状況及び健全化判断比率'!BS8="","",'各会計、関係団体の財政状況及び健全化判断比率'!BS8)</f>
        <v>（公財）ひろしま国際センター</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2">
      <c r="A34" s="156"/>
      <c r="B34" s="196"/>
      <c r="C34" s="361">
        <f>IF(E34="","",C33+1)</f>
        <v>3</v>
      </c>
      <c r="D34" s="361"/>
      <c r="E34" s="362" t="str">
        <f>IF('各会計、関係団体の財政状況及び健全化判断比率'!B9="","",'各会計、関係団体の財政状況及び健全化判断比率'!B9)</f>
        <v>管理事務費特別会計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14</v>
      </c>
      <c r="AN34" s="361"/>
      <c r="AO34" s="362" t="str">
        <f>IF('各会計、関係団体の財政状況及び健全化判断比率'!B31="","",'各会計、関係団体の財政状況及び健全化判断比率'!B31)</f>
        <v>土地造成事業会計</v>
      </c>
      <c r="AP34" s="362"/>
      <c r="AQ34" s="362"/>
      <c r="AR34" s="362"/>
      <c r="AS34" s="362"/>
      <c r="AT34" s="362"/>
      <c r="AU34" s="362"/>
      <c r="AV34" s="362"/>
      <c r="AW34" s="362"/>
      <c r="AX34" s="362"/>
      <c r="AY34" s="362"/>
      <c r="AZ34" s="362"/>
      <c r="BA34" s="362"/>
      <c r="BB34" s="362"/>
      <c r="BC34" s="362"/>
      <c r="BD34" s="156"/>
      <c r="BE34" s="361" t="str">
        <f t="shared" si="2"/>
        <v/>
      </c>
      <c r="BF34" s="361"/>
      <c r="BG34" s="362"/>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20</v>
      </c>
      <c r="CP34" s="361"/>
      <c r="CQ34" s="362" t="str">
        <f>IF('各会計、関係団体の財政状況及び健全化判断比率'!BS9="","",'各会計、関係団体の財政状況及び健全化判断比率'!BS9)</f>
        <v>（公財）ひろしま文化振興財団</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2">
      <c r="A35" s="156"/>
      <c r="B35" s="196"/>
      <c r="C35" s="361">
        <f>IF(E35="","",C34+1)</f>
        <v>4</v>
      </c>
      <c r="D35" s="361"/>
      <c r="E35" s="362" t="str">
        <f>IF('各会計、関係団体の財政状況及び健全化判断比率'!B10="","",'各会計、関係団体の財政状況及び健全化判断比率'!B10)</f>
        <v>公共用地等取得事業特別会計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t="str">
        <f t="shared" si="1"/>
        <v/>
      </c>
      <c r="AN35" s="361"/>
      <c r="AO35" s="362"/>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21</v>
      </c>
      <c r="CP35" s="361"/>
      <c r="CQ35" s="362" t="str">
        <f>IF('各会計、関係団体の財政状況及び健全化判断比率'!BS10="","",'各会計、関係団体の財政状況及び健全化判断比率'!BS10)</f>
        <v>（公財）広島県男女共同参画財団</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2">
      <c r="A36" s="156"/>
      <c r="B36" s="196"/>
      <c r="C36" s="361">
        <f t="shared" ref="C36:C41" si="5">IF(E36="","",C35+1)</f>
        <v>5</v>
      </c>
      <c r="D36" s="361"/>
      <c r="E36" s="362" t="str">
        <f>IF('各会計、関係団体の財政状況及び健全化判断比率'!B11="","",'各会計、関係団体の財政状況及び健全化判断比率'!B11)</f>
        <v>母子・父子・寡婦福祉資金特別会計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t="str">
        <f t="shared" si="1"/>
        <v/>
      </c>
      <c r="AN36" s="361"/>
      <c r="AO36" s="362"/>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22</v>
      </c>
      <c r="CP36" s="361"/>
      <c r="CQ36" s="362" t="str">
        <f>IF('各会計、関係団体の財政状況及び健全化判断比率'!BS11="","",'各会計、関係団体の財政状況及び健全化判断比率'!BS11)</f>
        <v>（一財）もみのき森林公園協会</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2">
      <c r="A37" s="156"/>
      <c r="B37" s="196"/>
      <c r="C37" s="361">
        <f t="shared" si="5"/>
        <v>6</v>
      </c>
      <c r="D37" s="361"/>
      <c r="E37" s="362" t="str">
        <f>IF('各会計、関係団体の財政状況及び健全化判断比率'!B12="","",'各会計、関係団体の財政状況及び健全化判断比率'!B12)</f>
        <v>中小企業支援資金特別会計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t="str">
        <f t="shared" si="1"/>
        <v/>
      </c>
      <c r="AN37" s="361"/>
      <c r="AO37" s="362"/>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23</v>
      </c>
      <c r="CP37" s="361"/>
      <c r="CQ37" s="362" t="str">
        <f>IF('各会計、関係団体の財政状況及び健全化判断比率'!BS12="","",'各会計、関係団体の財政状況及び健全化判断比率'!BS12)</f>
        <v>（一財）中央森林公園協会</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2">
      <c r="A38" s="156"/>
      <c r="B38" s="196"/>
      <c r="C38" s="361">
        <f t="shared" si="5"/>
        <v>7</v>
      </c>
      <c r="D38" s="361"/>
      <c r="E38" s="362" t="str">
        <f>IF('各会計、関係団体の財政状況及び健全化判断比率'!B13="","",'各会計、関係団体の財政状況及び健全化判断比率'!B13)</f>
        <v>水産振興資金特別会計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t="str">
        <f t="shared" si="1"/>
        <v/>
      </c>
      <c r="AN38" s="361"/>
      <c r="AO38" s="362"/>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24</v>
      </c>
      <c r="CP38" s="361"/>
      <c r="CQ38" s="362" t="str">
        <f>IF('各会計、関係団体の財政状況及び健全化判断比率'!BS13="","",'各会計、関係団体の財政状況及び健全化判断比率'!BS13)</f>
        <v xml:space="preserve"> 福山リサイクル発電（株）</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2">
      <c r="A39" s="156"/>
      <c r="B39" s="196"/>
      <c r="C39" s="361">
        <f t="shared" si="5"/>
        <v>8</v>
      </c>
      <c r="D39" s="361"/>
      <c r="E39" s="362" t="str">
        <f>IF('各会計、関係団体の財政状況及び健全化判断比率'!B14="","",'各会計、関係団体の財政状況及び健全化判断比率'!B14)</f>
        <v>県営林事業費特別会計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t="str">
        <f t="shared" si="1"/>
        <v/>
      </c>
      <c r="AN39" s="361"/>
      <c r="AO39" s="362"/>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25</v>
      </c>
      <c r="CP39" s="361"/>
      <c r="CQ39" s="362" t="str">
        <f>IF('各会計、関係団体の財政状況及び健全化判断比率'!BS14="","",'各会計、関係団体の財政状況及び健全化判断比率'!BS14)</f>
        <v>（一財）広島県環境保全公社</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2">
      <c r="A40" s="156"/>
      <c r="B40" s="196"/>
      <c r="C40" s="361">
        <f t="shared" si="5"/>
        <v>9</v>
      </c>
      <c r="D40" s="361"/>
      <c r="E40" s="362" t="str">
        <f>IF('各会計、関係団体の財政状況及び健全化判断比率'!B15="","",'各会計、関係団体の財政状況及び健全化判断比率'!B15)</f>
        <v>県営住宅事業費特別会計</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26</v>
      </c>
      <c r="CP40" s="361"/>
      <c r="CQ40" s="362" t="str">
        <f>IF('各会計、関係団体の財政状況及び健全化判断比率'!BS15="","",'各会計、関係団体の財政状況及び健全化判断比率'!BS15)</f>
        <v>広島県公立大学法人</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2">
      <c r="A41" s="156"/>
      <c r="B41" s="196"/>
      <c r="C41" s="361">
        <f t="shared" si="5"/>
        <v>10</v>
      </c>
      <c r="D41" s="361"/>
      <c r="E41" s="362" t="str">
        <f>IF('各会計、関係団体の財政状況及び健全化判断比率'!B16="","",'各会計、関係団体の財政状況及び健全化判断比率'!B16)</f>
        <v>高等学校等奨学金特別会計</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27</v>
      </c>
      <c r="CP41" s="361"/>
      <c r="CQ41" s="362" t="str">
        <f>IF('各会計、関係団体の財政状況及び健全化判断比率'!BS16="","",'各会計、関係団体の財政状況及び健全化判断比率'!BS16)</f>
        <v>（公財）ひろしまこども夢財団</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2">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2">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e7X9F6ZAxTOfO37ZhBwKeyWRH9l/jftiXepD7CJoZ1IQpQ3H+i+R1vAMOt95Z3UAN7zNA/ZleNtAu/nzRpxdKA==" saltValue="ZhcN9g/1vrtJmZcieJKJh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2">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2">
      <c r="B5" s="626" t="s">
        <v>194</v>
      </c>
      <c r="C5" s="627"/>
      <c r="D5" s="627"/>
      <c r="E5" s="627"/>
      <c r="F5" s="627"/>
      <c r="G5" s="627"/>
      <c r="H5" s="627"/>
      <c r="I5" s="627"/>
      <c r="J5" s="627"/>
      <c r="K5" s="627"/>
      <c r="L5" s="627"/>
      <c r="M5" s="627"/>
      <c r="N5" s="627"/>
      <c r="O5" s="627"/>
      <c r="P5" s="627"/>
      <c r="Q5" s="628"/>
      <c r="R5" s="646">
        <v>410527765</v>
      </c>
      <c r="S5" s="641"/>
      <c r="T5" s="641"/>
      <c r="U5" s="641"/>
      <c r="V5" s="641"/>
      <c r="W5" s="641"/>
      <c r="X5" s="641"/>
      <c r="Y5" s="642"/>
      <c r="Z5" s="664">
        <v>36.5</v>
      </c>
      <c r="AA5" s="664"/>
      <c r="AB5" s="664"/>
      <c r="AC5" s="664"/>
      <c r="AD5" s="665">
        <v>317170435</v>
      </c>
      <c r="AE5" s="665"/>
      <c r="AF5" s="665"/>
      <c r="AG5" s="665"/>
      <c r="AH5" s="665"/>
      <c r="AI5" s="665"/>
      <c r="AJ5" s="665"/>
      <c r="AK5" s="665"/>
      <c r="AL5" s="643">
        <v>55</v>
      </c>
      <c r="AM5" s="644"/>
      <c r="AN5" s="644"/>
      <c r="AO5" s="645"/>
      <c r="AP5" s="626" t="s">
        <v>195</v>
      </c>
      <c r="AQ5" s="627"/>
      <c r="AR5" s="627"/>
      <c r="AS5" s="627"/>
      <c r="AT5" s="627"/>
      <c r="AU5" s="627"/>
      <c r="AV5" s="627"/>
      <c r="AW5" s="627"/>
      <c r="AX5" s="627"/>
      <c r="AY5" s="627"/>
      <c r="AZ5" s="627"/>
      <c r="BA5" s="627"/>
      <c r="BB5" s="627"/>
      <c r="BC5" s="628"/>
      <c r="BD5" s="560">
        <v>409823308</v>
      </c>
      <c r="BE5" s="561"/>
      <c r="BF5" s="561"/>
      <c r="BG5" s="561"/>
      <c r="BH5" s="561"/>
      <c r="BI5" s="561"/>
      <c r="BJ5" s="561"/>
      <c r="BK5" s="562"/>
      <c r="BL5" s="651">
        <v>99.8</v>
      </c>
      <c r="BM5" s="651"/>
      <c r="BN5" s="651"/>
      <c r="BO5" s="651"/>
      <c r="BP5" s="638">
        <v>2724561</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2">
      <c r="B6" s="557" t="s">
        <v>199</v>
      </c>
      <c r="C6" s="558"/>
      <c r="D6" s="558"/>
      <c r="E6" s="558"/>
      <c r="F6" s="558"/>
      <c r="G6" s="558"/>
      <c r="H6" s="558"/>
      <c r="I6" s="558"/>
      <c r="J6" s="558"/>
      <c r="K6" s="558"/>
      <c r="L6" s="558"/>
      <c r="M6" s="558"/>
      <c r="N6" s="558"/>
      <c r="O6" s="558"/>
      <c r="P6" s="558"/>
      <c r="Q6" s="559"/>
      <c r="R6" s="560">
        <v>56215104</v>
      </c>
      <c r="S6" s="561"/>
      <c r="T6" s="561"/>
      <c r="U6" s="561"/>
      <c r="V6" s="561"/>
      <c r="W6" s="561"/>
      <c r="X6" s="561"/>
      <c r="Y6" s="562"/>
      <c r="Z6" s="651">
        <v>5</v>
      </c>
      <c r="AA6" s="651"/>
      <c r="AB6" s="651"/>
      <c r="AC6" s="651"/>
      <c r="AD6" s="638">
        <v>56215104</v>
      </c>
      <c r="AE6" s="638"/>
      <c r="AF6" s="638"/>
      <c r="AG6" s="638"/>
      <c r="AH6" s="638"/>
      <c r="AI6" s="638"/>
      <c r="AJ6" s="638"/>
      <c r="AK6" s="638"/>
      <c r="AL6" s="563">
        <v>9.6999999999999993</v>
      </c>
      <c r="AM6" s="652"/>
      <c r="AN6" s="652"/>
      <c r="AO6" s="654"/>
      <c r="AP6" s="557" t="s">
        <v>200</v>
      </c>
      <c r="AQ6" s="558"/>
      <c r="AR6" s="558"/>
      <c r="AS6" s="558"/>
      <c r="AT6" s="558"/>
      <c r="AU6" s="558"/>
      <c r="AV6" s="558"/>
      <c r="AW6" s="558"/>
      <c r="AX6" s="558"/>
      <c r="AY6" s="558"/>
      <c r="AZ6" s="558"/>
      <c r="BA6" s="558"/>
      <c r="BB6" s="558"/>
      <c r="BC6" s="559"/>
      <c r="BD6" s="560">
        <v>409823308</v>
      </c>
      <c r="BE6" s="561"/>
      <c r="BF6" s="561"/>
      <c r="BG6" s="561"/>
      <c r="BH6" s="561"/>
      <c r="BI6" s="561"/>
      <c r="BJ6" s="561"/>
      <c r="BK6" s="562"/>
      <c r="BL6" s="651">
        <v>99.8</v>
      </c>
      <c r="BM6" s="651"/>
      <c r="BN6" s="651"/>
      <c r="BO6" s="651"/>
      <c r="BP6" s="638">
        <v>2724561</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2100562</v>
      </c>
      <c r="CN6" s="561"/>
      <c r="CO6" s="561"/>
      <c r="CP6" s="561"/>
      <c r="CQ6" s="561"/>
      <c r="CR6" s="561"/>
      <c r="CS6" s="561"/>
      <c r="CT6" s="562"/>
      <c r="CU6" s="651">
        <v>0.2</v>
      </c>
      <c r="CV6" s="651"/>
      <c r="CW6" s="651"/>
      <c r="CX6" s="651"/>
      <c r="CY6" s="566" t="s">
        <v>118</v>
      </c>
      <c r="CZ6" s="561"/>
      <c r="DA6" s="561"/>
      <c r="DB6" s="561"/>
      <c r="DC6" s="561"/>
      <c r="DD6" s="561"/>
      <c r="DE6" s="561"/>
      <c r="DF6" s="561"/>
      <c r="DG6" s="561"/>
      <c r="DH6" s="561"/>
      <c r="DI6" s="561"/>
      <c r="DJ6" s="561"/>
      <c r="DK6" s="562"/>
      <c r="DL6" s="566">
        <v>2094651</v>
      </c>
      <c r="DM6" s="561"/>
      <c r="DN6" s="561"/>
      <c r="DO6" s="561"/>
      <c r="DP6" s="561"/>
      <c r="DQ6" s="561"/>
      <c r="DR6" s="561"/>
      <c r="DS6" s="561"/>
      <c r="DT6" s="561"/>
      <c r="DU6" s="561"/>
      <c r="DV6" s="561"/>
      <c r="DW6" s="561"/>
      <c r="DX6" s="660"/>
    </row>
    <row r="7" spans="2:138" ht="11.25" customHeight="1" x14ac:dyDescent="0.2">
      <c r="B7" s="557" t="s">
        <v>202</v>
      </c>
      <c r="C7" s="558"/>
      <c r="D7" s="558"/>
      <c r="E7" s="558"/>
      <c r="F7" s="558"/>
      <c r="G7" s="558"/>
      <c r="H7" s="558"/>
      <c r="I7" s="558"/>
      <c r="J7" s="558"/>
      <c r="K7" s="558"/>
      <c r="L7" s="558"/>
      <c r="M7" s="558"/>
      <c r="N7" s="558"/>
      <c r="O7" s="558"/>
      <c r="P7" s="558"/>
      <c r="Q7" s="559"/>
      <c r="R7" s="560">
        <v>2823832</v>
      </c>
      <c r="S7" s="561"/>
      <c r="T7" s="561"/>
      <c r="U7" s="561"/>
      <c r="V7" s="561"/>
      <c r="W7" s="561"/>
      <c r="X7" s="561"/>
      <c r="Y7" s="562"/>
      <c r="Z7" s="651">
        <v>0.3</v>
      </c>
      <c r="AA7" s="651"/>
      <c r="AB7" s="651"/>
      <c r="AC7" s="651"/>
      <c r="AD7" s="638">
        <v>2823832</v>
      </c>
      <c r="AE7" s="638"/>
      <c r="AF7" s="638"/>
      <c r="AG7" s="638"/>
      <c r="AH7" s="638"/>
      <c r="AI7" s="638"/>
      <c r="AJ7" s="638"/>
      <c r="AK7" s="638"/>
      <c r="AL7" s="563">
        <v>0.5</v>
      </c>
      <c r="AM7" s="652"/>
      <c r="AN7" s="652"/>
      <c r="AO7" s="654"/>
      <c r="AP7" s="557" t="s">
        <v>203</v>
      </c>
      <c r="AQ7" s="558"/>
      <c r="AR7" s="558"/>
      <c r="AS7" s="558"/>
      <c r="AT7" s="558"/>
      <c r="AU7" s="558"/>
      <c r="AV7" s="558"/>
      <c r="AW7" s="558"/>
      <c r="AX7" s="558"/>
      <c r="AY7" s="558"/>
      <c r="AZ7" s="558"/>
      <c r="BA7" s="558"/>
      <c r="BB7" s="558"/>
      <c r="BC7" s="559"/>
      <c r="BD7" s="560">
        <v>99812325</v>
      </c>
      <c r="BE7" s="561"/>
      <c r="BF7" s="561"/>
      <c r="BG7" s="561"/>
      <c r="BH7" s="561"/>
      <c r="BI7" s="561"/>
      <c r="BJ7" s="561"/>
      <c r="BK7" s="562"/>
      <c r="BL7" s="651">
        <v>24.3</v>
      </c>
      <c r="BM7" s="651"/>
      <c r="BN7" s="651"/>
      <c r="BO7" s="651"/>
      <c r="BP7" s="638">
        <v>2724561</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57807168</v>
      </c>
      <c r="CN7" s="561"/>
      <c r="CO7" s="561"/>
      <c r="CP7" s="561"/>
      <c r="CQ7" s="561"/>
      <c r="CR7" s="561"/>
      <c r="CS7" s="561"/>
      <c r="CT7" s="562"/>
      <c r="CU7" s="651">
        <v>5.2</v>
      </c>
      <c r="CV7" s="651"/>
      <c r="CW7" s="651"/>
      <c r="CX7" s="651"/>
      <c r="CY7" s="566">
        <v>3850558</v>
      </c>
      <c r="CZ7" s="561"/>
      <c r="DA7" s="561"/>
      <c r="DB7" s="561"/>
      <c r="DC7" s="561"/>
      <c r="DD7" s="561"/>
      <c r="DE7" s="561"/>
      <c r="DF7" s="561"/>
      <c r="DG7" s="561"/>
      <c r="DH7" s="561"/>
      <c r="DI7" s="561"/>
      <c r="DJ7" s="561"/>
      <c r="DK7" s="562"/>
      <c r="DL7" s="566">
        <v>50513394</v>
      </c>
      <c r="DM7" s="561"/>
      <c r="DN7" s="561"/>
      <c r="DO7" s="561"/>
      <c r="DP7" s="561"/>
      <c r="DQ7" s="561"/>
      <c r="DR7" s="561"/>
      <c r="DS7" s="561"/>
      <c r="DT7" s="561"/>
      <c r="DU7" s="561"/>
      <c r="DV7" s="561"/>
      <c r="DW7" s="561"/>
      <c r="DX7" s="660"/>
    </row>
    <row r="8" spans="2:138" ht="11.25" customHeight="1" x14ac:dyDescent="0.2">
      <c r="B8" s="557" t="s">
        <v>205</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206</v>
      </c>
      <c r="AQ8" s="558"/>
      <c r="AR8" s="558"/>
      <c r="AS8" s="558"/>
      <c r="AT8" s="558"/>
      <c r="AU8" s="558"/>
      <c r="AV8" s="558"/>
      <c r="AW8" s="558"/>
      <c r="AX8" s="558"/>
      <c r="AY8" s="558"/>
      <c r="AZ8" s="558"/>
      <c r="BA8" s="558"/>
      <c r="BB8" s="558"/>
      <c r="BC8" s="559"/>
      <c r="BD8" s="560">
        <v>2828223</v>
      </c>
      <c r="BE8" s="561"/>
      <c r="BF8" s="561"/>
      <c r="BG8" s="561"/>
      <c r="BH8" s="561"/>
      <c r="BI8" s="561"/>
      <c r="BJ8" s="561"/>
      <c r="BK8" s="562"/>
      <c r="BL8" s="651">
        <v>0.7</v>
      </c>
      <c r="BM8" s="651"/>
      <c r="BN8" s="651"/>
      <c r="BO8" s="651"/>
      <c r="BP8" s="638">
        <v>700660</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191190185</v>
      </c>
      <c r="CN8" s="561"/>
      <c r="CO8" s="561"/>
      <c r="CP8" s="561"/>
      <c r="CQ8" s="561"/>
      <c r="CR8" s="561"/>
      <c r="CS8" s="561"/>
      <c r="CT8" s="562"/>
      <c r="CU8" s="563">
        <v>17.3</v>
      </c>
      <c r="CV8" s="652"/>
      <c r="CW8" s="652"/>
      <c r="CX8" s="653"/>
      <c r="CY8" s="566">
        <v>2874192</v>
      </c>
      <c r="CZ8" s="561"/>
      <c r="DA8" s="561"/>
      <c r="DB8" s="561"/>
      <c r="DC8" s="561"/>
      <c r="DD8" s="561"/>
      <c r="DE8" s="561"/>
      <c r="DF8" s="561"/>
      <c r="DG8" s="561"/>
      <c r="DH8" s="561"/>
      <c r="DI8" s="561"/>
      <c r="DJ8" s="561"/>
      <c r="DK8" s="562"/>
      <c r="DL8" s="566">
        <v>177992499</v>
      </c>
      <c r="DM8" s="561"/>
      <c r="DN8" s="561"/>
      <c r="DO8" s="561"/>
      <c r="DP8" s="561"/>
      <c r="DQ8" s="561"/>
      <c r="DR8" s="561"/>
      <c r="DS8" s="561"/>
      <c r="DT8" s="561"/>
      <c r="DU8" s="561"/>
      <c r="DV8" s="561"/>
      <c r="DW8" s="561"/>
      <c r="DX8" s="660"/>
    </row>
    <row r="9" spans="2:138" ht="11.25" customHeight="1" x14ac:dyDescent="0.2">
      <c r="B9" s="557" t="s">
        <v>208</v>
      </c>
      <c r="C9" s="558"/>
      <c r="D9" s="558"/>
      <c r="E9" s="558"/>
      <c r="F9" s="558"/>
      <c r="G9" s="558"/>
      <c r="H9" s="558"/>
      <c r="I9" s="558"/>
      <c r="J9" s="558"/>
      <c r="K9" s="558"/>
      <c r="L9" s="558"/>
      <c r="M9" s="558"/>
      <c r="N9" s="558"/>
      <c r="O9" s="558"/>
      <c r="P9" s="558"/>
      <c r="Q9" s="559"/>
      <c r="R9" s="560">
        <v>93863</v>
      </c>
      <c r="S9" s="561"/>
      <c r="T9" s="561"/>
      <c r="U9" s="561"/>
      <c r="V9" s="561"/>
      <c r="W9" s="561"/>
      <c r="X9" s="561"/>
      <c r="Y9" s="562"/>
      <c r="Z9" s="563">
        <v>0</v>
      </c>
      <c r="AA9" s="652"/>
      <c r="AB9" s="652"/>
      <c r="AC9" s="653"/>
      <c r="AD9" s="566">
        <v>93863</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79125506</v>
      </c>
      <c r="BE9" s="561"/>
      <c r="BF9" s="561"/>
      <c r="BG9" s="561"/>
      <c r="BH9" s="561"/>
      <c r="BI9" s="561"/>
      <c r="BJ9" s="561"/>
      <c r="BK9" s="562"/>
      <c r="BL9" s="651">
        <v>19.3</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52957892</v>
      </c>
      <c r="CN9" s="561"/>
      <c r="CO9" s="561"/>
      <c r="CP9" s="561"/>
      <c r="CQ9" s="561"/>
      <c r="CR9" s="561"/>
      <c r="CS9" s="561"/>
      <c r="CT9" s="562"/>
      <c r="CU9" s="563">
        <v>4.8</v>
      </c>
      <c r="CV9" s="652"/>
      <c r="CW9" s="652"/>
      <c r="CX9" s="653"/>
      <c r="CY9" s="566">
        <v>1755802</v>
      </c>
      <c r="CZ9" s="561"/>
      <c r="DA9" s="561"/>
      <c r="DB9" s="561"/>
      <c r="DC9" s="561"/>
      <c r="DD9" s="561"/>
      <c r="DE9" s="561"/>
      <c r="DF9" s="561"/>
      <c r="DG9" s="561"/>
      <c r="DH9" s="561"/>
      <c r="DI9" s="561"/>
      <c r="DJ9" s="561"/>
      <c r="DK9" s="562"/>
      <c r="DL9" s="566">
        <v>20985249</v>
      </c>
      <c r="DM9" s="561"/>
      <c r="DN9" s="561"/>
      <c r="DO9" s="561"/>
      <c r="DP9" s="561"/>
      <c r="DQ9" s="561"/>
      <c r="DR9" s="561"/>
      <c r="DS9" s="561"/>
      <c r="DT9" s="561"/>
      <c r="DU9" s="561"/>
      <c r="DV9" s="561"/>
      <c r="DW9" s="561"/>
      <c r="DX9" s="660"/>
    </row>
    <row r="10" spans="2:138" ht="11.25" customHeight="1" x14ac:dyDescent="0.2">
      <c r="B10" s="557" t="s">
        <v>211</v>
      </c>
      <c r="C10" s="558"/>
      <c r="D10" s="558"/>
      <c r="E10" s="558"/>
      <c r="F10" s="558"/>
      <c r="G10" s="558"/>
      <c r="H10" s="558"/>
      <c r="I10" s="558"/>
      <c r="J10" s="558"/>
      <c r="K10" s="558"/>
      <c r="L10" s="558"/>
      <c r="M10" s="558"/>
      <c r="N10" s="558"/>
      <c r="O10" s="558"/>
      <c r="P10" s="558"/>
      <c r="Q10" s="559"/>
      <c r="R10" s="560">
        <v>362723</v>
      </c>
      <c r="S10" s="561"/>
      <c r="T10" s="561"/>
      <c r="U10" s="561"/>
      <c r="V10" s="561"/>
      <c r="W10" s="561"/>
      <c r="X10" s="561"/>
      <c r="Y10" s="562"/>
      <c r="Z10" s="563">
        <v>0</v>
      </c>
      <c r="AA10" s="652"/>
      <c r="AB10" s="652"/>
      <c r="AC10" s="653"/>
      <c r="AD10" s="566">
        <v>362723</v>
      </c>
      <c r="AE10" s="561"/>
      <c r="AF10" s="561"/>
      <c r="AG10" s="561"/>
      <c r="AH10" s="561"/>
      <c r="AI10" s="561"/>
      <c r="AJ10" s="561"/>
      <c r="AK10" s="562"/>
      <c r="AL10" s="563">
        <v>0.1</v>
      </c>
      <c r="AM10" s="652"/>
      <c r="AN10" s="652"/>
      <c r="AO10" s="654"/>
      <c r="AP10" s="557" t="s">
        <v>212</v>
      </c>
      <c r="AQ10" s="558"/>
      <c r="AR10" s="558"/>
      <c r="AS10" s="558"/>
      <c r="AT10" s="558"/>
      <c r="AU10" s="558"/>
      <c r="AV10" s="558"/>
      <c r="AW10" s="558"/>
      <c r="AX10" s="558"/>
      <c r="AY10" s="558"/>
      <c r="AZ10" s="558"/>
      <c r="BA10" s="558"/>
      <c r="BB10" s="558"/>
      <c r="BC10" s="559"/>
      <c r="BD10" s="560">
        <v>3857399</v>
      </c>
      <c r="BE10" s="561"/>
      <c r="BF10" s="561"/>
      <c r="BG10" s="561"/>
      <c r="BH10" s="561"/>
      <c r="BI10" s="561"/>
      <c r="BJ10" s="561"/>
      <c r="BK10" s="562"/>
      <c r="BL10" s="651">
        <v>0.9</v>
      </c>
      <c r="BM10" s="651"/>
      <c r="BN10" s="651"/>
      <c r="BO10" s="651"/>
      <c r="BP10" s="638">
        <v>183400</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2887179</v>
      </c>
      <c r="CN10" s="561"/>
      <c r="CO10" s="561"/>
      <c r="CP10" s="561"/>
      <c r="CQ10" s="561"/>
      <c r="CR10" s="561"/>
      <c r="CS10" s="561"/>
      <c r="CT10" s="562"/>
      <c r="CU10" s="563">
        <v>0.3</v>
      </c>
      <c r="CV10" s="652"/>
      <c r="CW10" s="652"/>
      <c r="CX10" s="653"/>
      <c r="CY10" s="566">
        <v>2068</v>
      </c>
      <c r="CZ10" s="561"/>
      <c r="DA10" s="561"/>
      <c r="DB10" s="561"/>
      <c r="DC10" s="561"/>
      <c r="DD10" s="561"/>
      <c r="DE10" s="561"/>
      <c r="DF10" s="561"/>
      <c r="DG10" s="561"/>
      <c r="DH10" s="561"/>
      <c r="DI10" s="561"/>
      <c r="DJ10" s="561"/>
      <c r="DK10" s="562"/>
      <c r="DL10" s="566">
        <v>1712764</v>
      </c>
      <c r="DM10" s="561"/>
      <c r="DN10" s="561"/>
      <c r="DO10" s="561"/>
      <c r="DP10" s="561"/>
      <c r="DQ10" s="561"/>
      <c r="DR10" s="561"/>
      <c r="DS10" s="561"/>
      <c r="DT10" s="561"/>
      <c r="DU10" s="561"/>
      <c r="DV10" s="561"/>
      <c r="DW10" s="561"/>
      <c r="DX10" s="660"/>
    </row>
    <row r="11" spans="2:138" ht="11.25" customHeight="1" x14ac:dyDescent="0.2">
      <c r="B11" s="557" t="s">
        <v>214</v>
      </c>
      <c r="C11" s="558"/>
      <c r="D11" s="558"/>
      <c r="E11" s="558"/>
      <c r="F11" s="558"/>
      <c r="G11" s="558"/>
      <c r="H11" s="558"/>
      <c r="I11" s="558"/>
      <c r="J11" s="558"/>
      <c r="K11" s="558"/>
      <c r="L11" s="558"/>
      <c r="M11" s="558"/>
      <c r="N11" s="558"/>
      <c r="O11" s="558"/>
      <c r="P11" s="558"/>
      <c r="Q11" s="559"/>
      <c r="R11" s="560">
        <v>12302</v>
      </c>
      <c r="S11" s="561"/>
      <c r="T11" s="561"/>
      <c r="U11" s="561"/>
      <c r="V11" s="561"/>
      <c r="W11" s="561"/>
      <c r="X11" s="561"/>
      <c r="Y11" s="562"/>
      <c r="Z11" s="563">
        <v>0</v>
      </c>
      <c r="AA11" s="652"/>
      <c r="AB11" s="652"/>
      <c r="AC11" s="653"/>
      <c r="AD11" s="566">
        <v>12302</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4904837</v>
      </c>
      <c r="BE11" s="561"/>
      <c r="BF11" s="561"/>
      <c r="BG11" s="561"/>
      <c r="BH11" s="561"/>
      <c r="BI11" s="561"/>
      <c r="BJ11" s="561"/>
      <c r="BK11" s="562"/>
      <c r="BL11" s="651">
        <v>1.2</v>
      </c>
      <c r="BM11" s="651"/>
      <c r="BN11" s="651"/>
      <c r="BO11" s="651"/>
      <c r="BP11" s="638">
        <v>1840501</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40818903</v>
      </c>
      <c r="CN11" s="561"/>
      <c r="CO11" s="561"/>
      <c r="CP11" s="561"/>
      <c r="CQ11" s="561"/>
      <c r="CR11" s="561"/>
      <c r="CS11" s="561"/>
      <c r="CT11" s="562"/>
      <c r="CU11" s="563">
        <v>3.7</v>
      </c>
      <c r="CV11" s="652"/>
      <c r="CW11" s="652"/>
      <c r="CX11" s="653"/>
      <c r="CY11" s="566">
        <v>18774697</v>
      </c>
      <c r="CZ11" s="561"/>
      <c r="DA11" s="561"/>
      <c r="DB11" s="561"/>
      <c r="DC11" s="561"/>
      <c r="DD11" s="561"/>
      <c r="DE11" s="561"/>
      <c r="DF11" s="561"/>
      <c r="DG11" s="561"/>
      <c r="DH11" s="561"/>
      <c r="DI11" s="561"/>
      <c r="DJ11" s="561"/>
      <c r="DK11" s="562"/>
      <c r="DL11" s="566">
        <v>15776067</v>
      </c>
      <c r="DM11" s="561"/>
      <c r="DN11" s="561"/>
      <c r="DO11" s="561"/>
      <c r="DP11" s="561"/>
      <c r="DQ11" s="561"/>
      <c r="DR11" s="561"/>
      <c r="DS11" s="561"/>
      <c r="DT11" s="561"/>
      <c r="DU11" s="561"/>
      <c r="DV11" s="561"/>
      <c r="DW11" s="561"/>
      <c r="DX11" s="660"/>
    </row>
    <row r="12" spans="2:138" ht="11.25" customHeight="1" x14ac:dyDescent="0.2">
      <c r="B12" s="557" t="s">
        <v>217</v>
      </c>
      <c r="C12" s="558"/>
      <c r="D12" s="558"/>
      <c r="E12" s="558"/>
      <c r="F12" s="558"/>
      <c r="G12" s="558"/>
      <c r="H12" s="558"/>
      <c r="I12" s="558"/>
      <c r="J12" s="558"/>
      <c r="K12" s="558"/>
      <c r="L12" s="558"/>
      <c r="M12" s="558"/>
      <c r="N12" s="558"/>
      <c r="O12" s="558"/>
      <c r="P12" s="558"/>
      <c r="Q12" s="559"/>
      <c r="R12" s="560">
        <v>128188</v>
      </c>
      <c r="S12" s="561"/>
      <c r="T12" s="561"/>
      <c r="U12" s="561"/>
      <c r="V12" s="561"/>
      <c r="W12" s="561"/>
      <c r="X12" s="561"/>
      <c r="Y12" s="562"/>
      <c r="Z12" s="563">
        <v>0</v>
      </c>
      <c r="AA12" s="652"/>
      <c r="AB12" s="652"/>
      <c r="AC12" s="653"/>
      <c r="AD12" s="566">
        <v>128188</v>
      </c>
      <c r="AE12" s="561"/>
      <c r="AF12" s="561"/>
      <c r="AG12" s="561"/>
      <c r="AH12" s="561"/>
      <c r="AI12" s="561"/>
      <c r="AJ12" s="561"/>
      <c r="AK12" s="562"/>
      <c r="AL12" s="563">
        <v>0</v>
      </c>
      <c r="AM12" s="652"/>
      <c r="AN12" s="652"/>
      <c r="AO12" s="654"/>
      <c r="AP12" s="557" t="s">
        <v>218</v>
      </c>
      <c r="AQ12" s="558"/>
      <c r="AR12" s="558"/>
      <c r="AS12" s="558"/>
      <c r="AT12" s="558"/>
      <c r="AU12" s="558"/>
      <c r="AV12" s="558"/>
      <c r="AW12" s="558"/>
      <c r="AX12" s="558"/>
      <c r="AY12" s="558"/>
      <c r="AZ12" s="558"/>
      <c r="BA12" s="558"/>
      <c r="BB12" s="558"/>
      <c r="BC12" s="559"/>
      <c r="BD12" s="560">
        <v>333124</v>
      </c>
      <c r="BE12" s="561"/>
      <c r="BF12" s="561"/>
      <c r="BG12" s="561"/>
      <c r="BH12" s="561"/>
      <c r="BI12" s="561"/>
      <c r="BJ12" s="561"/>
      <c r="BK12" s="562"/>
      <c r="BL12" s="651">
        <v>0.1</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114025027</v>
      </c>
      <c r="CN12" s="561"/>
      <c r="CO12" s="561"/>
      <c r="CP12" s="561"/>
      <c r="CQ12" s="561"/>
      <c r="CR12" s="561"/>
      <c r="CS12" s="561"/>
      <c r="CT12" s="562"/>
      <c r="CU12" s="563">
        <v>10.3</v>
      </c>
      <c r="CV12" s="652"/>
      <c r="CW12" s="652"/>
      <c r="CX12" s="653"/>
      <c r="CY12" s="566">
        <v>1223407</v>
      </c>
      <c r="CZ12" s="561"/>
      <c r="DA12" s="561"/>
      <c r="DB12" s="561"/>
      <c r="DC12" s="561"/>
      <c r="DD12" s="561"/>
      <c r="DE12" s="561"/>
      <c r="DF12" s="561"/>
      <c r="DG12" s="561"/>
      <c r="DH12" s="561"/>
      <c r="DI12" s="561"/>
      <c r="DJ12" s="561"/>
      <c r="DK12" s="562"/>
      <c r="DL12" s="566">
        <v>16388215</v>
      </c>
      <c r="DM12" s="561"/>
      <c r="DN12" s="561"/>
      <c r="DO12" s="561"/>
      <c r="DP12" s="561"/>
      <c r="DQ12" s="561"/>
      <c r="DR12" s="561"/>
      <c r="DS12" s="561"/>
      <c r="DT12" s="561"/>
      <c r="DU12" s="561"/>
      <c r="DV12" s="561"/>
      <c r="DW12" s="561"/>
      <c r="DX12" s="660"/>
    </row>
    <row r="13" spans="2:138" ht="11.25" customHeight="1" x14ac:dyDescent="0.2">
      <c r="B13" s="557" t="s">
        <v>220</v>
      </c>
      <c r="C13" s="558"/>
      <c r="D13" s="558"/>
      <c r="E13" s="558"/>
      <c r="F13" s="558"/>
      <c r="G13" s="558"/>
      <c r="H13" s="558"/>
      <c r="I13" s="558"/>
      <c r="J13" s="558"/>
      <c r="K13" s="558"/>
      <c r="L13" s="558"/>
      <c r="M13" s="558"/>
      <c r="N13" s="558"/>
      <c r="O13" s="558"/>
      <c r="P13" s="558"/>
      <c r="Q13" s="559"/>
      <c r="R13" s="560">
        <v>52794196</v>
      </c>
      <c r="S13" s="561"/>
      <c r="T13" s="561"/>
      <c r="U13" s="561"/>
      <c r="V13" s="561"/>
      <c r="W13" s="561"/>
      <c r="X13" s="561"/>
      <c r="Y13" s="562"/>
      <c r="Z13" s="563">
        <v>4.7</v>
      </c>
      <c r="AA13" s="652"/>
      <c r="AB13" s="652"/>
      <c r="AC13" s="653"/>
      <c r="AD13" s="566">
        <v>52794196</v>
      </c>
      <c r="AE13" s="561"/>
      <c r="AF13" s="561"/>
      <c r="AG13" s="561"/>
      <c r="AH13" s="561"/>
      <c r="AI13" s="561"/>
      <c r="AJ13" s="561"/>
      <c r="AK13" s="562"/>
      <c r="AL13" s="563">
        <v>9.1999999999999993</v>
      </c>
      <c r="AM13" s="652"/>
      <c r="AN13" s="652"/>
      <c r="AO13" s="654"/>
      <c r="AP13" s="557" t="s">
        <v>221</v>
      </c>
      <c r="AQ13" s="558"/>
      <c r="AR13" s="558"/>
      <c r="AS13" s="558"/>
      <c r="AT13" s="558"/>
      <c r="AU13" s="558"/>
      <c r="AV13" s="558"/>
      <c r="AW13" s="558"/>
      <c r="AX13" s="558"/>
      <c r="AY13" s="558"/>
      <c r="AZ13" s="558"/>
      <c r="BA13" s="558"/>
      <c r="BB13" s="558"/>
      <c r="BC13" s="559"/>
      <c r="BD13" s="560">
        <v>4168734</v>
      </c>
      <c r="BE13" s="561"/>
      <c r="BF13" s="561"/>
      <c r="BG13" s="561"/>
      <c r="BH13" s="561"/>
      <c r="BI13" s="561"/>
      <c r="BJ13" s="561"/>
      <c r="BK13" s="562"/>
      <c r="BL13" s="651">
        <v>1</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144099797</v>
      </c>
      <c r="CN13" s="561"/>
      <c r="CO13" s="561"/>
      <c r="CP13" s="561"/>
      <c r="CQ13" s="561"/>
      <c r="CR13" s="561"/>
      <c r="CS13" s="561"/>
      <c r="CT13" s="562"/>
      <c r="CU13" s="563">
        <v>13.1</v>
      </c>
      <c r="CV13" s="652"/>
      <c r="CW13" s="652"/>
      <c r="CX13" s="653"/>
      <c r="CY13" s="566">
        <v>118092463</v>
      </c>
      <c r="CZ13" s="561"/>
      <c r="DA13" s="561"/>
      <c r="DB13" s="561"/>
      <c r="DC13" s="561"/>
      <c r="DD13" s="561"/>
      <c r="DE13" s="561"/>
      <c r="DF13" s="561"/>
      <c r="DG13" s="561"/>
      <c r="DH13" s="561"/>
      <c r="DI13" s="561"/>
      <c r="DJ13" s="561"/>
      <c r="DK13" s="562"/>
      <c r="DL13" s="566">
        <v>20661119</v>
      </c>
      <c r="DM13" s="561"/>
      <c r="DN13" s="561"/>
      <c r="DO13" s="561"/>
      <c r="DP13" s="561"/>
      <c r="DQ13" s="561"/>
      <c r="DR13" s="561"/>
      <c r="DS13" s="561"/>
      <c r="DT13" s="561"/>
      <c r="DU13" s="561"/>
      <c r="DV13" s="561"/>
      <c r="DW13" s="561"/>
      <c r="DX13" s="660"/>
    </row>
    <row r="14" spans="2:138" ht="11.25" customHeight="1" x14ac:dyDescent="0.2">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4594502</v>
      </c>
      <c r="BE14" s="561"/>
      <c r="BF14" s="561"/>
      <c r="BG14" s="561"/>
      <c r="BH14" s="561"/>
      <c r="BI14" s="561"/>
      <c r="BJ14" s="561"/>
      <c r="BK14" s="562"/>
      <c r="BL14" s="651">
        <v>1.1000000000000001</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63235706</v>
      </c>
      <c r="CN14" s="561"/>
      <c r="CO14" s="561"/>
      <c r="CP14" s="561"/>
      <c r="CQ14" s="561"/>
      <c r="CR14" s="561"/>
      <c r="CS14" s="561"/>
      <c r="CT14" s="562"/>
      <c r="CU14" s="563">
        <v>5.7</v>
      </c>
      <c r="CV14" s="652"/>
      <c r="CW14" s="652"/>
      <c r="CX14" s="653"/>
      <c r="CY14" s="566">
        <v>4463188</v>
      </c>
      <c r="CZ14" s="561"/>
      <c r="DA14" s="561"/>
      <c r="DB14" s="561"/>
      <c r="DC14" s="561"/>
      <c r="DD14" s="561"/>
      <c r="DE14" s="561"/>
      <c r="DF14" s="561"/>
      <c r="DG14" s="561"/>
      <c r="DH14" s="561"/>
      <c r="DI14" s="561"/>
      <c r="DJ14" s="561"/>
      <c r="DK14" s="562"/>
      <c r="DL14" s="566">
        <v>56552010</v>
      </c>
      <c r="DM14" s="561"/>
      <c r="DN14" s="561"/>
      <c r="DO14" s="561"/>
      <c r="DP14" s="561"/>
      <c r="DQ14" s="561"/>
      <c r="DR14" s="561"/>
      <c r="DS14" s="561"/>
      <c r="DT14" s="561"/>
      <c r="DU14" s="561"/>
      <c r="DV14" s="561"/>
      <c r="DW14" s="561"/>
      <c r="DX14" s="660"/>
    </row>
    <row r="15" spans="2:138" ht="11.25" customHeight="1" x14ac:dyDescent="0.2">
      <c r="B15" s="557" t="s">
        <v>226</v>
      </c>
      <c r="C15" s="558"/>
      <c r="D15" s="558"/>
      <c r="E15" s="558"/>
      <c r="F15" s="558"/>
      <c r="G15" s="558"/>
      <c r="H15" s="558"/>
      <c r="I15" s="558"/>
      <c r="J15" s="558"/>
      <c r="K15" s="558"/>
      <c r="L15" s="558"/>
      <c r="M15" s="558"/>
      <c r="N15" s="558"/>
      <c r="O15" s="558"/>
      <c r="P15" s="558"/>
      <c r="Q15" s="559"/>
      <c r="R15" s="560">
        <v>1565371</v>
      </c>
      <c r="S15" s="561"/>
      <c r="T15" s="561"/>
      <c r="U15" s="561"/>
      <c r="V15" s="561"/>
      <c r="W15" s="561"/>
      <c r="X15" s="561"/>
      <c r="Y15" s="562"/>
      <c r="Z15" s="563">
        <v>0.1</v>
      </c>
      <c r="AA15" s="652"/>
      <c r="AB15" s="652"/>
      <c r="AC15" s="653"/>
      <c r="AD15" s="566">
        <v>1565371</v>
      </c>
      <c r="AE15" s="561"/>
      <c r="AF15" s="561"/>
      <c r="AG15" s="561"/>
      <c r="AH15" s="561"/>
      <c r="AI15" s="561"/>
      <c r="AJ15" s="561"/>
      <c r="AK15" s="562"/>
      <c r="AL15" s="563">
        <v>0.3</v>
      </c>
      <c r="AM15" s="652"/>
      <c r="AN15" s="652"/>
      <c r="AO15" s="654"/>
      <c r="AP15" s="557" t="s">
        <v>227</v>
      </c>
      <c r="AQ15" s="558"/>
      <c r="AR15" s="558"/>
      <c r="AS15" s="558"/>
      <c r="AT15" s="558"/>
      <c r="AU15" s="558"/>
      <c r="AV15" s="558"/>
      <c r="AW15" s="558"/>
      <c r="AX15" s="558"/>
      <c r="AY15" s="558"/>
      <c r="AZ15" s="558"/>
      <c r="BA15" s="558"/>
      <c r="BB15" s="558"/>
      <c r="BC15" s="559"/>
      <c r="BD15" s="560">
        <v>102798428</v>
      </c>
      <c r="BE15" s="561"/>
      <c r="BF15" s="561"/>
      <c r="BG15" s="561"/>
      <c r="BH15" s="561"/>
      <c r="BI15" s="561"/>
      <c r="BJ15" s="561"/>
      <c r="BK15" s="562"/>
      <c r="BL15" s="651">
        <v>25</v>
      </c>
      <c r="BM15" s="651"/>
      <c r="BN15" s="651"/>
      <c r="BO15" s="651"/>
      <c r="BP15" s="638" t="s">
        <v>118</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2">
      <c r="B16" s="557" t="s">
        <v>229</v>
      </c>
      <c r="C16" s="558"/>
      <c r="D16" s="558"/>
      <c r="E16" s="558"/>
      <c r="F16" s="558"/>
      <c r="G16" s="558"/>
      <c r="H16" s="558"/>
      <c r="I16" s="558"/>
      <c r="J16" s="558"/>
      <c r="K16" s="558"/>
      <c r="L16" s="558"/>
      <c r="M16" s="558"/>
      <c r="N16" s="558"/>
      <c r="O16" s="558"/>
      <c r="P16" s="558"/>
      <c r="Q16" s="559"/>
      <c r="R16" s="560">
        <v>1565371</v>
      </c>
      <c r="S16" s="561"/>
      <c r="T16" s="561"/>
      <c r="U16" s="561"/>
      <c r="V16" s="561"/>
      <c r="W16" s="561"/>
      <c r="X16" s="561"/>
      <c r="Y16" s="562"/>
      <c r="Z16" s="563">
        <v>0.1</v>
      </c>
      <c r="AA16" s="652"/>
      <c r="AB16" s="652"/>
      <c r="AC16" s="653"/>
      <c r="AD16" s="566">
        <v>1565371</v>
      </c>
      <c r="AE16" s="561"/>
      <c r="AF16" s="561"/>
      <c r="AG16" s="561"/>
      <c r="AH16" s="561"/>
      <c r="AI16" s="561"/>
      <c r="AJ16" s="561"/>
      <c r="AK16" s="562"/>
      <c r="AL16" s="563">
        <v>0.3</v>
      </c>
      <c r="AM16" s="652"/>
      <c r="AN16" s="652"/>
      <c r="AO16" s="654"/>
      <c r="AP16" s="557" t="s">
        <v>230</v>
      </c>
      <c r="AQ16" s="558"/>
      <c r="AR16" s="558"/>
      <c r="AS16" s="558"/>
      <c r="AT16" s="558"/>
      <c r="AU16" s="558"/>
      <c r="AV16" s="558"/>
      <c r="AW16" s="558"/>
      <c r="AX16" s="558"/>
      <c r="AY16" s="558"/>
      <c r="AZ16" s="558"/>
      <c r="BA16" s="558"/>
      <c r="BB16" s="558"/>
      <c r="BC16" s="559"/>
      <c r="BD16" s="560">
        <v>4204999</v>
      </c>
      <c r="BE16" s="561"/>
      <c r="BF16" s="561"/>
      <c r="BG16" s="561"/>
      <c r="BH16" s="561"/>
      <c r="BI16" s="561"/>
      <c r="BJ16" s="561"/>
      <c r="BK16" s="562"/>
      <c r="BL16" s="651">
        <v>1</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178994808</v>
      </c>
      <c r="CN16" s="561"/>
      <c r="CO16" s="561"/>
      <c r="CP16" s="561"/>
      <c r="CQ16" s="561"/>
      <c r="CR16" s="561"/>
      <c r="CS16" s="561"/>
      <c r="CT16" s="562"/>
      <c r="CU16" s="563">
        <v>16.2</v>
      </c>
      <c r="CV16" s="652"/>
      <c r="CW16" s="652"/>
      <c r="CX16" s="653"/>
      <c r="CY16" s="566">
        <v>5542349</v>
      </c>
      <c r="CZ16" s="561"/>
      <c r="DA16" s="561"/>
      <c r="DB16" s="561"/>
      <c r="DC16" s="561"/>
      <c r="DD16" s="561"/>
      <c r="DE16" s="561"/>
      <c r="DF16" s="561"/>
      <c r="DG16" s="561"/>
      <c r="DH16" s="561"/>
      <c r="DI16" s="561"/>
      <c r="DJ16" s="561"/>
      <c r="DK16" s="562"/>
      <c r="DL16" s="566">
        <v>131596354</v>
      </c>
      <c r="DM16" s="561"/>
      <c r="DN16" s="561"/>
      <c r="DO16" s="561"/>
      <c r="DP16" s="561"/>
      <c r="DQ16" s="561"/>
      <c r="DR16" s="561"/>
      <c r="DS16" s="561"/>
      <c r="DT16" s="561"/>
      <c r="DU16" s="561"/>
      <c r="DV16" s="561"/>
      <c r="DW16" s="561"/>
      <c r="DX16" s="660"/>
    </row>
    <row r="17" spans="2:128" ht="11.25" customHeight="1" x14ac:dyDescent="0.2">
      <c r="B17" s="661" t="s">
        <v>232</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98593429</v>
      </c>
      <c r="BE17" s="561"/>
      <c r="BF17" s="561"/>
      <c r="BG17" s="561"/>
      <c r="BH17" s="561"/>
      <c r="BI17" s="561"/>
      <c r="BJ17" s="561"/>
      <c r="BK17" s="562"/>
      <c r="BL17" s="651">
        <v>24</v>
      </c>
      <c r="BM17" s="651"/>
      <c r="BN17" s="651"/>
      <c r="BO17" s="651"/>
      <c r="BP17" s="638" t="s">
        <v>118</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17556382</v>
      </c>
      <c r="CN17" s="561"/>
      <c r="CO17" s="561"/>
      <c r="CP17" s="561"/>
      <c r="CQ17" s="561"/>
      <c r="CR17" s="561"/>
      <c r="CS17" s="561"/>
      <c r="CT17" s="562"/>
      <c r="CU17" s="563">
        <v>1.6</v>
      </c>
      <c r="CV17" s="652"/>
      <c r="CW17" s="652"/>
      <c r="CX17" s="653"/>
      <c r="CY17" s="566" t="s">
        <v>118</v>
      </c>
      <c r="CZ17" s="561"/>
      <c r="DA17" s="561"/>
      <c r="DB17" s="561"/>
      <c r="DC17" s="561"/>
      <c r="DD17" s="561"/>
      <c r="DE17" s="561"/>
      <c r="DF17" s="561"/>
      <c r="DG17" s="561"/>
      <c r="DH17" s="561"/>
      <c r="DI17" s="561"/>
      <c r="DJ17" s="561"/>
      <c r="DK17" s="562"/>
      <c r="DL17" s="566">
        <v>273243</v>
      </c>
      <c r="DM17" s="561"/>
      <c r="DN17" s="561"/>
      <c r="DO17" s="561"/>
      <c r="DP17" s="561"/>
      <c r="DQ17" s="561"/>
      <c r="DR17" s="561"/>
      <c r="DS17" s="561"/>
      <c r="DT17" s="561"/>
      <c r="DU17" s="561"/>
      <c r="DV17" s="561"/>
      <c r="DW17" s="561"/>
      <c r="DX17" s="660"/>
    </row>
    <row r="18" spans="2:128" ht="11.25" customHeight="1" x14ac:dyDescent="0.2">
      <c r="B18" s="557" t="s">
        <v>235</v>
      </c>
      <c r="C18" s="558"/>
      <c r="D18" s="558"/>
      <c r="E18" s="558"/>
      <c r="F18" s="558"/>
      <c r="G18" s="558"/>
      <c r="H18" s="558"/>
      <c r="I18" s="558"/>
      <c r="J18" s="558"/>
      <c r="K18" s="558"/>
      <c r="L18" s="558"/>
      <c r="M18" s="558"/>
      <c r="N18" s="558"/>
      <c r="O18" s="558"/>
      <c r="P18" s="558"/>
      <c r="Q18" s="559"/>
      <c r="R18" s="560">
        <v>200058147</v>
      </c>
      <c r="S18" s="561"/>
      <c r="T18" s="561"/>
      <c r="U18" s="561"/>
      <c r="V18" s="561"/>
      <c r="W18" s="561"/>
      <c r="X18" s="561"/>
      <c r="Y18" s="562"/>
      <c r="Z18" s="563">
        <v>17.8</v>
      </c>
      <c r="AA18" s="652"/>
      <c r="AB18" s="652"/>
      <c r="AC18" s="653"/>
      <c r="AD18" s="566">
        <v>196218730</v>
      </c>
      <c r="AE18" s="561"/>
      <c r="AF18" s="561"/>
      <c r="AG18" s="561"/>
      <c r="AH18" s="561"/>
      <c r="AI18" s="561"/>
      <c r="AJ18" s="561"/>
      <c r="AK18" s="562"/>
      <c r="AL18" s="563">
        <v>34</v>
      </c>
      <c r="AM18" s="652"/>
      <c r="AN18" s="652"/>
      <c r="AO18" s="654"/>
      <c r="AP18" s="557" t="s">
        <v>236</v>
      </c>
      <c r="AQ18" s="558"/>
      <c r="AR18" s="558"/>
      <c r="AS18" s="558"/>
      <c r="AT18" s="558"/>
      <c r="AU18" s="558"/>
      <c r="AV18" s="558"/>
      <c r="AW18" s="558"/>
      <c r="AX18" s="558"/>
      <c r="AY18" s="558"/>
      <c r="AZ18" s="558"/>
      <c r="BA18" s="558"/>
      <c r="BB18" s="558"/>
      <c r="BC18" s="559"/>
      <c r="BD18" s="560">
        <v>137411862</v>
      </c>
      <c r="BE18" s="561"/>
      <c r="BF18" s="561"/>
      <c r="BG18" s="561"/>
      <c r="BH18" s="561"/>
      <c r="BI18" s="561"/>
      <c r="BJ18" s="561"/>
      <c r="BK18" s="562"/>
      <c r="BL18" s="651">
        <v>33.5</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147148769</v>
      </c>
      <c r="CN18" s="561"/>
      <c r="CO18" s="561"/>
      <c r="CP18" s="561"/>
      <c r="CQ18" s="561"/>
      <c r="CR18" s="561"/>
      <c r="CS18" s="561"/>
      <c r="CT18" s="562"/>
      <c r="CU18" s="563">
        <v>13.3</v>
      </c>
      <c r="CV18" s="652"/>
      <c r="CW18" s="652"/>
      <c r="CX18" s="653"/>
      <c r="CY18" s="566" t="s">
        <v>118</v>
      </c>
      <c r="CZ18" s="561"/>
      <c r="DA18" s="561"/>
      <c r="DB18" s="561"/>
      <c r="DC18" s="561"/>
      <c r="DD18" s="561"/>
      <c r="DE18" s="561"/>
      <c r="DF18" s="561"/>
      <c r="DG18" s="561"/>
      <c r="DH18" s="561"/>
      <c r="DI18" s="561"/>
      <c r="DJ18" s="561"/>
      <c r="DK18" s="562"/>
      <c r="DL18" s="566">
        <v>143479200</v>
      </c>
      <c r="DM18" s="561"/>
      <c r="DN18" s="561"/>
      <c r="DO18" s="561"/>
      <c r="DP18" s="561"/>
      <c r="DQ18" s="561"/>
      <c r="DR18" s="561"/>
      <c r="DS18" s="561"/>
      <c r="DT18" s="561"/>
      <c r="DU18" s="561"/>
      <c r="DV18" s="561"/>
      <c r="DW18" s="561"/>
      <c r="DX18" s="660"/>
    </row>
    <row r="19" spans="2:128" ht="11.25" customHeight="1" x14ac:dyDescent="0.2">
      <c r="B19" s="557" t="s">
        <v>238</v>
      </c>
      <c r="C19" s="558"/>
      <c r="D19" s="558"/>
      <c r="E19" s="558"/>
      <c r="F19" s="558"/>
      <c r="G19" s="558"/>
      <c r="H19" s="558"/>
      <c r="I19" s="558"/>
      <c r="J19" s="558"/>
      <c r="K19" s="558"/>
      <c r="L19" s="558"/>
      <c r="M19" s="558"/>
      <c r="N19" s="558"/>
      <c r="O19" s="558"/>
      <c r="P19" s="558"/>
      <c r="Q19" s="559"/>
      <c r="R19" s="560">
        <v>196218730</v>
      </c>
      <c r="S19" s="561"/>
      <c r="T19" s="561"/>
      <c r="U19" s="561"/>
      <c r="V19" s="561"/>
      <c r="W19" s="561"/>
      <c r="X19" s="561"/>
      <c r="Y19" s="562"/>
      <c r="Z19" s="563">
        <v>17.399999999999999</v>
      </c>
      <c r="AA19" s="652"/>
      <c r="AB19" s="652"/>
      <c r="AC19" s="653"/>
      <c r="AD19" s="566">
        <v>196218730</v>
      </c>
      <c r="AE19" s="561"/>
      <c r="AF19" s="561"/>
      <c r="AG19" s="561"/>
      <c r="AH19" s="561"/>
      <c r="AI19" s="561"/>
      <c r="AJ19" s="561"/>
      <c r="AK19" s="562"/>
      <c r="AL19" s="563">
        <v>34</v>
      </c>
      <c r="AM19" s="652"/>
      <c r="AN19" s="652"/>
      <c r="AO19" s="654"/>
      <c r="AP19" s="557" t="s">
        <v>239</v>
      </c>
      <c r="AQ19" s="558"/>
      <c r="AR19" s="558"/>
      <c r="AS19" s="558"/>
      <c r="AT19" s="558"/>
      <c r="AU19" s="558"/>
      <c r="AV19" s="558"/>
      <c r="AW19" s="558"/>
      <c r="AX19" s="558"/>
      <c r="AY19" s="558"/>
      <c r="AZ19" s="558"/>
      <c r="BA19" s="558"/>
      <c r="BB19" s="558"/>
      <c r="BC19" s="559"/>
      <c r="BD19" s="560">
        <v>7524048</v>
      </c>
      <c r="BE19" s="561"/>
      <c r="BF19" s="561"/>
      <c r="BG19" s="561"/>
      <c r="BH19" s="561"/>
      <c r="BI19" s="561"/>
      <c r="BJ19" s="561"/>
      <c r="BK19" s="562"/>
      <c r="BL19" s="563">
        <v>1.8</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t="s">
        <v>118</v>
      </c>
      <c r="CN19" s="561"/>
      <c r="CO19" s="561"/>
      <c r="CP19" s="561"/>
      <c r="CQ19" s="561"/>
      <c r="CR19" s="561"/>
      <c r="CS19" s="561"/>
      <c r="CT19" s="562"/>
      <c r="CU19" s="563" t="s">
        <v>118</v>
      </c>
      <c r="CV19" s="652"/>
      <c r="CW19" s="652"/>
      <c r="CX19" s="653"/>
      <c r="CY19" s="566" t="s">
        <v>118</v>
      </c>
      <c r="CZ19" s="561"/>
      <c r="DA19" s="561"/>
      <c r="DB19" s="561"/>
      <c r="DC19" s="561"/>
      <c r="DD19" s="561"/>
      <c r="DE19" s="561"/>
      <c r="DF19" s="561"/>
      <c r="DG19" s="561"/>
      <c r="DH19" s="561"/>
      <c r="DI19" s="561"/>
      <c r="DJ19" s="561"/>
      <c r="DK19" s="562"/>
      <c r="DL19" s="566" t="s">
        <v>118</v>
      </c>
      <c r="DM19" s="561"/>
      <c r="DN19" s="561"/>
      <c r="DO19" s="561"/>
      <c r="DP19" s="561"/>
      <c r="DQ19" s="561"/>
      <c r="DR19" s="561"/>
      <c r="DS19" s="561"/>
      <c r="DT19" s="561"/>
      <c r="DU19" s="561"/>
      <c r="DV19" s="561"/>
      <c r="DW19" s="561"/>
      <c r="DX19" s="660"/>
    </row>
    <row r="20" spans="2:128" ht="11.25" customHeight="1" x14ac:dyDescent="0.2">
      <c r="B20" s="557" t="s">
        <v>241</v>
      </c>
      <c r="C20" s="558"/>
      <c r="D20" s="558"/>
      <c r="E20" s="558"/>
      <c r="F20" s="558"/>
      <c r="G20" s="558"/>
      <c r="H20" s="558"/>
      <c r="I20" s="558"/>
      <c r="J20" s="558"/>
      <c r="K20" s="558"/>
      <c r="L20" s="558"/>
      <c r="M20" s="558"/>
      <c r="N20" s="558"/>
      <c r="O20" s="558"/>
      <c r="P20" s="558"/>
      <c r="Q20" s="559"/>
      <c r="R20" s="560">
        <v>3827243</v>
      </c>
      <c r="S20" s="561"/>
      <c r="T20" s="561"/>
      <c r="U20" s="561"/>
      <c r="V20" s="561"/>
      <c r="W20" s="561"/>
      <c r="X20" s="561"/>
      <c r="Y20" s="562"/>
      <c r="Z20" s="563">
        <v>0.3</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3082523</v>
      </c>
      <c r="BE20" s="561"/>
      <c r="BF20" s="561"/>
      <c r="BG20" s="561"/>
      <c r="BH20" s="561"/>
      <c r="BI20" s="561"/>
      <c r="BJ20" s="561"/>
      <c r="BK20" s="562"/>
      <c r="BL20" s="563">
        <v>0.8</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2">
      <c r="B21" s="557" t="s">
        <v>244</v>
      </c>
      <c r="C21" s="558"/>
      <c r="D21" s="558"/>
      <c r="E21" s="558"/>
      <c r="F21" s="558"/>
      <c r="G21" s="558"/>
      <c r="H21" s="558"/>
      <c r="I21" s="558"/>
      <c r="J21" s="558"/>
      <c r="K21" s="558"/>
      <c r="L21" s="558"/>
      <c r="M21" s="558"/>
      <c r="N21" s="558"/>
      <c r="O21" s="558"/>
      <c r="P21" s="558"/>
      <c r="Q21" s="559"/>
      <c r="R21" s="560">
        <v>12174</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762411</v>
      </c>
      <c r="BE21" s="561"/>
      <c r="BF21" s="561"/>
      <c r="BG21" s="561"/>
      <c r="BH21" s="561"/>
      <c r="BI21" s="561"/>
      <c r="BJ21" s="561"/>
      <c r="BK21" s="562"/>
      <c r="BL21" s="563">
        <v>0.2</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191651</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191651</v>
      </c>
      <c r="DM21" s="561"/>
      <c r="DN21" s="561"/>
      <c r="DO21" s="561"/>
      <c r="DP21" s="561"/>
      <c r="DQ21" s="561"/>
      <c r="DR21" s="561"/>
      <c r="DS21" s="561"/>
      <c r="DT21" s="561"/>
      <c r="DU21" s="561"/>
      <c r="DV21" s="561"/>
      <c r="DW21" s="561"/>
      <c r="DX21" s="660"/>
    </row>
    <row r="22" spans="2:128" ht="11.25" customHeight="1" x14ac:dyDescent="0.2">
      <c r="B22" s="557" t="s">
        <v>247</v>
      </c>
      <c r="C22" s="558"/>
      <c r="D22" s="558"/>
      <c r="E22" s="558"/>
      <c r="F22" s="558"/>
      <c r="G22" s="558"/>
      <c r="H22" s="558"/>
      <c r="I22" s="558"/>
      <c r="J22" s="558"/>
      <c r="K22" s="558"/>
      <c r="L22" s="558"/>
      <c r="M22" s="558"/>
      <c r="N22" s="558"/>
      <c r="O22" s="558"/>
      <c r="P22" s="558"/>
      <c r="Q22" s="559"/>
      <c r="R22" s="560">
        <v>668366387</v>
      </c>
      <c r="S22" s="561"/>
      <c r="T22" s="561"/>
      <c r="U22" s="561"/>
      <c r="V22" s="561"/>
      <c r="W22" s="561"/>
      <c r="X22" s="561"/>
      <c r="Y22" s="562"/>
      <c r="Z22" s="563">
        <v>59.4</v>
      </c>
      <c r="AA22" s="652"/>
      <c r="AB22" s="652"/>
      <c r="AC22" s="653"/>
      <c r="AD22" s="566">
        <v>571169640</v>
      </c>
      <c r="AE22" s="561"/>
      <c r="AF22" s="561"/>
      <c r="AG22" s="561"/>
      <c r="AH22" s="561"/>
      <c r="AI22" s="561"/>
      <c r="AJ22" s="561"/>
      <c r="AK22" s="562"/>
      <c r="AL22" s="563">
        <v>99</v>
      </c>
      <c r="AM22" s="652"/>
      <c r="AN22" s="652"/>
      <c r="AO22" s="654"/>
      <c r="AP22" s="557" t="s">
        <v>248</v>
      </c>
      <c r="AQ22" s="558"/>
      <c r="AR22" s="558"/>
      <c r="AS22" s="558"/>
      <c r="AT22" s="558"/>
      <c r="AU22" s="558"/>
      <c r="AV22" s="558"/>
      <c r="AW22" s="558"/>
      <c r="AX22" s="558"/>
      <c r="AY22" s="558"/>
      <c r="AZ22" s="558"/>
      <c r="BA22" s="558"/>
      <c r="BB22" s="558"/>
      <c r="BC22" s="559"/>
      <c r="BD22" s="560">
        <v>22408759</v>
      </c>
      <c r="BE22" s="561"/>
      <c r="BF22" s="561"/>
      <c r="BG22" s="561"/>
      <c r="BH22" s="561"/>
      <c r="BI22" s="561"/>
      <c r="BJ22" s="561"/>
      <c r="BK22" s="562"/>
      <c r="BL22" s="563">
        <v>5.5</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2472440</v>
      </c>
      <c r="CN22" s="561"/>
      <c r="CO22" s="561"/>
      <c r="CP22" s="561"/>
      <c r="CQ22" s="561"/>
      <c r="CR22" s="561"/>
      <c r="CS22" s="561"/>
      <c r="CT22" s="562"/>
      <c r="CU22" s="563">
        <v>0.2</v>
      </c>
      <c r="CV22" s="652"/>
      <c r="CW22" s="652"/>
      <c r="CX22" s="653"/>
      <c r="CY22" s="566" t="s">
        <v>118</v>
      </c>
      <c r="CZ22" s="561"/>
      <c r="DA22" s="561"/>
      <c r="DB22" s="561"/>
      <c r="DC22" s="561"/>
      <c r="DD22" s="561"/>
      <c r="DE22" s="561"/>
      <c r="DF22" s="561"/>
      <c r="DG22" s="561"/>
      <c r="DH22" s="561"/>
      <c r="DI22" s="561"/>
      <c r="DJ22" s="561"/>
      <c r="DK22" s="562"/>
      <c r="DL22" s="566">
        <v>2472440</v>
      </c>
      <c r="DM22" s="561"/>
      <c r="DN22" s="561"/>
      <c r="DO22" s="561"/>
      <c r="DP22" s="561"/>
      <c r="DQ22" s="561"/>
      <c r="DR22" s="561"/>
      <c r="DS22" s="561"/>
      <c r="DT22" s="561"/>
      <c r="DU22" s="561"/>
      <c r="DV22" s="561"/>
      <c r="DW22" s="561"/>
      <c r="DX22" s="660"/>
    </row>
    <row r="23" spans="2:128" ht="11.25" customHeight="1" x14ac:dyDescent="0.2">
      <c r="B23" s="557" t="s">
        <v>250</v>
      </c>
      <c r="C23" s="558"/>
      <c r="D23" s="558"/>
      <c r="E23" s="558"/>
      <c r="F23" s="558"/>
      <c r="G23" s="558"/>
      <c r="H23" s="558"/>
      <c r="I23" s="558"/>
      <c r="J23" s="558"/>
      <c r="K23" s="558"/>
      <c r="L23" s="558"/>
      <c r="M23" s="558"/>
      <c r="N23" s="558"/>
      <c r="O23" s="558"/>
      <c r="P23" s="558"/>
      <c r="Q23" s="559"/>
      <c r="R23" s="560">
        <v>376682</v>
      </c>
      <c r="S23" s="561"/>
      <c r="T23" s="561"/>
      <c r="U23" s="561"/>
      <c r="V23" s="561"/>
      <c r="W23" s="561"/>
      <c r="X23" s="561"/>
      <c r="Y23" s="562"/>
      <c r="Z23" s="563">
        <v>0</v>
      </c>
      <c r="AA23" s="652"/>
      <c r="AB23" s="652"/>
      <c r="AC23" s="653"/>
      <c r="AD23" s="566">
        <v>376682</v>
      </c>
      <c r="AE23" s="561"/>
      <c r="AF23" s="561"/>
      <c r="AG23" s="561"/>
      <c r="AH23" s="561"/>
      <c r="AI23" s="561"/>
      <c r="AJ23" s="561"/>
      <c r="AK23" s="562"/>
      <c r="AL23" s="563">
        <v>0.1</v>
      </c>
      <c r="AM23" s="652"/>
      <c r="AN23" s="652"/>
      <c r="AO23" s="654"/>
      <c r="AP23" s="557" t="s">
        <v>251</v>
      </c>
      <c r="AQ23" s="558"/>
      <c r="AR23" s="558"/>
      <c r="AS23" s="558"/>
      <c r="AT23" s="558"/>
      <c r="AU23" s="558"/>
      <c r="AV23" s="558"/>
      <c r="AW23" s="558"/>
      <c r="AX23" s="558"/>
      <c r="AY23" s="558"/>
      <c r="AZ23" s="558"/>
      <c r="BA23" s="558"/>
      <c r="BB23" s="558"/>
      <c r="BC23" s="559"/>
      <c r="BD23" s="560">
        <v>36018570</v>
      </c>
      <c r="BE23" s="561"/>
      <c r="BF23" s="561"/>
      <c r="BG23" s="561"/>
      <c r="BH23" s="561"/>
      <c r="BI23" s="561"/>
      <c r="BJ23" s="561"/>
      <c r="BK23" s="562"/>
      <c r="BL23" s="563">
        <v>8.8000000000000007</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2722894</v>
      </c>
      <c r="CN23" s="561"/>
      <c r="CO23" s="561"/>
      <c r="CP23" s="561"/>
      <c r="CQ23" s="561"/>
      <c r="CR23" s="561"/>
      <c r="CS23" s="561"/>
      <c r="CT23" s="562"/>
      <c r="CU23" s="563">
        <v>0.2</v>
      </c>
      <c r="CV23" s="652"/>
      <c r="CW23" s="652"/>
      <c r="CX23" s="653"/>
      <c r="CY23" s="566" t="s">
        <v>118</v>
      </c>
      <c r="CZ23" s="561"/>
      <c r="DA23" s="561"/>
      <c r="DB23" s="561"/>
      <c r="DC23" s="561"/>
      <c r="DD23" s="561"/>
      <c r="DE23" s="561"/>
      <c r="DF23" s="561"/>
      <c r="DG23" s="561"/>
      <c r="DH23" s="561"/>
      <c r="DI23" s="561"/>
      <c r="DJ23" s="561"/>
      <c r="DK23" s="562"/>
      <c r="DL23" s="566">
        <v>2722894</v>
      </c>
      <c r="DM23" s="561"/>
      <c r="DN23" s="561"/>
      <c r="DO23" s="561"/>
      <c r="DP23" s="561"/>
      <c r="DQ23" s="561"/>
      <c r="DR23" s="561"/>
      <c r="DS23" s="561"/>
      <c r="DT23" s="561"/>
      <c r="DU23" s="561"/>
      <c r="DV23" s="561"/>
      <c r="DW23" s="561"/>
      <c r="DX23" s="660"/>
    </row>
    <row r="24" spans="2:128" ht="11.25" customHeight="1" x14ac:dyDescent="0.2">
      <c r="B24" s="557" t="s">
        <v>253</v>
      </c>
      <c r="C24" s="558"/>
      <c r="D24" s="558"/>
      <c r="E24" s="558"/>
      <c r="F24" s="558"/>
      <c r="G24" s="558"/>
      <c r="H24" s="558"/>
      <c r="I24" s="558"/>
      <c r="J24" s="558"/>
      <c r="K24" s="558"/>
      <c r="L24" s="558"/>
      <c r="M24" s="558"/>
      <c r="N24" s="558"/>
      <c r="O24" s="558"/>
      <c r="P24" s="558"/>
      <c r="Q24" s="559"/>
      <c r="R24" s="560">
        <v>7100146</v>
      </c>
      <c r="S24" s="561"/>
      <c r="T24" s="561"/>
      <c r="U24" s="561"/>
      <c r="V24" s="561"/>
      <c r="W24" s="561"/>
      <c r="X24" s="561"/>
      <c r="Y24" s="562"/>
      <c r="Z24" s="563">
        <v>0.6</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4382</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v>223855</v>
      </c>
      <c r="CN24" s="561"/>
      <c r="CO24" s="561"/>
      <c r="CP24" s="561"/>
      <c r="CQ24" s="561"/>
      <c r="CR24" s="561"/>
      <c r="CS24" s="561"/>
      <c r="CT24" s="562"/>
      <c r="CU24" s="563">
        <v>0</v>
      </c>
      <c r="CV24" s="652"/>
      <c r="CW24" s="652"/>
      <c r="CX24" s="653"/>
      <c r="CY24" s="566" t="s">
        <v>118</v>
      </c>
      <c r="CZ24" s="561"/>
      <c r="DA24" s="561"/>
      <c r="DB24" s="561"/>
      <c r="DC24" s="561"/>
      <c r="DD24" s="561"/>
      <c r="DE24" s="561"/>
      <c r="DF24" s="561"/>
      <c r="DG24" s="561"/>
      <c r="DH24" s="561"/>
      <c r="DI24" s="561"/>
      <c r="DJ24" s="561"/>
      <c r="DK24" s="562"/>
      <c r="DL24" s="566">
        <v>223855</v>
      </c>
      <c r="DM24" s="561"/>
      <c r="DN24" s="561"/>
      <c r="DO24" s="561"/>
      <c r="DP24" s="561"/>
      <c r="DQ24" s="561"/>
      <c r="DR24" s="561"/>
      <c r="DS24" s="561"/>
      <c r="DT24" s="561"/>
      <c r="DU24" s="561"/>
      <c r="DV24" s="561"/>
      <c r="DW24" s="561"/>
      <c r="DX24" s="660"/>
    </row>
    <row r="25" spans="2:128" ht="11.25" customHeight="1" x14ac:dyDescent="0.2">
      <c r="B25" s="557" t="s">
        <v>256</v>
      </c>
      <c r="C25" s="558"/>
      <c r="D25" s="558"/>
      <c r="E25" s="558"/>
      <c r="F25" s="558"/>
      <c r="G25" s="558"/>
      <c r="H25" s="558"/>
      <c r="I25" s="558"/>
      <c r="J25" s="558"/>
      <c r="K25" s="558"/>
      <c r="L25" s="558"/>
      <c r="M25" s="558"/>
      <c r="N25" s="558"/>
      <c r="O25" s="558"/>
      <c r="P25" s="558"/>
      <c r="Q25" s="559"/>
      <c r="R25" s="560">
        <v>8539939</v>
      </c>
      <c r="S25" s="561"/>
      <c r="T25" s="561"/>
      <c r="U25" s="561"/>
      <c r="V25" s="561"/>
      <c r="W25" s="561"/>
      <c r="X25" s="561"/>
      <c r="Y25" s="562"/>
      <c r="Z25" s="563">
        <v>0.8</v>
      </c>
      <c r="AA25" s="652"/>
      <c r="AB25" s="652"/>
      <c r="AC25" s="653"/>
      <c r="AD25" s="566">
        <v>1316504</v>
      </c>
      <c r="AE25" s="561"/>
      <c r="AF25" s="561"/>
      <c r="AG25" s="561"/>
      <c r="AH25" s="561"/>
      <c r="AI25" s="561"/>
      <c r="AJ25" s="561"/>
      <c r="AK25" s="562"/>
      <c r="AL25" s="563">
        <v>0.2</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69969000</v>
      </c>
      <c r="CN25" s="561"/>
      <c r="CO25" s="561"/>
      <c r="CP25" s="561"/>
      <c r="CQ25" s="561"/>
      <c r="CR25" s="561"/>
      <c r="CS25" s="561"/>
      <c r="CT25" s="562"/>
      <c r="CU25" s="563">
        <v>6.3</v>
      </c>
      <c r="CV25" s="652"/>
      <c r="CW25" s="652"/>
      <c r="CX25" s="653"/>
      <c r="CY25" s="566" t="s">
        <v>118</v>
      </c>
      <c r="CZ25" s="561"/>
      <c r="DA25" s="561"/>
      <c r="DB25" s="561"/>
      <c r="DC25" s="561"/>
      <c r="DD25" s="561"/>
      <c r="DE25" s="561"/>
      <c r="DF25" s="561"/>
      <c r="DG25" s="561"/>
      <c r="DH25" s="561"/>
      <c r="DI25" s="561"/>
      <c r="DJ25" s="561"/>
      <c r="DK25" s="562"/>
      <c r="DL25" s="566">
        <v>69969000</v>
      </c>
      <c r="DM25" s="561"/>
      <c r="DN25" s="561"/>
      <c r="DO25" s="561"/>
      <c r="DP25" s="561"/>
      <c r="DQ25" s="561"/>
      <c r="DR25" s="561"/>
      <c r="DS25" s="561"/>
      <c r="DT25" s="561"/>
      <c r="DU25" s="561"/>
      <c r="DV25" s="561"/>
      <c r="DW25" s="561"/>
      <c r="DX25" s="660"/>
    </row>
    <row r="26" spans="2:128" ht="11.25" customHeight="1" x14ac:dyDescent="0.2">
      <c r="B26" s="557" t="s">
        <v>259</v>
      </c>
      <c r="C26" s="558"/>
      <c r="D26" s="558"/>
      <c r="E26" s="558"/>
      <c r="F26" s="558"/>
      <c r="G26" s="558"/>
      <c r="H26" s="558"/>
      <c r="I26" s="558"/>
      <c r="J26" s="558"/>
      <c r="K26" s="558"/>
      <c r="L26" s="558"/>
      <c r="M26" s="558"/>
      <c r="N26" s="558"/>
      <c r="O26" s="558"/>
      <c r="P26" s="558"/>
      <c r="Q26" s="559"/>
      <c r="R26" s="560">
        <v>3410723</v>
      </c>
      <c r="S26" s="561"/>
      <c r="T26" s="561"/>
      <c r="U26" s="561"/>
      <c r="V26" s="561"/>
      <c r="W26" s="561"/>
      <c r="X26" s="561"/>
      <c r="Y26" s="562"/>
      <c r="Z26" s="563">
        <v>0.3</v>
      </c>
      <c r="AA26" s="652"/>
      <c r="AB26" s="652"/>
      <c r="AC26" s="653"/>
      <c r="AD26" s="566">
        <v>120296</v>
      </c>
      <c r="AE26" s="561"/>
      <c r="AF26" s="561"/>
      <c r="AG26" s="561"/>
      <c r="AH26" s="561"/>
      <c r="AI26" s="561"/>
      <c r="AJ26" s="561"/>
      <c r="AK26" s="562"/>
      <c r="AL26" s="563">
        <v>0</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527000</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527000</v>
      </c>
      <c r="DM26" s="561"/>
      <c r="DN26" s="561"/>
      <c r="DO26" s="561"/>
      <c r="DP26" s="561"/>
      <c r="DQ26" s="561"/>
      <c r="DR26" s="561"/>
      <c r="DS26" s="561"/>
      <c r="DT26" s="561"/>
      <c r="DU26" s="561"/>
      <c r="DV26" s="561"/>
      <c r="DW26" s="561"/>
      <c r="DX26" s="660"/>
    </row>
    <row r="27" spans="2:128" ht="11.25" customHeight="1" x14ac:dyDescent="0.2">
      <c r="B27" s="557" t="s">
        <v>262</v>
      </c>
      <c r="C27" s="558"/>
      <c r="D27" s="558"/>
      <c r="E27" s="558"/>
      <c r="F27" s="558"/>
      <c r="G27" s="558"/>
      <c r="H27" s="558"/>
      <c r="I27" s="558"/>
      <c r="J27" s="558"/>
      <c r="K27" s="558"/>
      <c r="L27" s="558"/>
      <c r="M27" s="558"/>
      <c r="N27" s="558"/>
      <c r="O27" s="558"/>
      <c r="P27" s="558"/>
      <c r="Q27" s="559"/>
      <c r="R27" s="560">
        <v>170153314</v>
      </c>
      <c r="S27" s="561"/>
      <c r="T27" s="561"/>
      <c r="U27" s="561"/>
      <c r="V27" s="561"/>
      <c r="W27" s="561"/>
      <c r="X27" s="561"/>
      <c r="Y27" s="562"/>
      <c r="Z27" s="563">
        <v>15.1</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578766</v>
      </c>
      <c r="BE27" s="561"/>
      <c r="BF27" s="561"/>
      <c r="BG27" s="561"/>
      <c r="BH27" s="561"/>
      <c r="BI27" s="561"/>
      <c r="BJ27" s="561"/>
      <c r="BK27" s="562"/>
      <c r="BL27" s="563">
        <v>0.1</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2">
      <c r="B28" s="557" t="s">
        <v>265</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266</v>
      </c>
      <c r="AQ28" s="558"/>
      <c r="AR28" s="558"/>
      <c r="AS28" s="558"/>
      <c r="AT28" s="558"/>
      <c r="AU28" s="558"/>
      <c r="AV28" s="558"/>
      <c r="AW28" s="558"/>
      <c r="AX28" s="558"/>
      <c r="AY28" s="558"/>
      <c r="AZ28" s="558"/>
      <c r="BA28" s="558"/>
      <c r="BB28" s="558"/>
      <c r="BC28" s="559"/>
      <c r="BD28" s="560">
        <v>25000</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124458</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124458</v>
      </c>
      <c r="DM28" s="561"/>
      <c r="DN28" s="561"/>
      <c r="DO28" s="561"/>
      <c r="DP28" s="561"/>
      <c r="DQ28" s="561"/>
      <c r="DR28" s="561"/>
      <c r="DS28" s="561"/>
      <c r="DT28" s="561"/>
      <c r="DU28" s="561"/>
      <c r="DV28" s="561"/>
      <c r="DW28" s="561"/>
      <c r="DX28" s="660"/>
    </row>
    <row r="29" spans="2:128" ht="11.25" customHeight="1" x14ac:dyDescent="0.2">
      <c r="B29" s="557" t="s">
        <v>268</v>
      </c>
      <c r="C29" s="558"/>
      <c r="D29" s="558"/>
      <c r="E29" s="558"/>
      <c r="F29" s="558"/>
      <c r="G29" s="558"/>
      <c r="H29" s="558"/>
      <c r="I29" s="558"/>
      <c r="J29" s="558"/>
      <c r="K29" s="558"/>
      <c r="L29" s="558"/>
      <c r="M29" s="558"/>
      <c r="N29" s="558"/>
      <c r="O29" s="558"/>
      <c r="P29" s="558"/>
      <c r="Q29" s="559"/>
      <c r="R29" s="560">
        <v>2356927</v>
      </c>
      <c r="S29" s="561"/>
      <c r="T29" s="561"/>
      <c r="U29" s="561"/>
      <c r="V29" s="561"/>
      <c r="W29" s="561"/>
      <c r="X29" s="561"/>
      <c r="Y29" s="562"/>
      <c r="Z29" s="563">
        <v>0.2</v>
      </c>
      <c r="AA29" s="652"/>
      <c r="AB29" s="652"/>
      <c r="AC29" s="653"/>
      <c r="AD29" s="566">
        <v>286866</v>
      </c>
      <c r="AE29" s="561"/>
      <c r="AF29" s="561"/>
      <c r="AG29" s="561"/>
      <c r="AH29" s="561"/>
      <c r="AI29" s="561"/>
      <c r="AJ29" s="561"/>
      <c r="AK29" s="562"/>
      <c r="AL29" s="563">
        <v>0</v>
      </c>
      <c r="AM29" s="652"/>
      <c r="AN29" s="652"/>
      <c r="AO29" s="654"/>
      <c r="AP29" s="557" t="s">
        <v>269</v>
      </c>
      <c r="AQ29" s="558"/>
      <c r="AR29" s="558"/>
      <c r="AS29" s="558"/>
      <c r="AT29" s="558"/>
      <c r="AU29" s="558"/>
      <c r="AV29" s="558"/>
      <c r="AW29" s="558"/>
      <c r="AX29" s="558"/>
      <c r="AY29" s="558"/>
      <c r="AZ29" s="558"/>
      <c r="BA29" s="558"/>
      <c r="BB29" s="558"/>
      <c r="BC29" s="559"/>
      <c r="BD29" s="560">
        <v>25000</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v>5168815</v>
      </c>
      <c r="CN29" s="561"/>
      <c r="CO29" s="561"/>
      <c r="CP29" s="561"/>
      <c r="CQ29" s="561"/>
      <c r="CR29" s="561"/>
      <c r="CS29" s="561"/>
      <c r="CT29" s="562"/>
      <c r="CU29" s="563">
        <v>0.5</v>
      </c>
      <c r="CV29" s="652"/>
      <c r="CW29" s="652"/>
      <c r="CX29" s="653"/>
      <c r="CY29" s="566" t="s">
        <v>118</v>
      </c>
      <c r="CZ29" s="561"/>
      <c r="DA29" s="561"/>
      <c r="DB29" s="561"/>
      <c r="DC29" s="561"/>
      <c r="DD29" s="561"/>
      <c r="DE29" s="561"/>
      <c r="DF29" s="561"/>
      <c r="DG29" s="561"/>
      <c r="DH29" s="561"/>
      <c r="DI29" s="561"/>
      <c r="DJ29" s="561"/>
      <c r="DK29" s="562"/>
      <c r="DL29" s="566">
        <v>5168815</v>
      </c>
      <c r="DM29" s="561"/>
      <c r="DN29" s="561"/>
      <c r="DO29" s="561"/>
      <c r="DP29" s="561"/>
      <c r="DQ29" s="561"/>
      <c r="DR29" s="561"/>
      <c r="DS29" s="561"/>
      <c r="DT29" s="561"/>
      <c r="DU29" s="561"/>
      <c r="DV29" s="561"/>
      <c r="DW29" s="561"/>
      <c r="DX29" s="660"/>
    </row>
    <row r="30" spans="2:128" ht="11.25" customHeight="1" x14ac:dyDescent="0.2">
      <c r="B30" s="557" t="s">
        <v>271</v>
      </c>
      <c r="C30" s="558"/>
      <c r="D30" s="558"/>
      <c r="E30" s="558"/>
      <c r="F30" s="558"/>
      <c r="G30" s="558"/>
      <c r="H30" s="558"/>
      <c r="I30" s="558"/>
      <c r="J30" s="558"/>
      <c r="K30" s="558"/>
      <c r="L30" s="558"/>
      <c r="M30" s="558"/>
      <c r="N30" s="558"/>
      <c r="O30" s="558"/>
      <c r="P30" s="558"/>
      <c r="Q30" s="559"/>
      <c r="R30" s="560">
        <v>1122458</v>
      </c>
      <c r="S30" s="561"/>
      <c r="T30" s="561"/>
      <c r="U30" s="561"/>
      <c r="V30" s="561"/>
      <c r="W30" s="561"/>
      <c r="X30" s="561"/>
      <c r="Y30" s="562"/>
      <c r="Z30" s="563">
        <v>0.1</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v>553766</v>
      </c>
      <c r="BE30" s="561"/>
      <c r="BF30" s="561"/>
      <c r="BG30" s="561"/>
      <c r="BH30" s="561"/>
      <c r="BI30" s="561"/>
      <c r="BJ30" s="561"/>
      <c r="BK30" s="562"/>
      <c r="BL30" s="563">
        <v>0.1</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1547890</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1547890</v>
      </c>
      <c r="DM30" s="561"/>
      <c r="DN30" s="561"/>
      <c r="DO30" s="561"/>
      <c r="DP30" s="561"/>
      <c r="DQ30" s="561"/>
      <c r="DR30" s="561"/>
      <c r="DS30" s="561"/>
      <c r="DT30" s="561"/>
      <c r="DU30" s="561"/>
      <c r="DV30" s="561"/>
      <c r="DW30" s="561"/>
      <c r="DX30" s="660"/>
    </row>
    <row r="31" spans="2:128" ht="11.25" customHeight="1" x14ac:dyDescent="0.2">
      <c r="B31" s="557" t="s">
        <v>274</v>
      </c>
      <c r="C31" s="558"/>
      <c r="D31" s="558"/>
      <c r="E31" s="558"/>
      <c r="F31" s="558"/>
      <c r="G31" s="558"/>
      <c r="H31" s="558"/>
      <c r="I31" s="558"/>
      <c r="J31" s="558"/>
      <c r="K31" s="558"/>
      <c r="L31" s="558"/>
      <c r="M31" s="558"/>
      <c r="N31" s="558"/>
      <c r="O31" s="558"/>
      <c r="P31" s="558"/>
      <c r="Q31" s="559"/>
      <c r="R31" s="560">
        <v>33243508</v>
      </c>
      <c r="S31" s="561"/>
      <c r="T31" s="561"/>
      <c r="U31" s="561"/>
      <c r="V31" s="561"/>
      <c r="W31" s="561"/>
      <c r="X31" s="561"/>
      <c r="Y31" s="562"/>
      <c r="Z31" s="563">
        <v>3</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125691</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7131000</v>
      </c>
      <c r="CN31" s="561"/>
      <c r="CO31" s="561"/>
      <c r="CP31" s="561"/>
      <c r="CQ31" s="561"/>
      <c r="CR31" s="561"/>
      <c r="CS31" s="561"/>
      <c r="CT31" s="562"/>
      <c r="CU31" s="563">
        <v>0.6</v>
      </c>
      <c r="CV31" s="652"/>
      <c r="CW31" s="652"/>
      <c r="CX31" s="653"/>
      <c r="CY31" s="566" t="s">
        <v>118</v>
      </c>
      <c r="CZ31" s="561"/>
      <c r="DA31" s="561"/>
      <c r="DB31" s="561"/>
      <c r="DC31" s="561"/>
      <c r="DD31" s="561"/>
      <c r="DE31" s="561"/>
      <c r="DF31" s="561"/>
      <c r="DG31" s="561"/>
      <c r="DH31" s="561"/>
      <c r="DI31" s="561"/>
      <c r="DJ31" s="561"/>
      <c r="DK31" s="562"/>
      <c r="DL31" s="566">
        <v>7131000</v>
      </c>
      <c r="DM31" s="561"/>
      <c r="DN31" s="561"/>
      <c r="DO31" s="561"/>
      <c r="DP31" s="561"/>
      <c r="DQ31" s="561"/>
      <c r="DR31" s="561"/>
      <c r="DS31" s="561"/>
      <c r="DT31" s="561"/>
      <c r="DU31" s="561"/>
      <c r="DV31" s="561"/>
      <c r="DW31" s="561"/>
      <c r="DX31" s="660"/>
    </row>
    <row r="32" spans="2:128" ht="11.25" customHeight="1" x14ac:dyDescent="0.2">
      <c r="B32" s="557" t="s">
        <v>277</v>
      </c>
      <c r="C32" s="558"/>
      <c r="D32" s="558"/>
      <c r="E32" s="558"/>
      <c r="F32" s="558"/>
      <c r="G32" s="558"/>
      <c r="H32" s="558"/>
      <c r="I32" s="558"/>
      <c r="J32" s="558"/>
      <c r="K32" s="558"/>
      <c r="L32" s="558"/>
      <c r="M32" s="558"/>
      <c r="N32" s="558"/>
      <c r="O32" s="558"/>
      <c r="P32" s="558"/>
      <c r="Q32" s="559"/>
      <c r="R32" s="560">
        <v>27984079</v>
      </c>
      <c r="S32" s="561"/>
      <c r="T32" s="561"/>
      <c r="U32" s="561"/>
      <c r="V32" s="561"/>
      <c r="W32" s="561"/>
      <c r="X32" s="561"/>
      <c r="Y32" s="562"/>
      <c r="Z32" s="563">
        <v>2.5</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410527765</v>
      </c>
      <c r="BE32" s="561"/>
      <c r="BF32" s="561"/>
      <c r="BG32" s="561"/>
      <c r="BH32" s="561"/>
      <c r="BI32" s="561"/>
      <c r="BJ32" s="561"/>
      <c r="BK32" s="562"/>
      <c r="BL32" s="563">
        <v>100</v>
      </c>
      <c r="BM32" s="652"/>
      <c r="BN32" s="652"/>
      <c r="BO32" s="653"/>
      <c r="BP32" s="566">
        <v>2724561</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2">
      <c r="B33" s="557" t="s">
        <v>279</v>
      </c>
      <c r="C33" s="558"/>
      <c r="D33" s="558"/>
      <c r="E33" s="558"/>
      <c r="F33" s="558"/>
      <c r="G33" s="558"/>
      <c r="H33" s="558"/>
      <c r="I33" s="558"/>
      <c r="J33" s="558"/>
      <c r="K33" s="558"/>
      <c r="L33" s="558"/>
      <c r="M33" s="558"/>
      <c r="N33" s="558"/>
      <c r="O33" s="558"/>
      <c r="P33" s="558"/>
      <c r="Q33" s="559"/>
      <c r="R33" s="560">
        <v>97713281</v>
      </c>
      <c r="S33" s="561"/>
      <c r="T33" s="561"/>
      <c r="U33" s="561"/>
      <c r="V33" s="561"/>
      <c r="W33" s="561"/>
      <c r="X33" s="561"/>
      <c r="Y33" s="562"/>
      <c r="Z33" s="563">
        <v>8.6999999999999993</v>
      </c>
      <c r="AA33" s="652"/>
      <c r="AB33" s="652"/>
      <c r="AC33" s="653"/>
      <c r="AD33" s="566">
        <v>3394379</v>
      </c>
      <c r="AE33" s="561"/>
      <c r="AF33" s="561"/>
      <c r="AG33" s="561"/>
      <c r="AH33" s="561"/>
      <c r="AI33" s="561"/>
      <c r="AJ33" s="561"/>
      <c r="AK33" s="562"/>
      <c r="AL33" s="563">
        <v>0.6</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1102901381</v>
      </c>
      <c r="CN33" s="576"/>
      <c r="CO33" s="576"/>
      <c r="CP33" s="576"/>
      <c r="CQ33" s="576"/>
      <c r="CR33" s="576"/>
      <c r="CS33" s="576"/>
      <c r="CT33" s="577"/>
      <c r="CU33" s="578">
        <v>100</v>
      </c>
      <c r="CV33" s="648"/>
      <c r="CW33" s="648"/>
      <c r="CX33" s="649"/>
      <c r="CY33" s="566">
        <v>156578724</v>
      </c>
      <c r="CZ33" s="561"/>
      <c r="DA33" s="561"/>
      <c r="DB33" s="561"/>
      <c r="DC33" s="561"/>
      <c r="DD33" s="561"/>
      <c r="DE33" s="561"/>
      <c r="DF33" s="561"/>
      <c r="DG33" s="561"/>
      <c r="DH33" s="561"/>
      <c r="DI33" s="561"/>
      <c r="DJ33" s="561"/>
      <c r="DK33" s="562"/>
      <c r="DL33" s="566">
        <v>728103768</v>
      </c>
      <c r="DM33" s="561"/>
      <c r="DN33" s="561"/>
      <c r="DO33" s="561"/>
      <c r="DP33" s="561"/>
      <c r="DQ33" s="561"/>
      <c r="DR33" s="561"/>
      <c r="DS33" s="561"/>
      <c r="DT33" s="561"/>
      <c r="DU33" s="561"/>
      <c r="DV33" s="561"/>
      <c r="DW33" s="561"/>
      <c r="DX33" s="660"/>
    </row>
    <row r="34" spans="2:128" ht="11.25" customHeight="1" x14ac:dyDescent="0.2">
      <c r="B34" s="557" t="s">
        <v>281</v>
      </c>
      <c r="C34" s="558"/>
      <c r="D34" s="558"/>
      <c r="E34" s="558"/>
      <c r="F34" s="558"/>
      <c r="G34" s="558"/>
      <c r="H34" s="558"/>
      <c r="I34" s="558"/>
      <c r="J34" s="558"/>
      <c r="K34" s="558"/>
      <c r="L34" s="558"/>
      <c r="M34" s="558"/>
      <c r="N34" s="558"/>
      <c r="O34" s="558"/>
      <c r="P34" s="558"/>
      <c r="Q34" s="559"/>
      <c r="R34" s="560">
        <v>104473599</v>
      </c>
      <c r="S34" s="561"/>
      <c r="T34" s="561"/>
      <c r="U34" s="561"/>
      <c r="V34" s="561"/>
      <c r="W34" s="561"/>
      <c r="X34" s="561"/>
      <c r="Y34" s="562"/>
      <c r="Z34" s="563">
        <v>9.3000000000000007</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2">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2">
      <c r="B36" s="557" t="s">
        <v>289</v>
      </c>
      <c r="C36" s="558"/>
      <c r="D36" s="558"/>
      <c r="E36" s="558"/>
      <c r="F36" s="558"/>
      <c r="G36" s="558"/>
      <c r="H36" s="558"/>
      <c r="I36" s="558"/>
      <c r="J36" s="558"/>
      <c r="K36" s="558"/>
      <c r="L36" s="558"/>
      <c r="M36" s="558"/>
      <c r="N36" s="558"/>
      <c r="O36" s="558"/>
      <c r="P36" s="558"/>
      <c r="Q36" s="559"/>
      <c r="R36" s="560">
        <v>11820549</v>
      </c>
      <c r="S36" s="561"/>
      <c r="T36" s="561"/>
      <c r="U36" s="561"/>
      <c r="V36" s="561"/>
      <c r="W36" s="561"/>
      <c r="X36" s="561"/>
      <c r="Y36" s="562"/>
      <c r="Z36" s="563">
        <v>1.1000000000000001</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395699556</v>
      </c>
      <c r="CN36" s="641"/>
      <c r="CO36" s="641"/>
      <c r="CP36" s="641"/>
      <c r="CQ36" s="641"/>
      <c r="CR36" s="641"/>
      <c r="CS36" s="641"/>
      <c r="CT36" s="642"/>
      <c r="CU36" s="643">
        <v>35.9</v>
      </c>
      <c r="CV36" s="644"/>
      <c r="CW36" s="644"/>
      <c r="CX36" s="647"/>
      <c r="CY36" s="640">
        <v>345439615</v>
      </c>
      <c r="CZ36" s="641"/>
      <c r="DA36" s="641"/>
      <c r="DB36" s="641"/>
      <c r="DC36" s="641"/>
      <c r="DD36" s="641"/>
      <c r="DE36" s="641"/>
      <c r="DF36" s="642"/>
      <c r="DG36" s="640">
        <v>343224420</v>
      </c>
      <c r="DH36" s="641"/>
      <c r="DI36" s="641"/>
      <c r="DJ36" s="641"/>
      <c r="DK36" s="641"/>
      <c r="DL36" s="641"/>
      <c r="DM36" s="641"/>
      <c r="DN36" s="641"/>
      <c r="DO36" s="641"/>
      <c r="DP36" s="641"/>
      <c r="DQ36" s="642"/>
      <c r="DR36" s="643">
        <v>58.3</v>
      </c>
      <c r="DS36" s="644"/>
      <c r="DT36" s="644"/>
      <c r="DU36" s="644"/>
      <c r="DV36" s="644"/>
      <c r="DW36" s="644"/>
      <c r="DX36" s="645"/>
    </row>
    <row r="37" spans="2:128" ht="11.25" customHeight="1" x14ac:dyDescent="0.2">
      <c r="B37" s="572" t="s">
        <v>291</v>
      </c>
      <c r="C37" s="573"/>
      <c r="D37" s="573"/>
      <c r="E37" s="573"/>
      <c r="F37" s="573"/>
      <c r="G37" s="573"/>
      <c r="H37" s="573"/>
      <c r="I37" s="573"/>
      <c r="J37" s="573"/>
      <c r="K37" s="573"/>
      <c r="L37" s="573"/>
      <c r="M37" s="573"/>
      <c r="N37" s="573"/>
      <c r="O37" s="573"/>
      <c r="P37" s="573"/>
      <c r="Q37" s="574"/>
      <c r="R37" s="575">
        <v>1124841043</v>
      </c>
      <c r="S37" s="576"/>
      <c r="T37" s="576"/>
      <c r="U37" s="576"/>
      <c r="V37" s="576"/>
      <c r="W37" s="576"/>
      <c r="X37" s="576"/>
      <c r="Y37" s="577"/>
      <c r="Z37" s="578">
        <v>100</v>
      </c>
      <c r="AA37" s="648"/>
      <c r="AB37" s="648"/>
      <c r="AC37" s="649"/>
      <c r="AD37" s="581">
        <v>576664367</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225585697</v>
      </c>
      <c r="CN37" s="567"/>
      <c r="CO37" s="567"/>
      <c r="CP37" s="567"/>
      <c r="CQ37" s="567"/>
      <c r="CR37" s="567"/>
      <c r="CS37" s="567"/>
      <c r="CT37" s="568"/>
      <c r="CU37" s="563">
        <v>20.5</v>
      </c>
      <c r="CV37" s="564"/>
      <c r="CW37" s="564"/>
      <c r="CX37" s="565"/>
      <c r="CY37" s="566">
        <v>194160041</v>
      </c>
      <c r="CZ37" s="567"/>
      <c r="DA37" s="567"/>
      <c r="DB37" s="567"/>
      <c r="DC37" s="567"/>
      <c r="DD37" s="567"/>
      <c r="DE37" s="567"/>
      <c r="DF37" s="568"/>
      <c r="DG37" s="566">
        <v>192027035</v>
      </c>
      <c r="DH37" s="567"/>
      <c r="DI37" s="567"/>
      <c r="DJ37" s="567"/>
      <c r="DK37" s="567"/>
      <c r="DL37" s="567"/>
      <c r="DM37" s="567"/>
      <c r="DN37" s="567"/>
      <c r="DO37" s="567"/>
      <c r="DP37" s="567"/>
      <c r="DQ37" s="568"/>
      <c r="DR37" s="563">
        <v>32.6</v>
      </c>
      <c r="DS37" s="564"/>
      <c r="DT37" s="564"/>
      <c r="DU37" s="564"/>
      <c r="DV37" s="564"/>
      <c r="DW37" s="564"/>
      <c r="DX37" s="596"/>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57" t="s">
        <v>293</v>
      </c>
      <c r="BZ38" s="558"/>
      <c r="CA38" s="558"/>
      <c r="CB38" s="558"/>
      <c r="CC38" s="558"/>
      <c r="CD38" s="558"/>
      <c r="CE38" s="558"/>
      <c r="CF38" s="558"/>
      <c r="CG38" s="558"/>
      <c r="CH38" s="558"/>
      <c r="CI38" s="558"/>
      <c r="CJ38" s="558"/>
      <c r="CK38" s="558"/>
      <c r="CL38" s="559"/>
      <c r="CM38" s="560">
        <v>170085581</v>
      </c>
      <c r="CN38" s="561"/>
      <c r="CO38" s="561"/>
      <c r="CP38" s="561"/>
      <c r="CQ38" s="561"/>
      <c r="CR38" s="561"/>
      <c r="CS38" s="561"/>
      <c r="CT38" s="562"/>
      <c r="CU38" s="563">
        <v>15.4</v>
      </c>
      <c r="CV38" s="564"/>
      <c r="CW38" s="564"/>
      <c r="CX38" s="565"/>
      <c r="CY38" s="566">
        <v>142920415</v>
      </c>
      <c r="CZ38" s="567"/>
      <c r="DA38" s="567"/>
      <c r="DB38" s="567"/>
      <c r="DC38" s="567"/>
      <c r="DD38" s="567"/>
      <c r="DE38" s="567"/>
      <c r="DF38" s="568"/>
      <c r="DG38" s="566">
        <v>142442789</v>
      </c>
      <c r="DH38" s="567"/>
      <c r="DI38" s="567"/>
      <c r="DJ38" s="567"/>
      <c r="DK38" s="567"/>
      <c r="DL38" s="567"/>
      <c r="DM38" s="567"/>
      <c r="DN38" s="567"/>
      <c r="DO38" s="567"/>
      <c r="DP38" s="567"/>
      <c r="DQ38" s="568"/>
      <c r="DR38" s="563">
        <v>24.2</v>
      </c>
      <c r="DS38" s="564"/>
      <c r="DT38" s="564"/>
      <c r="DU38" s="564"/>
      <c r="DV38" s="564"/>
      <c r="DW38" s="564"/>
      <c r="DX38" s="596"/>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57" t="s">
        <v>294</v>
      </c>
      <c r="BZ39" s="558"/>
      <c r="CA39" s="558"/>
      <c r="CB39" s="558"/>
      <c r="CC39" s="558"/>
      <c r="CD39" s="558"/>
      <c r="CE39" s="558"/>
      <c r="CF39" s="558"/>
      <c r="CG39" s="558"/>
      <c r="CH39" s="558"/>
      <c r="CI39" s="558"/>
      <c r="CJ39" s="558"/>
      <c r="CK39" s="558"/>
      <c r="CL39" s="559"/>
      <c r="CM39" s="560">
        <v>23478476</v>
      </c>
      <c r="CN39" s="567"/>
      <c r="CO39" s="567"/>
      <c r="CP39" s="567"/>
      <c r="CQ39" s="567"/>
      <c r="CR39" s="567"/>
      <c r="CS39" s="567"/>
      <c r="CT39" s="568"/>
      <c r="CU39" s="563">
        <v>2.1</v>
      </c>
      <c r="CV39" s="564"/>
      <c r="CW39" s="564"/>
      <c r="CX39" s="565"/>
      <c r="CY39" s="566">
        <v>8313760</v>
      </c>
      <c r="CZ39" s="567"/>
      <c r="DA39" s="567"/>
      <c r="DB39" s="567"/>
      <c r="DC39" s="567"/>
      <c r="DD39" s="567"/>
      <c r="DE39" s="567"/>
      <c r="DF39" s="568"/>
      <c r="DG39" s="566">
        <v>8231571</v>
      </c>
      <c r="DH39" s="567"/>
      <c r="DI39" s="567"/>
      <c r="DJ39" s="567"/>
      <c r="DK39" s="567"/>
      <c r="DL39" s="567"/>
      <c r="DM39" s="567"/>
      <c r="DN39" s="567"/>
      <c r="DO39" s="567"/>
      <c r="DP39" s="567"/>
      <c r="DQ39" s="568"/>
      <c r="DR39" s="563">
        <v>1.4</v>
      </c>
      <c r="DS39" s="564"/>
      <c r="DT39" s="564"/>
      <c r="DU39" s="564"/>
      <c r="DV39" s="564"/>
      <c r="DW39" s="564"/>
      <c r="DX39" s="596"/>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146635383</v>
      </c>
      <c r="CN40" s="561"/>
      <c r="CO40" s="561"/>
      <c r="CP40" s="561"/>
      <c r="CQ40" s="561"/>
      <c r="CR40" s="561"/>
      <c r="CS40" s="561"/>
      <c r="CT40" s="562"/>
      <c r="CU40" s="563">
        <v>13.3</v>
      </c>
      <c r="CV40" s="564"/>
      <c r="CW40" s="564"/>
      <c r="CX40" s="565"/>
      <c r="CY40" s="566">
        <v>142965814</v>
      </c>
      <c r="CZ40" s="567"/>
      <c r="DA40" s="567"/>
      <c r="DB40" s="567"/>
      <c r="DC40" s="567"/>
      <c r="DD40" s="567"/>
      <c r="DE40" s="567"/>
      <c r="DF40" s="568"/>
      <c r="DG40" s="566">
        <v>142965814</v>
      </c>
      <c r="DH40" s="567"/>
      <c r="DI40" s="567"/>
      <c r="DJ40" s="567"/>
      <c r="DK40" s="567"/>
      <c r="DL40" s="567"/>
      <c r="DM40" s="567"/>
      <c r="DN40" s="567"/>
      <c r="DO40" s="567"/>
      <c r="DP40" s="567"/>
      <c r="DQ40" s="568"/>
      <c r="DR40" s="563">
        <v>24.3</v>
      </c>
      <c r="DS40" s="564"/>
      <c r="DT40" s="564"/>
      <c r="DU40" s="564"/>
      <c r="DV40" s="564"/>
      <c r="DW40" s="564"/>
      <c r="DX40" s="596"/>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7" t="s">
        <v>299</v>
      </c>
      <c r="AQ41" s="618"/>
      <c r="AR41" s="618"/>
      <c r="AS41" s="618"/>
      <c r="AT41" s="623" t="s">
        <v>300</v>
      </c>
      <c r="AU41" s="207"/>
      <c r="AV41" s="207"/>
      <c r="AW41" s="207"/>
      <c r="AX41" s="626" t="s">
        <v>152</v>
      </c>
      <c r="AY41" s="627"/>
      <c r="AZ41" s="627"/>
      <c r="BA41" s="627"/>
      <c r="BB41" s="627"/>
      <c r="BC41" s="628"/>
      <c r="BD41" s="629">
        <v>99.3</v>
      </c>
      <c r="BE41" s="630"/>
      <c r="BF41" s="630"/>
      <c r="BG41" s="630"/>
      <c r="BH41" s="630"/>
      <c r="BI41" s="630">
        <v>98.7</v>
      </c>
      <c r="BJ41" s="630"/>
      <c r="BK41" s="630"/>
      <c r="BL41" s="630"/>
      <c r="BM41" s="631"/>
      <c r="BN41" s="629">
        <v>99.3</v>
      </c>
      <c r="BO41" s="630"/>
      <c r="BP41" s="630"/>
      <c r="BQ41" s="630"/>
      <c r="BR41" s="630"/>
      <c r="BS41" s="630">
        <v>98.8</v>
      </c>
      <c r="BT41" s="630"/>
      <c r="BU41" s="630"/>
      <c r="BV41" s="630"/>
      <c r="BW41" s="631"/>
      <c r="BY41" s="590" t="s">
        <v>301</v>
      </c>
      <c r="BZ41" s="591"/>
      <c r="CA41" s="557" t="s">
        <v>67</v>
      </c>
      <c r="CB41" s="558"/>
      <c r="CC41" s="558"/>
      <c r="CD41" s="558"/>
      <c r="CE41" s="558"/>
      <c r="CF41" s="558"/>
      <c r="CG41" s="558"/>
      <c r="CH41" s="558"/>
      <c r="CI41" s="558"/>
      <c r="CJ41" s="558"/>
      <c r="CK41" s="558"/>
      <c r="CL41" s="559"/>
      <c r="CM41" s="560">
        <v>146635383</v>
      </c>
      <c r="CN41" s="567"/>
      <c r="CO41" s="567"/>
      <c r="CP41" s="567"/>
      <c r="CQ41" s="567"/>
      <c r="CR41" s="567"/>
      <c r="CS41" s="567"/>
      <c r="CT41" s="568"/>
      <c r="CU41" s="563">
        <v>13.3</v>
      </c>
      <c r="CV41" s="564"/>
      <c r="CW41" s="564"/>
      <c r="CX41" s="565"/>
      <c r="CY41" s="566">
        <v>142965814</v>
      </c>
      <c r="CZ41" s="567"/>
      <c r="DA41" s="567"/>
      <c r="DB41" s="567"/>
      <c r="DC41" s="567"/>
      <c r="DD41" s="567"/>
      <c r="DE41" s="567"/>
      <c r="DF41" s="568"/>
      <c r="DG41" s="566">
        <v>142965814</v>
      </c>
      <c r="DH41" s="567"/>
      <c r="DI41" s="567"/>
      <c r="DJ41" s="567"/>
      <c r="DK41" s="567"/>
      <c r="DL41" s="567"/>
      <c r="DM41" s="567"/>
      <c r="DN41" s="567"/>
      <c r="DO41" s="567"/>
      <c r="DP41" s="567"/>
      <c r="DQ41" s="568"/>
      <c r="DR41" s="563">
        <v>24.3</v>
      </c>
      <c r="DS41" s="564"/>
      <c r="DT41" s="564"/>
      <c r="DU41" s="564"/>
      <c r="DV41" s="564"/>
      <c r="DW41" s="564"/>
      <c r="DX41" s="596"/>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9"/>
      <c r="AQ42" s="620"/>
      <c r="AR42" s="620"/>
      <c r="AS42" s="620"/>
      <c r="AT42" s="624"/>
      <c r="AU42" s="203" t="s">
        <v>302</v>
      </c>
      <c r="AX42" s="557" t="s">
        <v>303</v>
      </c>
      <c r="AY42" s="558"/>
      <c r="AZ42" s="558"/>
      <c r="BA42" s="558"/>
      <c r="BB42" s="558"/>
      <c r="BC42" s="559"/>
      <c r="BD42" s="635">
        <v>99.3</v>
      </c>
      <c r="BE42" s="636"/>
      <c r="BF42" s="636"/>
      <c r="BG42" s="636"/>
      <c r="BH42" s="636"/>
      <c r="BI42" s="636">
        <v>97.7</v>
      </c>
      <c r="BJ42" s="636"/>
      <c r="BK42" s="636"/>
      <c r="BL42" s="636"/>
      <c r="BM42" s="637"/>
      <c r="BN42" s="635">
        <v>99.2</v>
      </c>
      <c r="BO42" s="636"/>
      <c r="BP42" s="636"/>
      <c r="BQ42" s="636"/>
      <c r="BR42" s="636"/>
      <c r="BS42" s="636">
        <v>97.4</v>
      </c>
      <c r="BT42" s="636"/>
      <c r="BU42" s="636"/>
      <c r="BV42" s="636"/>
      <c r="BW42" s="637"/>
      <c r="BY42" s="592"/>
      <c r="BZ42" s="593"/>
      <c r="CA42" s="557" t="s">
        <v>304</v>
      </c>
      <c r="CB42" s="558"/>
      <c r="CC42" s="558"/>
      <c r="CD42" s="558"/>
      <c r="CE42" s="558"/>
      <c r="CF42" s="558"/>
      <c r="CG42" s="558"/>
      <c r="CH42" s="558"/>
      <c r="CI42" s="558"/>
      <c r="CJ42" s="558"/>
      <c r="CK42" s="558"/>
      <c r="CL42" s="559"/>
      <c r="CM42" s="560">
        <v>135304296</v>
      </c>
      <c r="CN42" s="561"/>
      <c r="CO42" s="561"/>
      <c r="CP42" s="561"/>
      <c r="CQ42" s="561"/>
      <c r="CR42" s="561"/>
      <c r="CS42" s="561"/>
      <c r="CT42" s="562"/>
      <c r="CU42" s="563">
        <v>12.3</v>
      </c>
      <c r="CV42" s="564"/>
      <c r="CW42" s="564"/>
      <c r="CX42" s="565"/>
      <c r="CY42" s="566">
        <v>131851217</v>
      </c>
      <c r="CZ42" s="567"/>
      <c r="DA42" s="567"/>
      <c r="DB42" s="567"/>
      <c r="DC42" s="567"/>
      <c r="DD42" s="567"/>
      <c r="DE42" s="567"/>
      <c r="DF42" s="568"/>
      <c r="DG42" s="566">
        <v>131851217</v>
      </c>
      <c r="DH42" s="567"/>
      <c r="DI42" s="567"/>
      <c r="DJ42" s="567"/>
      <c r="DK42" s="567"/>
      <c r="DL42" s="567"/>
      <c r="DM42" s="567"/>
      <c r="DN42" s="567"/>
      <c r="DO42" s="567"/>
      <c r="DP42" s="567"/>
      <c r="DQ42" s="568"/>
      <c r="DR42" s="563">
        <v>22.4</v>
      </c>
      <c r="DS42" s="564"/>
      <c r="DT42" s="564"/>
      <c r="DU42" s="564"/>
      <c r="DV42" s="564"/>
      <c r="DW42" s="564"/>
      <c r="DX42" s="596"/>
    </row>
    <row r="43" spans="2:128" ht="11.25" customHeight="1" x14ac:dyDescent="0.2">
      <c r="AP43" s="621"/>
      <c r="AQ43" s="622"/>
      <c r="AR43" s="622"/>
      <c r="AS43" s="622"/>
      <c r="AT43" s="625"/>
      <c r="AU43" s="208"/>
      <c r="AV43" s="208"/>
      <c r="AW43" s="208"/>
      <c r="AX43" s="572" t="s">
        <v>305</v>
      </c>
      <c r="AY43" s="573"/>
      <c r="AZ43" s="573"/>
      <c r="BA43" s="573"/>
      <c r="BB43" s="573"/>
      <c r="BC43" s="574"/>
      <c r="BD43" s="614">
        <v>99.8</v>
      </c>
      <c r="BE43" s="615"/>
      <c r="BF43" s="615"/>
      <c r="BG43" s="615"/>
      <c r="BH43" s="615"/>
      <c r="BI43" s="615">
        <v>99.6</v>
      </c>
      <c r="BJ43" s="615"/>
      <c r="BK43" s="615"/>
      <c r="BL43" s="615"/>
      <c r="BM43" s="616"/>
      <c r="BN43" s="614">
        <v>99.9</v>
      </c>
      <c r="BO43" s="615"/>
      <c r="BP43" s="615"/>
      <c r="BQ43" s="615"/>
      <c r="BR43" s="615"/>
      <c r="BS43" s="615">
        <v>99.6</v>
      </c>
      <c r="BT43" s="615"/>
      <c r="BU43" s="615"/>
      <c r="BV43" s="615"/>
      <c r="BW43" s="616"/>
      <c r="BY43" s="592"/>
      <c r="BZ43" s="593"/>
      <c r="CA43" s="557" t="s">
        <v>306</v>
      </c>
      <c r="CB43" s="558"/>
      <c r="CC43" s="558"/>
      <c r="CD43" s="558"/>
      <c r="CE43" s="558"/>
      <c r="CF43" s="558"/>
      <c r="CG43" s="558"/>
      <c r="CH43" s="558"/>
      <c r="CI43" s="558"/>
      <c r="CJ43" s="558"/>
      <c r="CK43" s="558"/>
      <c r="CL43" s="559"/>
      <c r="CM43" s="560">
        <v>11331087</v>
      </c>
      <c r="CN43" s="567"/>
      <c r="CO43" s="567"/>
      <c r="CP43" s="567"/>
      <c r="CQ43" s="567"/>
      <c r="CR43" s="567"/>
      <c r="CS43" s="567"/>
      <c r="CT43" s="568"/>
      <c r="CU43" s="563">
        <v>1</v>
      </c>
      <c r="CV43" s="564"/>
      <c r="CW43" s="564"/>
      <c r="CX43" s="565"/>
      <c r="CY43" s="566">
        <v>11114597</v>
      </c>
      <c r="CZ43" s="567"/>
      <c r="DA43" s="567"/>
      <c r="DB43" s="567"/>
      <c r="DC43" s="567"/>
      <c r="DD43" s="567"/>
      <c r="DE43" s="567"/>
      <c r="DF43" s="568"/>
      <c r="DG43" s="566">
        <v>11114597</v>
      </c>
      <c r="DH43" s="567"/>
      <c r="DI43" s="567"/>
      <c r="DJ43" s="567"/>
      <c r="DK43" s="567"/>
      <c r="DL43" s="567"/>
      <c r="DM43" s="567"/>
      <c r="DN43" s="567"/>
      <c r="DO43" s="567"/>
      <c r="DP43" s="567"/>
      <c r="DQ43" s="568"/>
      <c r="DR43" s="563">
        <v>1.9</v>
      </c>
      <c r="DS43" s="564"/>
      <c r="DT43" s="564"/>
      <c r="DU43" s="564"/>
      <c r="DV43" s="564"/>
      <c r="DW43" s="564"/>
      <c r="DX43" s="596"/>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598" t="s">
        <v>307</v>
      </c>
      <c r="AQ44" s="599"/>
      <c r="AR44" s="599"/>
      <c r="AS44" s="599"/>
      <c r="AT44" s="599"/>
      <c r="AU44" s="599"/>
      <c r="AV44" s="599"/>
      <c r="AW44" s="600"/>
      <c r="AX44" s="601" t="s">
        <v>308</v>
      </c>
      <c r="AY44" s="602"/>
      <c r="AZ44" s="602"/>
      <c r="BA44" s="602"/>
      <c r="BB44" s="602"/>
      <c r="BC44" s="603"/>
      <c r="BD44" s="604">
        <v>2633235</v>
      </c>
      <c r="BE44" s="605"/>
      <c r="BF44" s="605"/>
      <c r="BG44" s="605"/>
      <c r="BH44" s="605"/>
      <c r="BI44" s="605"/>
      <c r="BJ44" s="605"/>
      <c r="BK44" s="605"/>
      <c r="BL44" s="605"/>
      <c r="BM44" s="606"/>
      <c r="BN44" s="604">
        <v>5813367</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t="s">
        <v>118</v>
      </c>
      <c r="CN44" s="561"/>
      <c r="CO44" s="561"/>
      <c r="CP44" s="561"/>
      <c r="CQ44" s="561"/>
      <c r="CR44" s="561"/>
      <c r="CS44" s="561"/>
      <c r="CT44" s="562"/>
      <c r="CU44" s="563" t="s">
        <v>118</v>
      </c>
      <c r="CV44" s="564"/>
      <c r="CW44" s="564"/>
      <c r="CX44" s="565"/>
      <c r="CY44" s="566" t="s">
        <v>118</v>
      </c>
      <c r="CZ44" s="567"/>
      <c r="DA44" s="567"/>
      <c r="DB44" s="567"/>
      <c r="DC44" s="567"/>
      <c r="DD44" s="567"/>
      <c r="DE44" s="567"/>
      <c r="DF44" s="568"/>
      <c r="DG44" s="566" t="s">
        <v>118</v>
      </c>
      <c r="DH44" s="567"/>
      <c r="DI44" s="567"/>
      <c r="DJ44" s="567"/>
      <c r="DK44" s="567"/>
      <c r="DL44" s="567"/>
      <c r="DM44" s="567"/>
      <c r="DN44" s="567"/>
      <c r="DO44" s="567"/>
      <c r="DP44" s="567"/>
      <c r="DQ44" s="568"/>
      <c r="DR44" s="563" t="s">
        <v>118</v>
      </c>
      <c r="DS44" s="564"/>
      <c r="DT44" s="564"/>
      <c r="DU44" s="564"/>
      <c r="DV44" s="564"/>
      <c r="DW44" s="564"/>
      <c r="DX44" s="596"/>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07" t="s">
        <v>310</v>
      </c>
      <c r="AQ45" s="608"/>
      <c r="AR45" s="608"/>
      <c r="AS45" s="608"/>
      <c r="AT45" s="608"/>
      <c r="AU45" s="608"/>
      <c r="AV45" s="608"/>
      <c r="AW45" s="609"/>
      <c r="AX45" s="610" t="s">
        <v>311</v>
      </c>
      <c r="AY45" s="610"/>
      <c r="AZ45" s="610"/>
      <c r="BA45" s="610"/>
      <c r="BB45" s="610"/>
      <c r="BC45" s="610"/>
      <c r="BD45" s="611">
        <v>2633235</v>
      </c>
      <c r="BE45" s="612"/>
      <c r="BF45" s="612"/>
      <c r="BG45" s="612"/>
      <c r="BH45" s="612"/>
      <c r="BI45" s="612"/>
      <c r="BJ45" s="612"/>
      <c r="BK45" s="612"/>
      <c r="BL45" s="612"/>
      <c r="BM45" s="613"/>
      <c r="BN45" s="611">
        <v>5813367</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533066719</v>
      </c>
      <c r="CN45" s="567"/>
      <c r="CO45" s="567"/>
      <c r="CP45" s="567"/>
      <c r="CQ45" s="567"/>
      <c r="CR45" s="567"/>
      <c r="CS45" s="567"/>
      <c r="CT45" s="568"/>
      <c r="CU45" s="563">
        <v>48.3</v>
      </c>
      <c r="CV45" s="564"/>
      <c r="CW45" s="564"/>
      <c r="CX45" s="565"/>
      <c r="CY45" s="566">
        <v>373306715</v>
      </c>
      <c r="CZ45" s="567"/>
      <c r="DA45" s="567"/>
      <c r="DB45" s="567"/>
      <c r="DC45" s="567"/>
      <c r="DD45" s="567"/>
      <c r="DE45" s="567"/>
      <c r="DF45" s="568"/>
      <c r="DG45" s="566">
        <v>212178267</v>
      </c>
      <c r="DH45" s="567"/>
      <c r="DI45" s="567"/>
      <c r="DJ45" s="567"/>
      <c r="DK45" s="567"/>
      <c r="DL45" s="567"/>
      <c r="DM45" s="567"/>
      <c r="DN45" s="567"/>
      <c r="DO45" s="567"/>
      <c r="DP45" s="567"/>
      <c r="DQ45" s="568"/>
      <c r="DR45" s="563">
        <v>36.1</v>
      </c>
      <c r="DS45" s="564"/>
      <c r="DT45" s="564"/>
      <c r="DU45" s="564"/>
      <c r="DV45" s="564"/>
      <c r="DW45" s="564"/>
      <c r="DX45" s="596"/>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57" t="s">
        <v>313</v>
      </c>
      <c r="BZ46" s="558"/>
      <c r="CA46" s="558"/>
      <c r="CB46" s="558"/>
      <c r="CC46" s="558"/>
      <c r="CD46" s="558"/>
      <c r="CE46" s="558"/>
      <c r="CF46" s="558"/>
      <c r="CG46" s="558"/>
      <c r="CH46" s="558"/>
      <c r="CI46" s="558"/>
      <c r="CJ46" s="558"/>
      <c r="CK46" s="558"/>
      <c r="CL46" s="559"/>
      <c r="CM46" s="560">
        <v>34915661</v>
      </c>
      <c r="CN46" s="561"/>
      <c r="CO46" s="561"/>
      <c r="CP46" s="561"/>
      <c r="CQ46" s="561"/>
      <c r="CR46" s="561"/>
      <c r="CS46" s="561"/>
      <c r="CT46" s="562"/>
      <c r="CU46" s="563">
        <v>3.2</v>
      </c>
      <c r="CV46" s="564"/>
      <c r="CW46" s="564"/>
      <c r="CX46" s="565"/>
      <c r="CY46" s="566">
        <v>21817659</v>
      </c>
      <c r="CZ46" s="567"/>
      <c r="DA46" s="567"/>
      <c r="DB46" s="567"/>
      <c r="DC46" s="567"/>
      <c r="DD46" s="567"/>
      <c r="DE46" s="567"/>
      <c r="DF46" s="568"/>
      <c r="DG46" s="566">
        <v>18058631</v>
      </c>
      <c r="DH46" s="567"/>
      <c r="DI46" s="567"/>
      <c r="DJ46" s="567"/>
      <c r="DK46" s="567"/>
      <c r="DL46" s="567"/>
      <c r="DM46" s="567"/>
      <c r="DN46" s="567"/>
      <c r="DO46" s="567"/>
      <c r="DP46" s="567"/>
      <c r="DQ46" s="568"/>
      <c r="DR46" s="563">
        <v>3.1</v>
      </c>
      <c r="DS46" s="564"/>
      <c r="DT46" s="564"/>
      <c r="DU46" s="564"/>
      <c r="DV46" s="564"/>
      <c r="DW46" s="564"/>
      <c r="DX46" s="596"/>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57" t="s">
        <v>314</v>
      </c>
      <c r="BZ47" s="558"/>
      <c r="CA47" s="558"/>
      <c r="CB47" s="558"/>
      <c r="CC47" s="558"/>
      <c r="CD47" s="558"/>
      <c r="CE47" s="558"/>
      <c r="CF47" s="558"/>
      <c r="CG47" s="558"/>
      <c r="CH47" s="558"/>
      <c r="CI47" s="558"/>
      <c r="CJ47" s="558"/>
      <c r="CK47" s="558"/>
      <c r="CL47" s="559"/>
      <c r="CM47" s="560">
        <v>11603695</v>
      </c>
      <c r="CN47" s="567"/>
      <c r="CO47" s="567"/>
      <c r="CP47" s="567"/>
      <c r="CQ47" s="567"/>
      <c r="CR47" s="567"/>
      <c r="CS47" s="567"/>
      <c r="CT47" s="568"/>
      <c r="CU47" s="563">
        <v>1.1000000000000001</v>
      </c>
      <c r="CV47" s="564"/>
      <c r="CW47" s="564"/>
      <c r="CX47" s="565"/>
      <c r="CY47" s="566">
        <v>6360752</v>
      </c>
      <c r="CZ47" s="567"/>
      <c r="DA47" s="567"/>
      <c r="DB47" s="567"/>
      <c r="DC47" s="567"/>
      <c r="DD47" s="567"/>
      <c r="DE47" s="567"/>
      <c r="DF47" s="568"/>
      <c r="DG47" s="566">
        <v>6355205</v>
      </c>
      <c r="DH47" s="567"/>
      <c r="DI47" s="567"/>
      <c r="DJ47" s="567"/>
      <c r="DK47" s="567"/>
      <c r="DL47" s="567"/>
      <c r="DM47" s="567"/>
      <c r="DN47" s="567"/>
      <c r="DO47" s="567"/>
      <c r="DP47" s="567"/>
      <c r="DQ47" s="568"/>
      <c r="DR47" s="563">
        <v>1.1000000000000001</v>
      </c>
      <c r="DS47" s="564"/>
      <c r="DT47" s="564"/>
      <c r="DU47" s="564"/>
      <c r="DV47" s="564"/>
      <c r="DW47" s="564"/>
      <c r="DX47" s="596"/>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57" t="s">
        <v>315</v>
      </c>
      <c r="BZ48" s="558"/>
      <c r="CA48" s="558"/>
      <c r="CB48" s="558"/>
      <c r="CC48" s="558"/>
      <c r="CD48" s="558"/>
      <c r="CE48" s="558"/>
      <c r="CF48" s="558"/>
      <c r="CG48" s="558"/>
      <c r="CH48" s="558"/>
      <c r="CI48" s="558"/>
      <c r="CJ48" s="558"/>
      <c r="CK48" s="558"/>
      <c r="CL48" s="559"/>
      <c r="CM48" s="560">
        <v>363722852</v>
      </c>
      <c r="CN48" s="561"/>
      <c r="CO48" s="561"/>
      <c r="CP48" s="561"/>
      <c r="CQ48" s="561"/>
      <c r="CR48" s="561"/>
      <c r="CS48" s="561"/>
      <c r="CT48" s="562"/>
      <c r="CU48" s="563">
        <v>33</v>
      </c>
      <c r="CV48" s="564"/>
      <c r="CW48" s="564"/>
      <c r="CX48" s="565"/>
      <c r="CY48" s="566">
        <v>307913339</v>
      </c>
      <c r="CZ48" s="567"/>
      <c r="DA48" s="567"/>
      <c r="DB48" s="567"/>
      <c r="DC48" s="567"/>
      <c r="DD48" s="567"/>
      <c r="DE48" s="567"/>
      <c r="DF48" s="568"/>
      <c r="DG48" s="566">
        <v>173312611</v>
      </c>
      <c r="DH48" s="567"/>
      <c r="DI48" s="567"/>
      <c r="DJ48" s="567"/>
      <c r="DK48" s="567"/>
      <c r="DL48" s="567"/>
      <c r="DM48" s="567"/>
      <c r="DN48" s="567"/>
      <c r="DO48" s="567"/>
      <c r="DP48" s="567"/>
      <c r="DQ48" s="568"/>
      <c r="DR48" s="563">
        <v>29.5</v>
      </c>
      <c r="DS48" s="564"/>
      <c r="DT48" s="564"/>
      <c r="DU48" s="564"/>
      <c r="DV48" s="564"/>
      <c r="DW48" s="564"/>
      <c r="DX48" s="596"/>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57" t="s">
        <v>317</v>
      </c>
      <c r="BZ49" s="558"/>
      <c r="CA49" s="558"/>
      <c r="CB49" s="558"/>
      <c r="CC49" s="558"/>
      <c r="CD49" s="558"/>
      <c r="CE49" s="558"/>
      <c r="CF49" s="558"/>
      <c r="CG49" s="558"/>
      <c r="CH49" s="558"/>
      <c r="CI49" s="558"/>
      <c r="CJ49" s="558"/>
      <c r="CK49" s="558"/>
      <c r="CL49" s="559"/>
      <c r="CM49" s="560">
        <v>14480654</v>
      </c>
      <c r="CN49" s="567"/>
      <c r="CO49" s="567"/>
      <c r="CP49" s="567"/>
      <c r="CQ49" s="567"/>
      <c r="CR49" s="567"/>
      <c r="CS49" s="567"/>
      <c r="CT49" s="568"/>
      <c r="CU49" s="563">
        <v>1.3</v>
      </c>
      <c r="CV49" s="564"/>
      <c r="CW49" s="564"/>
      <c r="CX49" s="565"/>
      <c r="CY49" s="566">
        <v>14478484</v>
      </c>
      <c r="CZ49" s="567"/>
      <c r="DA49" s="567"/>
      <c r="DB49" s="567"/>
      <c r="DC49" s="567"/>
      <c r="DD49" s="567"/>
      <c r="DE49" s="567"/>
      <c r="DF49" s="568"/>
      <c r="DG49" s="566">
        <v>14416918</v>
      </c>
      <c r="DH49" s="567"/>
      <c r="DI49" s="567"/>
      <c r="DJ49" s="567"/>
      <c r="DK49" s="567"/>
      <c r="DL49" s="567"/>
      <c r="DM49" s="567"/>
      <c r="DN49" s="567"/>
      <c r="DO49" s="567"/>
      <c r="DP49" s="567"/>
      <c r="DQ49" s="568"/>
      <c r="DR49" s="563">
        <v>2.4</v>
      </c>
      <c r="DS49" s="564"/>
      <c r="DT49" s="564"/>
      <c r="DU49" s="564"/>
      <c r="DV49" s="564"/>
      <c r="DW49" s="564"/>
      <c r="DX49" s="596"/>
    </row>
    <row r="50" spans="2:128" ht="11.25" customHeight="1" x14ac:dyDescent="0.2">
      <c r="B50" s="597" t="s">
        <v>318</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319</v>
      </c>
      <c r="BZ50" s="558"/>
      <c r="CA50" s="558"/>
      <c r="CB50" s="558"/>
      <c r="CC50" s="558"/>
      <c r="CD50" s="558"/>
      <c r="CE50" s="558"/>
      <c r="CF50" s="558"/>
      <c r="CG50" s="558"/>
      <c r="CH50" s="558"/>
      <c r="CI50" s="558"/>
      <c r="CJ50" s="558"/>
      <c r="CK50" s="558"/>
      <c r="CL50" s="559"/>
      <c r="CM50" s="560">
        <v>28520814</v>
      </c>
      <c r="CN50" s="561"/>
      <c r="CO50" s="561"/>
      <c r="CP50" s="561"/>
      <c r="CQ50" s="561"/>
      <c r="CR50" s="561"/>
      <c r="CS50" s="561"/>
      <c r="CT50" s="562"/>
      <c r="CU50" s="563">
        <v>2.6</v>
      </c>
      <c r="CV50" s="564"/>
      <c r="CW50" s="564"/>
      <c r="CX50" s="565"/>
      <c r="CY50" s="566">
        <v>21893185</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2">
      <c r="B51" s="597" t="s">
        <v>320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321</v>
      </c>
      <c r="BZ51" s="558"/>
      <c r="CA51" s="558"/>
      <c r="CB51" s="558"/>
      <c r="CC51" s="558"/>
      <c r="CD51" s="558"/>
      <c r="CE51" s="558"/>
      <c r="CF51" s="558"/>
      <c r="CG51" s="558"/>
      <c r="CH51" s="558"/>
      <c r="CI51" s="558"/>
      <c r="CJ51" s="558"/>
      <c r="CK51" s="558"/>
      <c r="CL51" s="559"/>
      <c r="CM51" s="560">
        <v>2198759</v>
      </c>
      <c r="CN51" s="567"/>
      <c r="CO51" s="567"/>
      <c r="CP51" s="567"/>
      <c r="CQ51" s="567"/>
      <c r="CR51" s="567"/>
      <c r="CS51" s="567"/>
      <c r="CT51" s="568"/>
      <c r="CU51" s="563">
        <v>0.2</v>
      </c>
      <c r="CV51" s="564"/>
      <c r="CW51" s="564"/>
      <c r="CX51" s="565"/>
      <c r="CY51" s="566">
        <v>627609</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2">
      <c r="BY52" s="557" t="s">
        <v>322</v>
      </c>
      <c r="BZ52" s="558"/>
      <c r="CA52" s="558"/>
      <c r="CB52" s="558"/>
      <c r="CC52" s="558"/>
      <c r="CD52" s="558"/>
      <c r="CE52" s="558"/>
      <c r="CF52" s="558"/>
      <c r="CG52" s="558"/>
      <c r="CH52" s="558"/>
      <c r="CI52" s="558"/>
      <c r="CJ52" s="558"/>
      <c r="CK52" s="558"/>
      <c r="CL52" s="559"/>
      <c r="CM52" s="560">
        <v>77624284</v>
      </c>
      <c r="CN52" s="561"/>
      <c r="CO52" s="561"/>
      <c r="CP52" s="561"/>
      <c r="CQ52" s="561"/>
      <c r="CR52" s="561"/>
      <c r="CS52" s="561"/>
      <c r="CT52" s="562"/>
      <c r="CU52" s="563">
        <v>7</v>
      </c>
      <c r="CV52" s="564"/>
      <c r="CW52" s="564"/>
      <c r="CX52" s="565"/>
      <c r="CY52" s="566">
        <v>215687</v>
      </c>
      <c r="CZ52" s="567"/>
      <c r="DA52" s="567"/>
      <c r="DB52" s="567"/>
      <c r="DC52" s="567"/>
      <c r="DD52" s="567"/>
      <c r="DE52" s="567"/>
      <c r="DF52" s="568"/>
      <c r="DG52" s="566">
        <v>34902</v>
      </c>
      <c r="DH52" s="567"/>
      <c r="DI52" s="567"/>
      <c r="DJ52" s="567"/>
      <c r="DK52" s="567"/>
      <c r="DL52" s="567"/>
      <c r="DM52" s="567"/>
      <c r="DN52" s="567"/>
      <c r="DO52" s="567"/>
      <c r="DP52" s="567"/>
      <c r="DQ52" s="568"/>
      <c r="DR52" s="563">
        <v>0</v>
      </c>
      <c r="DS52" s="564"/>
      <c r="DT52" s="564"/>
      <c r="DU52" s="564"/>
      <c r="DV52" s="564"/>
      <c r="DW52" s="564"/>
      <c r="DX52" s="596"/>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57" t="s">
        <v>323</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57" t="s">
        <v>324</v>
      </c>
      <c r="BZ54" s="558"/>
      <c r="CA54" s="558"/>
      <c r="CB54" s="558"/>
      <c r="CC54" s="558"/>
      <c r="CD54" s="558"/>
      <c r="CE54" s="558"/>
      <c r="CF54" s="558"/>
      <c r="CG54" s="558"/>
      <c r="CH54" s="558"/>
      <c r="CI54" s="558"/>
      <c r="CJ54" s="558"/>
      <c r="CK54" s="558"/>
      <c r="CL54" s="559"/>
      <c r="CM54" s="560">
        <v>174135106</v>
      </c>
      <c r="CN54" s="561"/>
      <c r="CO54" s="561"/>
      <c r="CP54" s="561"/>
      <c r="CQ54" s="561"/>
      <c r="CR54" s="561"/>
      <c r="CS54" s="561"/>
      <c r="CT54" s="562"/>
      <c r="CU54" s="563">
        <v>15.8</v>
      </c>
      <c r="CV54" s="564"/>
      <c r="CW54" s="564"/>
      <c r="CX54" s="565"/>
      <c r="CY54" s="566">
        <v>9357438</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57" t="s">
        <v>325</v>
      </c>
      <c r="BZ55" s="558"/>
      <c r="CA55" s="558"/>
      <c r="CB55" s="558"/>
      <c r="CC55" s="558"/>
      <c r="CD55" s="558"/>
      <c r="CE55" s="558"/>
      <c r="CF55" s="558"/>
      <c r="CG55" s="558"/>
      <c r="CH55" s="558"/>
      <c r="CI55" s="558"/>
      <c r="CJ55" s="558"/>
      <c r="CK55" s="558"/>
      <c r="CL55" s="559"/>
      <c r="CM55" s="560">
        <v>3653614</v>
      </c>
      <c r="CN55" s="561"/>
      <c r="CO55" s="561"/>
      <c r="CP55" s="561"/>
      <c r="CQ55" s="561"/>
      <c r="CR55" s="561"/>
      <c r="CS55" s="561"/>
      <c r="CT55" s="562"/>
      <c r="CU55" s="563">
        <v>0.3</v>
      </c>
      <c r="CV55" s="564"/>
      <c r="CW55" s="564"/>
      <c r="CX55" s="565"/>
      <c r="CY55" s="566">
        <v>187651</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590" t="s">
        <v>301</v>
      </c>
      <c r="BZ56" s="591"/>
      <c r="CA56" s="557" t="s">
        <v>326</v>
      </c>
      <c r="CB56" s="558"/>
      <c r="CC56" s="558"/>
      <c r="CD56" s="558"/>
      <c r="CE56" s="558"/>
      <c r="CF56" s="558"/>
      <c r="CG56" s="558"/>
      <c r="CH56" s="558"/>
      <c r="CI56" s="558"/>
      <c r="CJ56" s="558"/>
      <c r="CK56" s="558"/>
      <c r="CL56" s="559"/>
      <c r="CM56" s="560">
        <v>156578724</v>
      </c>
      <c r="CN56" s="561"/>
      <c r="CO56" s="561"/>
      <c r="CP56" s="561"/>
      <c r="CQ56" s="561"/>
      <c r="CR56" s="561"/>
      <c r="CS56" s="561"/>
      <c r="CT56" s="562"/>
      <c r="CU56" s="563">
        <v>14.2</v>
      </c>
      <c r="CV56" s="564"/>
      <c r="CW56" s="564"/>
      <c r="CX56" s="565"/>
      <c r="CY56" s="566">
        <v>9084195</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2">
      <c r="B57" s="216"/>
      <c r="BY57" s="592"/>
      <c r="BZ57" s="593"/>
      <c r="CA57" s="557" t="s">
        <v>327</v>
      </c>
      <c r="CB57" s="558"/>
      <c r="CC57" s="558"/>
      <c r="CD57" s="558"/>
      <c r="CE57" s="558"/>
      <c r="CF57" s="558"/>
      <c r="CG57" s="558"/>
      <c r="CH57" s="558"/>
      <c r="CI57" s="558"/>
      <c r="CJ57" s="558"/>
      <c r="CK57" s="558"/>
      <c r="CL57" s="559"/>
      <c r="CM57" s="560">
        <v>98904177</v>
      </c>
      <c r="CN57" s="561"/>
      <c r="CO57" s="561"/>
      <c r="CP57" s="561"/>
      <c r="CQ57" s="561"/>
      <c r="CR57" s="561"/>
      <c r="CS57" s="561"/>
      <c r="CT57" s="562"/>
      <c r="CU57" s="563">
        <v>9</v>
      </c>
      <c r="CV57" s="564"/>
      <c r="CW57" s="564"/>
      <c r="CX57" s="565"/>
      <c r="CY57" s="566">
        <v>1806489</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2">
      <c r="BY58" s="592"/>
      <c r="BZ58" s="593"/>
      <c r="CA58" s="557" t="s">
        <v>328</v>
      </c>
      <c r="CB58" s="558"/>
      <c r="CC58" s="558"/>
      <c r="CD58" s="558"/>
      <c r="CE58" s="558"/>
      <c r="CF58" s="558"/>
      <c r="CG58" s="558"/>
      <c r="CH58" s="558"/>
      <c r="CI58" s="558"/>
      <c r="CJ58" s="558"/>
      <c r="CK58" s="558"/>
      <c r="CL58" s="559"/>
      <c r="CM58" s="560">
        <v>41624920</v>
      </c>
      <c r="CN58" s="561"/>
      <c r="CO58" s="561"/>
      <c r="CP58" s="561"/>
      <c r="CQ58" s="561"/>
      <c r="CR58" s="561"/>
      <c r="CS58" s="561"/>
      <c r="CT58" s="562"/>
      <c r="CU58" s="563">
        <v>3.8</v>
      </c>
      <c r="CV58" s="564"/>
      <c r="CW58" s="564"/>
      <c r="CX58" s="565"/>
      <c r="CY58" s="566">
        <v>6257716</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2">
      <c r="BY59" s="592"/>
      <c r="BZ59" s="593"/>
      <c r="CA59" s="557" t="s">
        <v>329</v>
      </c>
      <c r="CB59" s="558"/>
      <c r="CC59" s="558"/>
      <c r="CD59" s="558"/>
      <c r="CE59" s="558"/>
      <c r="CF59" s="558"/>
      <c r="CG59" s="558"/>
      <c r="CH59" s="558"/>
      <c r="CI59" s="558"/>
      <c r="CJ59" s="558"/>
      <c r="CK59" s="558"/>
      <c r="CL59" s="559"/>
      <c r="CM59" s="560">
        <v>17556382</v>
      </c>
      <c r="CN59" s="561"/>
      <c r="CO59" s="561"/>
      <c r="CP59" s="561"/>
      <c r="CQ59" s="561"/>
      <c r="CR59" s="561"/>
      <c r="CS59" s="561"/>
      <c r="CT59" s="562"/>
      <c r="CU59" s="563">
        <v>1.6</v>
      </c>
      <c r="CV59" s="564"/>
      <c r="CW59" s="564"/>
      <c r="CX59" s="565"/>
      <c r="CY59" s="566">
        <v>273243</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594"/>
      <c r="BZ60" s="595"/>
      <c r="CA60" s="557" t="s">
        <v>330</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72" t="s">
        <v>331</v>
      </c>
      <c r="BZ61" s="573"/>
      <c r="CA61" s="573"/>
      <c r="CB61" s="573"/>
      <c r="CC61" s="573"/>
      <c r="CD61" s="573"/>
      <c r="CE61" s="573"/>
      <c r="CF61" s="573"/>
      <c r="CG61" s="573"/>
      <c r="CH61" s="573"/>
      <c r="CI61" s="573"/>
      <c r="CJ61" s="573"/>
      <c r="CK61" s="573"/>
      <c r="CL61" s="574"/>
      <c r="CM61" s="575">
        <v>1102901381</v>
      </c>
      <c r="CN61" s="576"/>
      <c r="CO61" s="576"/>
      <c r="CP61" s="576"/>
      <c r="CQ61" s="576"/>
      <c r="CR61" s="576"/>
      <c r="CS61" s="576"/>
      <c r="CT61" s="577"/>
      <c r="CU61" s="578">
        <v>100</v>
      </c>
      <c r="CV61" s="579"/>
      <c r="CW61" s="579"/>
      <c r="CX61" s="580"/>
      <c r="CY61" s="581">
        <v>728103768</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dKULIRNxMR5InOalN8Yaxu7vDVwqS6dulyKLvUPVFoFPPDeDKaOLcnQ/hy8SFExoBP58WXnR2LKrNi5dJ9fM7A==" saltValue="iTbgofXox2wXEhU4C7yvn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56" t="s">
        <v>332</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333</v>
      </c>
      <c r="DK2" s="1058"/>
      <c r="DL2" s="1058"/>
      <c r="DM2" s="1058"/>
      <c r="DN2" s="1058"/>
      <c r="DO2" s="1059"/>
      <c r="DP2" s="218"/>
      <c r="DQ2" s="1057" t="s">
        <v>334</v>
      </c>
      <c r="DR2" s="1058"/>
      <c r="DS2" s="1058"/>
      <c r="DT2" s="1058"/>
      <c r="DU2" s="1058"/>
      <c r="DV2" s="1058"/>
      <c r="DW2" s="1058"/>
      <c r="DX2" s="1058"/>
      <c r="DY2" s="1058"/>
      <c r="DZ2" s="1059"/>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1016" t="s">
        <v>335</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336</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5"/>
    </row>
    <row r="5" spans="1:131" s="226" customFormat="1" ht="26.25" customHeight="1" x14ac:dyDescent="0.2">
      <c r="A5" s="946" t="s">
        <v>337</v>
      </c>
      <c r="B5" s="947"/>
      <c r="C5" s="947"/>
      <c r="D5" s="947"/>
      <c r="E5" s="947"/>
      <c r="F5" s="947"/>
      <c r="G5" s="947"/>
      <c r="H5" s="947"/>
      <c r="I5" s="947"/>
      <c r="J5" s="947"/>
      <c r="K5" s="947"/>
      <c r="L5" s="947"/>
      <c r="M5" s="947"/>
      <c r="N5" s="947"/>
      <c r="O5" s="947"/>
      <c r="P5" s="948"/>
      <c r="Q5" s="952" t="s">
        <v>338</v>
      </c>
      <c r="R5" s="953"/>
      <c r="S5" s="953"/>
      <c r="T5" s="953"/>
      <c r="U5" s="954"/>
      <c r="V5" s="952" t="s">
        <v>339</v>
      </c>
      <c r="W5" s="953"/>
      <c r="X5" s="953"/>
      <c r="Y5" s="953"/>
      <c r="Z5" s="954"/>
      <c r="AA5" s="952" t="s">
        <v>340</v>
      </c>
      <c r="AB5" s="953"/>
      <c r="AC5" s="953"/>
      <c r="AD5" s="953"/>
      <c r="AE5" s="953"/>
      <c r="AF5" s="1060" t="s">
        <v>341</v>
      </c>
      <c r="AG5" s="953"/>
      <c r="AH5" s="953"/>
      <c r="AI5" s="953"/>
      <c r="AJ5" s="966"/>
      <c r="AK5" s="953" t="s">
        <v>342</v>
      </c>
      <c r="AL5" s="953"/>
      <c r="AM5" s="953"/>
      <c r="AN5" s="953"/>
      <c r="AO5" s="954"/>
      <c r="AP5" s="952" t="s">
        <v>343</v>
      </c>
      <c r="AQ5" s="953"/>
      <c r="AR5" s="953"/>
      <c r="AS5" s="953"/>
      <c r="AT5" s="954"/>
      <c r="AU5" s="952" t="s">
        <v>344</v>
      </c>
      <c r="AV5" s="953"/>
      <c r="AW5" s="953"/>
      <c r="AX5" s="953"/>
      <c r="AY5" s="966"/>
      <c r="AZ5" s="222"/>
      <c r="BA5" s="222"/>
      <c r="BB5" s="222"/>
      <c r="BC5" s="222"/>
      <c r="BD5" s="222"/>
      <c r="BE5" s="223"/>
      <c r="BF5" s="223"/>
      <c r="BG5" s="223"/>
      <c r="BH5" s="223"/>
      <c r="BI5" s="223"/>
      <c r="BJ5" s="223"/>
      <c r="BK5" s="223"/>
      <c r="BL5" s="223"/>
      <c r="BM5" s="223"/>
      <c r="BN5" s="223"/>
      <c r="BO5" s="223"/>
      <c r="BP5" s="223"/>
      <c r="BQ5" s="946" t="s">
        <v>345</v>
      </c>
      <c r="BR5" s="947"/>
      <c r="BS5" s="947"/>
      <c r="BT5" s="947"/>
      <c r="BU5" s="947"/>
      <c r="BV5" s="947"/>
      <c r="BW5" s="947"/>
      <c r="BX5" s="947"/>
      <c r="BY5" s="947"/>
      <c r="BZ5" s="947"/>
      <c r="CA5" s="947"/>
      <c r="CB5" s="947"/>
      <c r="CC5" s="947"/>
      <c r="CD5" s="947"/>
      <c r="CE5" s="947"/>
      <c r="CF5" s="947"/>
      <c r="CG5" s="948"/>
      <c r="CH5" s="952" t="s">
        <v>346</v>
      </c>
      <c r="CI5" s="953"/>
      <c r="CJ5" s="953"/>
      <c r="CK5" s="953"/>
      <c r="CL5" s="954"/>
      <c r="CM5" s="952" t="s">
        <v>347</v>
      </c>
      <c r="CN5" s="953"/>
      <c r="CO5" s="953"/>
      <c r="CP5" s="953"/>
      <c r="CQ5" s="954"/>
      <c r="CR5" s="952" t="s">
        <v>348</v>
      </c>
      <c r="CS5" s="953"/>
      <c r="CT5" s="953"/>
      <c r="CU5" s="953"/>
      <c r="CV5" s="954"/>
      <c r="CW5" s="952" t="s">
        <v>349</v>
      </c>
      <c r="CX5" s="953"/>
      <c r="CY5" s="953"/>
      <c r="CZ5" s="953"/>
      <c r="DA5" s="954"/>
      <c r="DB5" s="952" t="s">
        <v>350</v>
      </c>
      <c r="DC5" s="953"/>
      <c r="DD5" s="953"/>
      <c r="DE5" s="953"/>
      <c r="DF5" s="954"/>
      <c r="DG5" s="1050" t="s">
        <v>351</v>
      </c>
      <c r="DH5" s="1051"/>
      <c r="DI5" s="1051"/>
      <c r="DJ5" s="1051"/>
      <c r="DK5" s="1052"/>
      <c r="DL5" s="1050" t="s">
        <v>352</v>
      </c>
      <c r="DM5" s="1051"/>
      <c r="DN5" s="1051"/>
      <c r="DO5" s="1051"/>
      <c r="DP5" s="1052"/>
      <c r="DQ5" s="952" t="s">
        <v>353</v>
      </c>
      <c r="DR5" s="953"/>
      <c r="DS5" s="953"/>
      <c r="DT5" s="953"/>
      <c r="DU5" s="954"/>
      <c r="DV5" s="952" t="s">
        <v>344</v>
      </c>
      <c r="DW5" s="953"/>
      <c r="DX5" s="953"/>
      <c r="DY5" s="953"/>
      <c r="DZ5" s="966"/>
      <c r="EA5" s="225"/>
    </row>
    <row r="6" spans="1:131" s="226" customFormat="1" ht="26.25" customHeight="1" thickBot="1" x14ac:dyDescent="0.25">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5"/>
    </row>
    <row r="7" spans="1:131" s="226" customFormat="1" ht="26.25" customHeight="1" thickTop="1" x14ac:dyDescent="0.2">
      <c r="A7" s="227">
        <v>1</v>
      </c>
      <c r="B7" s="1004" t="s">
        <v>354</v>
      </c>
      <c r="C7" s="1005"/>
      <c r="D7" s="1005"/>
      <c r="E7" s="1005"/>
      <c r="F7" s="1005"/>
      <c r="G7" s="1005"/>
      <c r="H7" s="1005"/>
      <c r="I7" s="1005"/>
      <c r="J7" s="1005"/>
      <c r="K7" s="1005"/>
      <c r="L7" s="1005"/>
      <c r="M7" s="1005"/>
      <c r="N7" s="1005"/>
      <c r="O7" s="1005"/>
      <c r="P7" s="1006"/>
      <c r="Q7" s="1068">
        <v>1163023</v>
      </c>
      <c r="R7" s="1069"/>
      <c r="S7" s="1069"/>
      <c r="T7" s="1069"/>
      <c r="U7" s="1069"/>
      <c r="V7" s="1069">
        <v>1147740</v>
      </c>
      <c r="W7" s="1069"/>
      <c r="X7" s="1069"/>
      <c r="Y7" s="1069"/>
      <c r="Z7" s="1069"/>
      <c r="AA7" s="1069">
        <v>15283</v>
      </c>
      <c r="AB7" s="1069"/>
      <c r="AC7" s="1069"/>
      <c r="AD7" s="1069"/>
      <c r="AE7" s="1070"/>
      <c r="AF7" s="1071">
        <v>4908</v>
      </c>
      <c r="AG7" s="1072"/>
      <c r="AH7" s="1072"/>
      <c r="AI7" s="1072"/>
      <c r="AJ7" s="1073"/>
      <c r="AK7" s="1074">
        <v>121</v>
      </c>
      <c r="AL7" s="1075"/>
      <c r="AM7" s="1075"/>
      <c r="AN7" s="1075"/>
      <c r="AO7" s="1075"/>
      <c r="AP7" s="1075">
        <v>2361692</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7">
        <v>1</v>
      </c>
      <c r="BR7" s="228"/>
      <c r="BS7" s="1065" t="s">
        <v>541</v>
      </c>
      <c r="BT7" s="1066"/>
      <c r="BU7" s="1066"/>
      <c r="BV7" s="1066"/>
      <c r="BW7" s="1066"/>
      <c r="BX7" s="1066"/>
      <c r="BY7" s="1066"/>
      <c r="BZ7" s="1066"/>
      <c r="CA7" s="1066"/>
      <c r="CB7" s="1066"/>
      <c r="CC7" s="1066"/>
      <c r="CD7" s="1066"/>
      <c r="CE7" s="1066"/>
      <c r="CF7" s="1066"/>
      <c r="CG7" s="1078"/>
      <c r="CH7" s="1062">
        <v>-3</v>
      </c>
      <c r="CI7" s="1063"/>
      <c r="CJ7" s="1063"/>
      <c r="CK7" s="1063"/>
      <c r="CL7" s="1064"/>
      <c r="CM7" s="1062">
        <v>1057</v>
      </c>
      <c r="CN7" s="1063"/>
      <c r="CO7" s="1063"/>
      <c r="CP7" s="1063"/>
      <c r="CQ7" s="1064"/>
      <c r="CR7" s="1062">
        <v>800</v>
      </c>
      <c r="CS7" s="1063"/>
      <c r="CT7" s="1063"/>
      <c r="CU7" s="1063"/>
      <c r="CV7" s="1064"/>
      <c r="CW7" s="1062">
        <v>0</v>
      </c>
      <c r="CX7" s="1063"/>
      <c r="CY7" s="1063"/>
      <c r="CZ7" s="1063"/>
      <c r="DA7" s="1064"/>
      <c r="DB7" s="1062">
        <v>0</v>
      </c>
      <c r="DC7" s="1063"/>
      <c r="DD7" s="1063"/>
      <c r="DE7" s="1063"/>
      <c r="DF7" s="1064"/>
      <c r="DG7" s="1062">
        <v>0</v>
      </c>
      <c r="DH7" s="1063"/>
      <c r="DI7" s="1063"/>
      <c r="DJ7" s="1063"/>
      <c r="DK7" s="1064"/>
      <c r="DL7" s="1062">
        <v>0</v>
      </c>
      <c r="DM7" s="1063"/>
      <c r="DN7" s="1063"/>
      <c r="DO7" s="1063"/>
      <c r="DP7" s="1064"/>
      <c r="DQ7" s="1062">
        <v>0</v>
      </c>
      <c r="DR7" s="1063"/>
      <c r="DS7" s="1063"/>
      <c r="DT7" s="1063"/>
      <c r="DU7" s="1064"/>
      <c r="DV7" s="1065"/>
      <c r="DW7" s="1066"/>
      <c r="DX7" s="1066"/>
      <c r="DY7" s="1066"/>
      <c r="DZ7" s="1067"/>
      <c r="EA7" s="225"/>
    </row>
    <row r="8" spans="1:131" s="226" customFormat="1" ht="26.25" customHeight="1" x14ac:dyDescent="0.2">
      <c r="A8" s="229">
        <v>2</v>
      </c>
      <c r="B8" s="990" t="s">
        <v>355</v>
      </c>
      <c r="C8" s="991"/>
      <c r="D8" s="991"/>
      <c r="E8" s="991"/>
      <c r="F8" s="991"/>
      <c r="G8" s="991"/>
      <c r="H8" s="991"/>
      <c r="I8" s="991"/>
      <c r="J8" s="991"/>
      <c r="K8" s="991"/>
      <c r="L8" s="991"/>
      <c r="M8" s="991"/>
      <c r="N8" s="991"/>
      <c r="O8" s="991"/>
      <c r="P8" s="992"/>
      <c r="Q8" s="996">
        <v>2930</v>
      </c>
      <c r="R8" s="994"/>
      <c r="S8" s="994"/>
      <c r="T8" s="994"/>
      <c r="U8" s="994"/>
      <c r="V8" s="994">
        <v>2887</v>
      </c>
      <c r="W8" s="994"/>
      <c r="X8" s="994"/>
      <c r="Y8" s="994"/>
      <c r="Z8" s="994"/>
      <c r="AA8" s="994">
        <v>43</v>
      </c>
      <c r="AB8" s="994"/>
      <c r="AC8" s="994"/>
      <c r="AD8" s="994"/>
      <c r="AE8" s="997"/>
      <c r="AF8" s="1047">
        <v>43</v>
      </c>
      <c r="AG8" s="1048"/>
      <c r="AH8" s="1048"/>
      <c r="AI8" s="1048"/>
      <c r="AJ8" s="1049"/>
      <c r="AK8" s="1043">
        <v>0</v>
      </c>
      <c r="AL8" s="1044"/>
      <c r="AM8" s="1044"/>
      <c r="AN8" s="1044"/>
      <c r="AO8" s="1044"/>
      <c r="AP8" s="1044">
        <v>0</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9">
        <v>2</v>
      </c>
      <c r="BR8" s="230"/>
      <c r="BS8" s="943" t="s">
        <v>542</v>
      </c>
      <c r="BT8" s="944"/>
      <c r="BU8" s="944"/>
      <c r="BV8" s="944"/>
      <c r="BW8" s="944"/>
      <c r="BX8" s="944"/>
      <c r="BY8" s="944"/>
      <c r="BZ8" s="944"/>
      <c r="CA8" s="944"/>
      <c r="CB8" s="944"/>
      <c r="CC8" s="944"/>
      <c r="CD8" s="944"/>
      <c r="CE8" s="944"/>
      <c r="CF8" s="944"/>
      <c r="CG8" s="965"/>
      <c r="CH8" s="940">
        <v>-6</v>
      </c>
      <c r="CI8" s="941"/>
      <c r="CJ8" s="941"/>
      <c r="CK8" s="941"/>
      <c r="CL8" s="942"/>
      <c r="CM8" s="940">
        <v>1148</v>
      </c>
      <c r="CN8" s="941"/>
      <c r="CO8" s="941"/>
      <c r="CP8" s="941"/>
      <c r="CQ8" s="942"/>
      <c r="CR8" s="940">
        <v>748</v>
      </c>
      <c r="CS8" s="941"/>
      <c r="CT8" s="941"/>
      <c r="CU8" s="941"/>
      <c r="CV8" s="942"/>
      <c r="CW8" s="940">
        <v>43</v>
      </c>
      <c r="CX8" s="941"/>
      <c r="CY8" s="941"/>
      <c r="CZ8" s="941"/>
      <c r="DA8" s="942"/>
      <c r="DB8" s="940">
        <v>0</v>
      </c>
      <c r="DC8" s="941"/>
      <c r="DD8" s="941"/>
      <c r="DE8" s="941"/>
      <c r="DF8" s="942"/>
      <c r="DG8" s="940">
        <v>0</v>
      </c>
      <c r="DH8" s="941"/>
      <c r="DI8" s="941"/>
      <c r="DJ8" s="941"/>
      <c r="DK8" s="942"/>
      <c r="DL8" s="940">
        <v>0</v>
      </c>
      <c r="DM8" s="941"/>
      <c r="DN8" s="941"/>
      <c r="DO8" s="941"/>
      <c r="DP8" s="942"/>
      <c r="DQ8" s="940">
        <v>0</v>
      </c>
      <c r="DR8" s="941"/>
      <c r="DS8" s="941"/>
      <c r="DT8" s="941"/>
      <c r="DU8" s="942"/>
      <c r="DV8" s="943"/>
      <c r="DW8" s="944"/>
      <c r="DX8" s="944"/>
      <c r="DY8" s="944"/>
      <c r="DZ8" s="945"/>
      <c r="EA8" s="225"/>
    </row>
    <row r="9" spans="1:131" s="226" customFormat="1" ht="26.25" customHeight="1" x14ac:dyDescent="0.2">
      <c r="A9" s="229">
        <v>3</v>
      </c>
      <c r="B9" s="990" t="s">
        <v>356</v>
      </c>
      <c r="C9" s="991"/>
      <c r="D9" s="991"/>
      <c r="E9" s="991"/>
      <c r="F9" s="991"/>
      <c r="G9" s="991"/>
      <c r="H9" s="991"/>
      <c r="I9" s="991"/>
      <c r="J9" s="991"/>
      <c r="K9" s="991"/>
      <c r="L9" s="991"/>
      <c r="M9" s="991"/>
      <c r="N9" s="991"/>
      <c r="O9" s="991"/>
      <c r="P9" s="992"/>
      <c r="Q9" s="996">
        <v>593</v>
      </c>
      <c r="R9" s="994"/>
      <c r="S9" s="994"/>
      <c r="T9" s="994"/>
      <c r="U9" s="994"/>
      <c r="V9" s="994">
        <v>583</v>
      </c>
      <c r="W9" s="994"/>
      <c r="X9" s="994"/>
      <c r="Y9" s="994"/>
      <c r="Z9" s="994"/>
      <c r="AA9" s="994">
        <v>10</v>
      </c>
      <c r="AB9" s="994"/>
      <c r="AC9" s="994"/>
      <c r="AD9" s="994"/>
      <c r="AE9" s="997"/>
      <c r="AF9" s="1047">
        <v>10</v>
      </c>
      <c r="AG9" s="1048"/>
      <c r="AH9" s="1048"/>
      <c r="AI9" s="1048"/>
      <c r="AJ9" s="1049"/>
      <c r="AK9" s="1043">
        <v>0</v>
      </c>
      <c r="AL9" s="1044"/>
      <c r="AM9" s="1044"/>
      <c r="AN9" s="1044"/>
      <c r="AO9" s="1044"/>
      <c r="AP9" s="1044">
        <v>0</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9">
        <v>3</v>
      </c>
      <c r="BR9" s="230"/>
      <c r="BS9" s="943" t="s">
        <v>543</v>
      </c>
      <c r="BT9" s="944"/>
      <c r="BU9" s="944"/>
      <c r="BV9" s="944"/>
      <c r="BW9" s="944"/>
      <c r="BX9" s="944"/>
      <c r="BY9" s="944"/>
      <c r="BZ9" s="944"/>
      <c r="CA9" s="944"/>
      <c r="CB9" s="944"/>
      <c r="CC9" s="944"/>
      <c r="CD9" s="944"/>
      <c r="CE9" s="944"/>
      <c r="CF9" s="944"/>
      <c r="CG9" s="965"/>
      <c r="CH9" s="940">
        <v>-2</v>
      </c>
      <c r="CI9" s="941"/>
      <c r="CJ9" s="941"/>
      <c r="CK9" s="941"/>
      <c r="CL9" s="942"/>
      <c r="CM9" s="940">
        <v>532</v>
      </c>
      <c r="CN9" s="941"/>
      <c r="CO9" s="941"/>
      <c r="CP9" s="941"/>
      <c r="CQ9" s="942"/>
      <c r="CR9" s="940">
        <v>440</v>
      </c>
      <c r="CS9" s="941"/>
      <c r="CT9" s="941"/>
      <c r="CU9" s="941"/>
      <c r="CV9" s="942"/>
      <c r="CW9" s="940">
        <v>0</v>
      </c>
      <c r="CX9" s="941"/>
      <c r="CY9" s="941"/>
      <c r="CZ9" s="941"/>
      <c r="DA9" s="942"/>
      <c r="DB9" s="940">
        <v>0</v>
      </c>
      <c r="DC9" s="941"/>
      <c r="DD9" s="941"/>
      <c r="DE9" s="941"/>
      <c r="DF9" s="942"/>
      <c r="DG9" s="940">
        <v>0</v>
      </c>
      <c r="DH9" s="941"/>
      <c r="DI9" s="941"/>
      <c r="DJ9" s="941"/>
      <c r="DK9" s="942"/>
      <c r="DL9" s="940">
        <v>0</v>
      </c>
      <c r="DM9" s="941"/>
      <c r="DN9" s="941"/>
      <c r="DO9" s="941"/>
      <c r="DP9" s="942"/>
      <c r="DQ9" s="940">
        <v>0</v>
      </c>
      <c r="DR9" s="941"/>
      <c r="DS9" s="941"/>
      <c r="DT9" s="941"/>
      <c r="DU9" s="942"/>
      <c r="DV9" s="943"/>
      <c r="DW9" s="944"/>
      <c r="DX9" s="944"/>
      <c r="DY9" s="944"/>
      <c r="DZ9" s="945"/>
      <c r="EA9" s="225"/>
    </row>
    <row r="10" spans="1:131" s="226" customFormat="1" ht="26.25" customHeight="1" x14ac:dyDescent="0.2">
      <c r="A10" s="229">
        <v>4</v>
      </c>
      <c r="B10" s="990" t="s">
        <v>357</v>
      </c>
      <c r="C10" s="991"/>
      <c r="D10" s="991"/>
      <c r="E10" s="991"/>
      <c r="F10" s="991"/>
      <c r="G10" s="991"/>
      <c r="H10" s="991"/>
      <c r="I10" s="991"/>
      <c r="J10" s="991"/>
      <c r="K10" s="991"/>
      <c r="L10" s="991"/>
      <c r="M10" s="991"/>
      <c r="N10" s="991"/>
      <c r="O10" s="991"/>
      <c r="P10" s="992"/>
      <c r="Q10" s="996">
        <v>0</v>
      </c>
      <c r="R10" s="994"/>
      <c r="S10" s="994"/>
      <c r="T10" s="994"/>
      <c r="U10" s="994"/>
      <c r="V10" s="994">
        <v>0</v>
      </c>
      <c r="W10" s="994"/>
      <c r="X10" s="994"/>
      <c r="Y10" s="994"/>
      <c r="Z10" s="994"/>
      <c r="AA10" s="994">
        <v>0</v>
      </c>
      <c r="AB10" s="994"/>
      <c r="AC10" s="994"/>
      <c r="AD10" s="994"/>
      <c r="AE10" s="997"/>
      <c r="AF10" s="1047" t="s">
        <v>471</v>
      </c>
      <c r="AG10" s="1048"/>
      <c r="AH10" s="1048"/>
      <c r="AI10" s="1048"/>
      <c r="AJ10" s="1049"/>
      <c r="AK10" s="1043">
        <v>0</v>
      </c>
      <c r="AL10" s="1044"/>
      <c r="AM10" s="1044"/>
      <c r="AN10" s="1044"/>
      <c r="AO10" s="1044"/>
      <c r="AP10" s="1044">
        <v>0</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9">
        <v>4</v>
      </c>
      <c r="BR10" s="230"/>
      <c r="BS10" s="943" t="s">
        <v>544</v>
      </c>
      <c r="BT10" s="944"/>
      <c r="BU10" s="944"/>
      <c r="BV10" s="944"/>
      <c r="BW10" s="944"/>
      <c r="BX10" s="944"/>
      <c r="BY10" s="944"/>
      <c r="BZ10" s="944"/>
      <c r="CA10" s="944"/>
      <c r="CB10" s="944"/>
      <c r="CC10" s="944"/>
      <c r="CD10" s="944"/>
      <c r="CE10" s="944"/>
      <c r="CF10" s="944"/>
      <c r="CG10" s="965"/>
      <c r="CH10" s="940">
        <v>4</v>
      </c>
      <c r="CI10" s="941"/>
      <c r="CJ10" s="941"/>
      <c r="CK10" s="941"/>
      <c r="CL10" s="942"/>
      <c r="CM10" s="940">
        <v>85</v>
      </c>
      <c r="CN10" s="941"/>
      <c r="CO10" s="941"/>
      <c r="CP10" s="941"/>
      <c r="CQ10" s="942"/>
      <c r="CR10" s="940">
        <v>30</v>
      </c>
      <c r="CS10" s="941"/>
      <c r="CT10" s="941"/>
      <c r="CU10" s="941"/>
      <c r="CV10" s="942"/>
      <c r="CW10" s="940">
        <v>38</v>
      </c>
      <c r="CX10" s="941"/>
      <c r="CY10" s="941"/>
      <c r="CZ10" s="941"/>
      <c r="DA10" s="942"/>
      <c r="DB10" s="940">
        <v>0</v>
      </c>
      <c r="DC10" s="941"/>
      <c r="DD10" s="941"/>
      <c r="DE10" s="941"/>
      <c r="DF10" s="942"/>
      <c r="DG10" s="940">
        <v>0</v>
      </c>
      <c r="DH10" s="941"/>
      <c r="DI10" s="941"/>
      <c r="DJ10" s="941"/>
      <c r="DK10" s="942"/>
      <c r="DL10" s="940">
        <v>0</v>
      </c>
      <c r="DM10" s="941"/>
      <c r="DN10" s="941"/>
      <c r="DO10" s="941"/>
      <c r="DP10" s="942"/>
      <c r="DQ10" s="940">
        <v>0</v>
      </c>
      <c r="DR10" s="941"/>
      <c r="DS10" s="941"/>
      <c r="DT10" s="941"/>
      <c r="DU10" s="942"/>
      <c r="DV10" s="943"/>
      <c r="DW10" s="944"/>
      <c r="DX10" s="944"/>
      <c r="DY10" s="944"/>
      <c r="DZ10" s="945"/>
      <c r="EA10" s="225"/>
    </row>
    <row r="11" spans="1:131" s="226" customFormat="1" ht="26.25" customHeight="1" x14ac:dyDescent="0.2">
      <c r="A11" s="229">
        <v>5</v>
      </c>
      <c r="B11" s="990" t="s">
        <v>358</v>
      </c>
      <c r="C11" s="991"/>
      <c r="D11" s="991"/>
      <c r="E11" s="991"/>
      <c r="F11" s="991"/>
      <c r="G11" s="991"/>
      <c r="H11" s="991"/>
      <c r="I11" s="991"/>
      <c r="J11" s="991"/>
      <c r="K11" s="991"/>
      <c r="L11" s="991"/>
      <c r="M11" s="991"/>
      <c r="N11" s="991"/>
      <c r="O11" s="991"/>
      <c r="P11" s="992"/>
      <c r="Q11" s="996">
        <v>487</v>
      </c>
      <c r="R11" s="994"/>
      <c r="S11" s="994"/>
      <c r="T11" s="994"/>
      <c r="U11" s="994"/>
      <c r="V11" s="994">
        <v>140</v>
      </c>
      <c r="W11" s="994"/>
      <c r="X11" s="994"/>
      <c r="Y11" s="994"/>
      <c r="Z11" s="994"/>
      <c r="AA11" s="994">
        <v>348</v>
      </c>
      <c r="AB11" s="994"/>
      <c r="AC11" s="994"/>
      <c r="AD11" s="994"/>
      <c r="AE11" s="997"/>
      <c r="AF11" s="1047" t="s">
        <v>471</v>
      </c>
      <c r="AG11" s="1048"/>
      <c r="AH11" s="1048"/>
      <c r="AI11" s="1048"/>
      <c r="AJ11" s="1049"/>
      <c r="AK11" s="1043">
        <v>1</v>
      </c>
      <c r="AL11" s="1044"/>
      <c r="AM11" s="1044"/>
      <c r="AN11" s="1044"/>
      <c r="AO11" s="1044"/>
      <c r="AP11" s="1044">
        <v>522</v>
      </c>
      <c r="AQ11" s="1044"/>
      <c r="AR11" s="1044"/>
      <c r="AS11" s="1044"/>
      <c r="AT11" s="1044"/>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9">
        <v>5</v>
      </c>
      <c r="BR11" s="230"/>
      <c r="BS11" s="943" t="s">
        <v>545</v>
      </c>
      <c r="BT11" s="944"/>
      <c r="BU11" s="944"/>
      <c r="BV11" s="944"/>
      <c r="BW11" s="944"/>
      <c r="BX11" s="944"/>
      <c r="BY11" s="944"/>
      <c r="BZ11" s="944"/>
      <c r="CA11" s="944"/>
      <c r="CB11" s="944"/>
      <c r="CC11" s="944"/>
      <c r="CD11" s="944"/>
      <c r="CE11" s="944"/>
      <c r="CF11" s="944"/>
      <c r="CG11" s="965"/>
      <c r="CH11" s="940">
        <v>-3</v>
      </c>
      <c r="CI11" s="941"/>
      <c r="CJ11" s="941"/>
      <c r="CK11" s="941"/>
      <c r="CL11" s="942"/>
      <c r="CM11" s="940">
        <v>22</v>
      </c>
      <c r="CN11" s="941"/>
      <c r="CO11" s="941"/>
      <c r="CP11" s="941"/>
      <c r="CQ11" s="942"/>
      <c r="CR11" s="940">
        <v>5</v>
      </c>
      <c r="CS11" s="941"/>
      <c r="CT11" s="941"/>
      <c r="CU11" s="941"/>
      <c r="CV11" s="942"/>
      <c r="CW11" s="940">
        <v>0</v>
      </c>
      <c r="CX11" s="941"/>
      <c r="CY11" s="941"/>
      <c r="CZ11" s="941"/>
      <c r="DA11" s="942"/>
      <c r="DB11" s="940">
        <v>0</v>
      </c>
      <c r="DC11" s="941"/>
      <c r="DD11" s="941"/>
      <c r="DE11" s="941"/>
      <c r="DF11" s="942"/>
      <c r="DG11" s="940">
        <v>0</v>
      </c>
      <c r="DH11" s="941"/>
      <c r="DI11" s="941"/>
      <c r="DJ11" s="941"/>
      <c r="DK11" s="942"/>
      <c r="DL11" s="940">
        <v>0</v>
      </c>
      <c r="DM11" s="941"/>
      <c r="DN11" s="941"/>
      <c r="DO11" s="941"/>
      <c r="DP11" s="942"/>
      <c r="DQ11" s="940">
        <v>0</v>
      </c>
      <c r="DR11" s="941"/>
      <c r="DS11" s="941"/>
      <c r="DT11" s="941"/>
      <c r="DU11" s="942"/>
      <c r="DV11" s="943"/>
      <c r="DW11" s="944"/>
      <c r="DX11" s="944"/>
      <c r="DY11" s="944"/>
      <c r="DZ11" s="945"/>
      <c r="EA11" s="225"/>
    </row>
    <row r="12" spans="1:131" s="226" customFormat="1" ht="26.25" customHeight="1" x14ac:dyDescent="0.2">
      <c r="A12" s="229">
        <v>6</v>
      </c>
      <c r="B12" s="990" t="s">
        <v>359</v>
      </c>
      <c r="C12" s="991"/>
      <c r="D12" s="991"/>
      <c r="E12" s="991"/>
      <c r="F12" s="991"/>
      <c r="G12" s="991"/>
      <c r="H12" s="991"/>
      <c r="I12" s="991"/>
      <c r="J12" s="991"/>
      <c r="K12" s="991"/>
      <c r="L12" s="991"/>
      <c r="M12" s="991"/>
      <c r="N12" s="991"/>
      <c r="O12" s="991"/>
      <c r="P12" s="992"/>
      <c r="Q12" s="996">
        <v>1563</v>
      </c>
      <c r="R12" s="994"/>
      <c r="S12" s="994"/>
      <c r="T12" s="994"/>
      <c r="U12" s="994"/>
      <c r="V12" s="994">
        <v>491</v>
      </c>
      <c r="W12" s="994"/>
      <c r="X12" s="994"/>
      <c r="Y12" s="994"/>
      <c r="Z12" s="994"/>
      <c r="AA12" s="994">
        <v>1072</v>
      </c>
      <c r="AB12" s="994"/>
      <c r="AC12" s="994"/>
      <c r="AD12" s="994"/>
      <c r="AE12" s="997"/>
      <c r="AF12" s="1047" t="s">
        <v>471</v>
      </c>
      <c r="AG12" s="1048"/>
      <c r="AH12" s="1048"/>
      <c r="AI12" s="1048"/>
      <c r="AJ12" s="1049"/>
      <c r="AK12" s="1043">
        <v>24</v>
      </c>
      <c r="AL12" s="1044"/>
      <c r="AM12" s="1044"/>
      <c r="AN12" s="1044"/>
      <c r="AO12" s="1044"/>
      <c r="AP12" s="1044">
        <v>9150</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9">
        <v>6</v>
      </c>
      <c r="BR12" s="230"/>
      <c r="BS12" s="943" t="s">
        <v>546</v>
      </c>
      <c r="BT12" s="944"/>
      <c r="BU12" s="944"/>
      <c r="BV12" s="944"/>
      <c r="BW12" s="944"/>
      <c r="BX12" s="944"/>
      <c r="BY12" s="944"/>
      <c r="BZ12" s="944"/>
      <c r="CA12" s="944"/>
      <c r="CB12" s="944"/>
      <c r="CC12" s="944"/>
      <c r="CD12" s="944"/>
      <c r="CE12" s="944"/>
      <c r="CF12" s="944"/>
      <c r="CG12" s="965"/>
      <c r="CH12" s="940">
        <v>1</v>
      </c>
      <c r="CI12" s="941"/>
      <c r="CJ12" s="941"/>
      <c r="CK12" s="941"/>
      <c r="CL12" s="942"/>
      <c r="CM12" s="940">
        <v>79</v>
      </c>
      <c r="CN12" s="941"/>
      <c r="CO12" s="941"/>
      <c r="CP12" s="941"/>
      <c r="CQ12" s="942"/>
      <c r="CR12" s="940">
        <v>14</v>
      </c>
      <c r="CS12" s="941"/>
      <c r="CT12" s="941"/>
      <c r="CU12" s="941"/>
      <c r="CV12" s="942"/>
      <c r="CW12" s="940">
        <v>0</v>
      </c>
      <c r="CX12" s="941"/>
      <c r="CY12" s="941"/>
      <c r="CZ12" s="941"/>
      <c r="DA12" s="942"/>
      <c r="DB12" s="940">
        <v>0</v>
      </c>
      <c r="DC12" s="941"/>
      <c r="DD12" s="941"/>
      <c r="DE12" s="941"/>
      <c r="DF12" s="942"/>
      <c r="DG12" s="940">
        <v>0</v>
      </c>
      <c r="DH12" s="941"/>
      <c r="DI12" s="941"/>
      <c r="DJ12" s="941"/>
      <c r="DK12" s="942"/>
      <c r="DL12" s="940">
        <v>0</v>
      </c>
      <c r="DM12" s="941"/>
      <c r="DN12" s="941"/>
      <c r="DO12" s="941"/>
      <c r="DP12" s="942"/>
      <c r="DQ12" s="940">
        <v>0</v>
      </c>
      <c r="DR12" s="941"/>
      <c r="DS12" s="941"/>
      <c r="DT12" s="941"/>
      <c r="DU12" s="942"/>
      <c r="DV12" s="943"/>
      <c r="DW12" s="944"/>
      <c r="DX12" s="944"/>
      <c r="DY12" s="944"/>
      <c r="DZ12" s="945"/>
      <c r="EA12" s="225"/>
    </row>
    <row r="13" spans="1:131" s="226" customFormat="1" ht="26.25" customHeight="1" x14ac:dyDescent="0.2">
      <c r="A13" s="229">
        <v>7</v>
      </c>
      <c r="B13" s="990" t="s">
        <v>360</v>
      </c>
      <c r="C13" s="991"/>
      <c r="D13" s="991"/>
      <c r="E13" s="991"/>
      <c r="F13" s="991"/>
      <c r="G13" s="991"/>
      <c r="H13" s="991"/>
      <c r="I13" s="991"/>
      <c r="J13" s="991"/>
      <c r="K13" s="991"/>
      <c r="L13" s="991"/>
      <c r="M13" s="991"/>
      <c r="N13" s="991"/>
      <c r="O13" s="991"/>
      <c r="P13" s="992"/>
      <c r="Q13" s="996">
        <v>8</v>
      </c>
      <c r="R13" s="994"/>
      <c r="S13" s="994"/>
      <c r="T13" s="994"/>
      <c r="U13" s="994"/>
      <c r="V13" s="994">
        <v>0</v>
      </c>
      <c r="W13" s="994"/>
      <c r="X13" s="994"/>
      <c r="Y13" s="994"/>
      <c r="Z13" s="994"/>
      <c r="AA13" s="994">
        <v>8</v>
      </c>
      <c r="AB13" s="994"/>
      <c r="AC13" s="994"/>
      <c r="AD13" s="994"/>
      <c r="AE13" s="997"/>
      <c r="AF13" s="1047" t="s">
        <v>471</v>
      </c>
      <c r="AG13" s="1048"/>
      <c r="AH13" s="1048"/>
      <c r="AI13" s="1048"/>
      <c r="AJ13" s="1049"/>
      <c r="AK13" s="1043">
        <v>0</v>
      </c>
      <c r="AL13" s="1044"/>
      <c r="AM13" s="1044"/>
      <c r="AN13" s="1044"/>
      <c r="AO13" s="1044"/>
      <c r="AP13" s="1044">
        <v>0</v>
      </c>
      <c r="AQ13" s="1044"/>
      <c r="AR13" s="1044"/>
      <c r="AS13" s="1044"/>
      <c r="AT13" s="1044"/>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9">
        <v>7</v>
      </c>
      <c r="BR13" s="230"/>
      <c r="BS13" s="943" t="s">
        <v>547</v>
      </c>
      <c r="BT13" s="944"/>
      <c r="BU13" s="944"/>
      <c r="BV13" s="944"/>
      <c r="BW13" s="944"/>
      <c r="BX13" s="944"/>
      <c r="BY13" s="944"/>
      <c r="BZ13" s="944"/>
      <c r="CA13" s="944"/>
      <c r="CB13" s="944"/>
      <c r="CC13" s="944"/>
      <c r="CD13" s="944"/>
      <c r="CE13" s="944"/>
      <c r="CF13" s="944"/>
      <c r="CG13" s="965"/>
      <c r="CH13" s="940">
        <v>-285</v>
      </c>
      <c r="CI13" s="941"/>
      <c r="CJ13" s="941"/>
      <c r="CK13" s="941"/>
      <c r="CL13" s="942"/>
      <c r="CM13" s="940">
        <v>2298</v>
      </c>
      <c r="CN13" s="941"/>
      <c r="CO13" s="941"/>
      <c r="CP13" s="941"/>
      <c r="CQ13" s="942"/>
      <c r="CR13" s="940">
        <v>400</v>
      </c>
      <c r="CS13" s="941"/>
      <c r="CT13" s="941"/>
      <c r="CU13" s="941"/>
      <c r="CV13" s="942"/>
      <c r="CW13" s="940">
        <v>0</v>
      </c>
      <c r="CX13" s="941"/>
      <c r="CY13" s="941"/>
      <c r="CZ13" s="941"/>
      <c r="DA13" s="942"/>
      <c r="DB13" s="940">
        <v>0</v>
      </c>
      <c r="DC13" s="941"/>
      <c r="DD13" s="941"/>
      <c r="DE13" s="941"/>
      <c r="DF13" s="942"/>
      <c r="DG13" s="940">
        <v>0</v>
      </c>
      <c r="DH13" s="941"/>
      <c r="DI13" s="941"/>
      <c r="DJ13" s="941"/>
      <c r="DK13" s="942"/>
      <c r="DL13" s="940">
        <v>0</v>
      </c>
      <c r="DM13" s="941"/>
      <c r="DN13" s="941"/>
      <c r="DO13" s="941"/>
      <c r="DP13" s="942"/>
      <c r="DQ13" s="940">
        <v>0</v>
      </c>
      <c r="DR13" s="941"/>
      <c r="DS13" s="941"/>
      <c r="DT13" s="941"/>
      <c r="DU13" s="942"/>
      <c r="DV13" s="943"/>
      <c r="DW13" s="944"/>
      <c r="DX13" s="944"/>
      <c r="DY13" s="944"/>
      <c r="DZ13" s="945"/>
      <c r="EA13" s="225"/>
    </row>
    <row r="14" spans="1:131" s="226" customFormat="1" ht="26.25" customHeight="1" x14ac:dyDescent="0.2">
      <c r="A14" s="229">
        <v>8</v>
      </c>
      <c r="B14" s="990" t="s">
        <v>361</v>
      </c>
      <c r="C14" s="991"/>
      <c r="D14" s="991"/>
      <c r="E14" s="991"/>
      <c r="F14" s="991"/>
      <c r="G14" s="991"/>
      <c r="H14" s="991"/>
      <c r="I14" s="991"/>
      <c r="J14" s="991"/>
      <c r="K14" s="991"/>
      <c r="L14" s="991"/>
      <c r="M14" s="991"/>
      <c r="N14" s="991"/>
      <c r="O14" s="991"/>
      <c r="P14" s="992"/>
      <c r="Q14" s="996">
        <v>690</v>
      </c>
      <c r="R14" s="994"/>
      <c r="S14" s="994"/>
      <c r="T14" s="994"/>
      <c r="U14" s="994"/>
      <c r="V14" s="994">
        <v>604</v>
      </c>
      <c r="W14" s="994"/>
      <c r="X14" s="994"/>
      <c r="Y14" s="994"/>
      <c r="Z14" s="994"/>
      <c r="AA14" s="994">
        <v>86</v>
      </c>
      <c r="AB14" s="994"/>
      <c r="AC14" s="994"/>
      <c r="AD14" s="994"/>
      <c r="AE14" s="997"/>
      <c r="AF14" s="1047" t="s">
        <v>471</v>
      </c>
      <c r="AG14" s="1048"/>
      <c r="AH14" s="1048"/>
      <c r="AI14" s="1048"/>
      <c r="AJ14" s="1049"/>
      <c r="AK14" s="1043">
        <v>82</v>
      </c>
      <c r="AL14" s="1044"/>
      <c r="AM14" s="1044"/>
      <c r="AN14" s="1044"/>
      <c r="AO14" s="1044"/>
      <c r="AP14" s="1044">
        <v>876</v>
      </c>
      <c r="AQ14" s="1044"/>
      <c r="AR14" s="1044"/>
      <c r="AS14" s="1044"/>
      <c r="AT14" s="1044"/>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9">
        <v>8</v>
      </c>
      <c r="BR14" s="230"/>
      <c r="BS14" s="943" t="s">
        <v>548</v>
      </c>
      <c r="BT14" s="944"/>
      <c r="BU14" s="944"/>
      <c r="BV14" s="944"/>
      <c r="BW14" s="944"/>
      <c r="BX14" s="944"/>
      <c r="BY14" s="944"/>
      <c r="BZ14" s="944"/>
      <c r="CA14" s="944"/>
      <c r="CB14" s="944"/>
      <c r="CC14" s="944"/>
      <c r="CD14" s="944"/>
      <c r="CE14" s="944"/>
      <c r="CF14" s="944"/>
      <c r="CG14" s="965"/>
      <c r="CH14" s="940">
        <v>327</v>
      </c>
      <c r="CI14" s="941"/>
      <c r="CJ14" s="941"/>
      <c r="CK14" s="941"/>
      <c r="CL14" s="942"/>
      <c r="CM14" s="940">
        <v>5196</v>
      </c>
      <c r="CN14" s="941"/>
      <c r="CO14" s="941"/>
      <c r="CP14" s="941"/>
      <c r="CQ14" s="942"/>
      <c r="CR14" s="940">
        <v>250</v>
      </c>
      <c r="CS14" s="941"/>
      <c r="CT14" s="941"/>
      <c r="CU14" s="941"/>
      <c r="CV14" s="942"/>
      <c r="CW14" s="940">
        <v>0</v>
      </c>
      <c r="CX14" s="941"/>
      <c r="CY14" s="941"/>
      <c r="CZ14" s="941"/>
      <c r="DA14" s="942"/>
      <c r="DB14" s="940">
        <v>0</v>
      </c>
      <c r="DC14" s="941"/>
      <c r="DD14" s="941"/>
      <c r="DE14" s="941"/>
      <c r="DF14" s="942"/>
      <c r="DG14" s="940">
        <v>0</v>
      </c>
      <c r="DH14" s="941"/>
      <c r="DI14" s="941"/>
      <c r="DJ14" s="941"/>
      <c r="DK14" s="942"/>
      <c r="DL14" s="940">
        <v>0</v>
      </c>
      <c r="DM14" s="941"/>
      <c r="DN14" s="941"/>
      <c r="DO14" s="941"/>
      <c r="DP14" s="942"/>
      <c r="DQ14" s="940">
        <v>0</v>
      </c>
      <c r="DR14" s="941"/>
      <c r="DS14" s="941"/>
      <c r="DT14" s="941"/>
      <c r="DU14" s="942"/>
      <c r="DV14" s="943"/>
      <c r="DW14" s="944"/>
      <c r="DX14" s="944"/>
      <c r="DY14" s="944"/>
      <c r="DZ14" s="945"/>
      <c r="EA14" s="225"/>
    </row>
    <row r="15" spans="1:131" s="226" customFormat="1" ht="26.25" customHeight="1" x14ac:dyDescent="0.2">
      <c r="A15" s="229">
        <v>9</v>
      </c>
      <c r="B15" s="990" t="s">
        <v>362</v>
      </c>
      <c r="C15" s="991"/>
      <c r="D15" s="991"/>
      <c r="E15" s="991"/>
      <c r="F15" s="991"/>
      <c r="G15" s="991"/>
      <c r="H15" s="991"/>
      <c r="I15" s="991"/>
      <c r="J15" s="991"/>
      <c r="K15" s="991"/>
      <c r="L15" s="991"/>
      <c r="M15" s="991"/>
      <c r="N15" s="991"/>
      <c r="O15" s="991"/>
      <c r="P15" s="992"/>
      <c r="Q15" s="996">
        <v>6391</v>
      </c>
      <c r="R15" s="994"/>
      <c r="S15" s="994"/>
      <c r="T15" s="994"/>
      <c r="U15" s="994"/>
      <c r="V15" s="994">
        <v>5735</v>
      </c>
      <c r="W15" s="994"/>
      <c r="X15" s="994"/>
      <c r="Y15" s="994"/>
      <c r="Z15" s="994"/>
      <c r="AA15" s="994">
        <v>656</v>
      </c>
      <c r="AB15" s="994"/>
      <c r="AC15" s="994"/>
      <c r="AD15" s="994"/>
      <c r="AE15" s="997"/>
      <c r="AF15" s="1047">
        <v>506</v>
      </c>
      <c r="AG15" s="1048"/>
      <c r="AH15" s="1048"/>
      <c r="AI15" s="1048"/>
      <c r="AJ15" s="1049"/>
      <c r="AK15" s="1043">
        <v>997</v>
      </c>
      <c r="AL15" s="1044"/>
      <c r="AM15" s="1044"/>
      <c r="AN15" s="1044"/>
      <c r="AO15" s="1044"/>
      <c r="AP15" s="1044">
        <v>13328</v>
      </c>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9">
        <v>9</v>
      </c>
      <c r="BR15" s="230"/>
      <c r="BS15" s="943" t="s">
        <v>549</v>
      </c>
      <c r="BT15" s="944"/>
      <c r="BU15" s="944"/>
      <c r="BV15" s="944"/>
      <c r="BW15" s="944"/>
      <c r="BX15" s="944"/>
      <c r="BY15" s="944"/>
      <c r="BZ15" s="944"/>
      <c r="CA15" s="944"/>
      <c r="CB15" s="944"/>
      <c r="CC15" s="944"/>
      <c r="CD15" s="944"/>
      <c r="CE15" s="944"/>
      <c r="CF15" s="944"/>
      <c r="CG15" s="965"/>
      <c r="CH15" s="940">
        <v>2425</v>
      </c>
      <c r="CI15" s="941"/>
      <c r="CJ15" s="941"/>
      <c r="CK15" s="941"/>
      <c r="CL15" s="942"/>
      <c r="CM15" s="940">
        <v>21065</v>
      </c>
      <c r="CN15" s="941"/>
      <c r="CO15" s="941"/>
      <c r="CP15" s="941"/>
      <c r="CQ15" s="942"/>
      <c r="CR15" s="940">
        <v>20360</v>
      </c>
      <c r="CS15" s="941"/>
      <c r="CT15" s="941"/>
      <c r="CU15" s="941"/>
      <c r="CV15" s="942"/>
      <c r="CW15" s="940">
        <v>348</v>
      </c>
      <c r="CX15" s="941"/>
      <c r="CY15" s="941"/>
      <c r="CZ15" s="941"/>
      <c r="DA15" s="942"/>
      <c r="DB15" s="940">
        <v>0</v>
      </c>
      <c r="DC15" s="941"/>
      <c r="DD15" s="941"/>
      <c r="DE15" s="941"/>
      <c r="DF15" s="942"/>
      <c r="DG15" s="940">
        <v>0</v>
      </c>
      <c r="DH15" s="941"/>
      <c r="DI15" s="941"/>
      <c r="DJ15" s="941"/>
      <c r="DK15" s="942"/>
      <c r="DL15" s="940">
        <v>0</v>
      </c>
      <c r="DM15" s="941"/>
      <c r="DN15" s="941"/>
      <c r="DO15" s="941"/>
      <c r="DP15" s="942"/>
      <c r="DQ15" s="940">
        <v>0</v>
      </c>
      <c r="DR15" s="941"/>
      <c r="DS15" s="941"/>
      <c r="DT15" s="941"/>
      <c r="DU15" s="942"/>
      <c r="DV15" s="943"/>
      <c r="DW15" s="944"/>
      <c r="DX15" s="944"/>
      <c r="DY15" s="944"/>
      <c r="DZ15" s="945"/>
      <c r="EA15" s="225"/>
    </row>
    <row r="16" spans="1:131" s="226" customFormat="1" ht="26.25" customHeight="1" x14ac:dyDescent="0.2">
      <c r="A16" s="229">
        <v>10</v>
      </c>
      <c r="B16" s="990" t="s">
        <v>363</v>
      </c>
      <c r="C16" s="991"/>
      <c r="D16" s="991"/>
      <c r="E16" s="991"/>
      <c r="F16" s="991"/>
      <c r="G16" s="991"/>
      <c r="H16" s="991"/>
      <c r="I16" s="991"/>
      <c r="J16" s="991"/>
      <c r="K16" s="991"/>
      <c r="L16" s="991"/>
      <c r="M16" s="991"/>
      <c r="N16" s="991"/>
      <c r="O16" s="991"/>
      <c r="P16" s="992"/>
      <c r="Q16" s="996">
        <v>4879</v>
      </c>
      <c r="R16" s="994"/>
      <c r="S16" s="994"/>
      <c r="T16" s="994"/>
      <c r="U16" s="994"/>
      <c r="V16" s="994">
        <v>445</v>
      </c>
      <c r="W16" s="994"/>
      <c r="X16" s="994"/>
      <c r="Y16" s="994"/>
      <c r="Z16" s="994"/>
      <c r="AA16" s="994">
        <v>4434</v>
      </c>
      <c r="AB16" s="994"/>
      <c r="AC16" s="994"/>
      <c r="AD16" s="994"/>
      <c r="AE16" s="997"/>
      <c r="AF16" s="1047" t="s">
        <v>471</v>
      </c>
      <c r="AG16" s="1048"/>
      <c r="AH16" s="1048"/>
      <c r="AI16" s="1048"/>
      <c r="AJ16" s="1049"/>
      <c r="AK16" s="1043">
        <v>1</v>
      </c>
      <c r="AL16" s="1044"/>
      <c r="AM16" s="1044"/>
      <c r="AN16" s="1044"/>
      <c r="AO16" s="1044"/>
      <c r="AP16" s="1044">
        <v>0</v>
      </c>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9">
        <v>10</v>
      </c>
      <c r="BR16" s="230"/>
      <c r="BS16" s="943" t="s">
        <v>550</v>
      </c>
      <c r="BT16" s="944"/>
      <c r="BU16" s="944"/>
      <c r="BV16" s="944"/>
      <c r="BW16" s="944"/>
      <c r="BX16" s="944"/>
      <c r="BY16" s="944"/>
      <c r="BZ16" s="944"/>
      <c r="CA16" s="944"/>
      <c r="CB16" s="944"/>
      <c r="CC16" s="944"/>
      <c r="CD16" s="944"/>
      <c r="CE16" s="944"/>
      <c r="CF16" s="944"/>
      <c r="CG16" s="965"/>
      <c r="CH16" s="940">
        <v>4</v>
      </c>
      <c r="CI16" s="941"/>
      <c r="CJ16" s="941"/>
      <c r="CK16" s="941"/>
      <c r="CL16" s="942"/>
      <c r="CM16" s="940">
        <v>128</v>
      </c>
      <c r="CN16" s="941"/>
      <c r="CO16" s="941"/>
      <c r="CP16" s="941"/>
      <c r="CQ16" s="942"/>
      <c r="CR16" s="940">
        <v>50</v>
      </c>
      <c r="CS16" s="941"/>
      <c r="CT16" s="941"/>
      <c r="CU16" s="941"/>
      <c r="CV16" s="942"/>
      <c r="CW16" s="940">
        <v>19</v>
      </c>
      <c r="CX16" s="941"/>
      <c r="CY16" s="941"/>
      <c r="CZ16" s="941"/>
      <c r="DA16" s="942"/>
      <c r="DB16" s="940">
        <v>0</v>
      </c>
      <c r="DC16" s="941"/>
      <c r="DD16" s="941"/>
      <c r="DE16" s="941"/>
      <c r="DF16" s="942"/>
      <c r="DG16" s="940">
        <v>0</v>
      </c>
      <c r="DH16" s="941"/>
      <c r="DI16" s="941"/>
      <c r="DJ16" s="941"/>
      <c r="DK16" s="942"/>
      <c r="DL16" s="940">
        <v>0</v>
      </c>
      <c r="DM16" s="941"/>
      <c r="DN16" s="941"/>
      <c r="DO16" s="941"/>
      <c r="DP16" s="942"/>
      <c r="DQ16" s="940">
        <v>0</v>
      </c>
      <c r="DR16" s="941"/>
      <c r="DS16" s="941"/>
      <c r="DT16" s="941"/>
      <c r="DU16" s="942"/>
      <c r="DV16" s="943"/>
      <c r="DW16" s="944"/>
      <c r="DX16" s="944"/>
      <c r="DY16" s="944"/>
      <c r="DZ16" s="945"/>
      <c r="EA16" s="225"/>
    </row>
    <row r="17" spans="1:131" s="226" customFormat="1" ht="26.25" customHeight="1" x14ac:dyDescent="0.2">
      <c r="A17" s="229">
        <v>11</v>
      </c>
      <c r="B17" s="990" t="s">
        <v>364</v>
      </c>
      <c r="C17" s="991"/>
      <c r="D17" s="991"/>
      <c r="E17" s="991"/>
      <c r="F17" s="991"/>
      <c r="G17" s="991"/>
      <c r="H17" s="991"/>
      <c r="I17" s="991"/>
      <c r="J17" s="991"/>
      <c r="K17" s="991"/>
      <c r="L17" s="991"/>
      <c r="M17" s="991"/>
      <c r="N17" s="991"/>
      <c r="O17" s="991"/>
      <c r="P17" s="992"/>
      <c r="Q17" s="996">
        <v>289364</v>
      </c>
      <c r="R17" s="994"/>
      <c r="S17" s="994"/>
      <c r="T17" s="994"/>
      <c r="U17" s="994"/>
      <c r="V17" s="994">
        <v>289364</v>
      </c>
      <c r="W17" s="994"/>
      <c r="X17" s="994"/>
      <c r="Y17" s="994"/>
      <c r="Z17" s="994"/>
      <c r="AA17" s="994">
        <v>0</v>
      </c>
      <c r="AB17" s="994"/>
      <c r="AC17" s="994"/>
      <c r="AD17" s="994"/>
      <c r="AE17" s="997"/>
      <c r="AF17" s="1047" t="s">
        <v>471</v>
      </c>
      <c r="AG17" s="1048"/>
      <c r="AH17" s="1048"/>
      <c r="AI17" s="1048"/>
      <c r="AJ17" s="1049"/>
      <c r="AK17" s="1043">
        <v>144986</v>
      </c>
      <c r="AL17" s="1044"/>
      <c r="AM17" s="1044"/>
      <c r="AN17" s="1044"/>
      <c r="AO17" s="1044"/>
      <c r="AP17" s="1044">
        <v>0</v>
      </c>
      <c r="AQ17" s="1044"/>
      <c r="AR17" s="1044"/>
      <c r="AS17" s="1044"/>
      <c r="AT17" s="1044"/>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9">
        <v>11</v>
      </c>
      <c r="BR17" s="230"/>
      <c r="BS17" s="943" t="s">
        <v>551</v>
      </c>
      <c r="BT17" s="944"/>
      <c r="BU17" s="944"/>
      <c r="BV17" s="944"/>
      <c r="BW17" s="944"/>
      <c r="BX17" s="944"/>
      <c r="BY17" s="944"/>
      <c r="BZ17" s="944"/>
      <c r="CA17" s="944"/>
      <c r="CB17" s="944"/>
      <c r="CC17" s="944"/>
      <c r="CD17" s="944"/>
      <c r="CE17" s="944"/>
      <c r="CF17" s="944"/>
      <c r="CG17" s="965"/>
      <c r="CH17" s="940">
        <v>-41</v>
      </c>
      <c r="CI17" s="941"/>
      <c r="CJ17" s="941"/>
      <c r="CK17" s="941"/>
      <c r="CL17" s="942"/>
      <c r="CM17" s="940">
        <v>505</v>
      </c>
      <c r="CN17" s="941"/>
      <c r="CO17" s="941"/>
      <c r="CP17" s="941"/>
      <c r="CQ17" s="942"/>
      <c r="CR17" s="940">
        <v>394</v>
      </c>
      <c r="CS17" s="941"/>
      <c r="CT17" s="941"/>
      <c r="CU17" s="941"/>
      <c r="CV17" s="942"/>
      <c r="CW17" s="940">
        <v>0</v>
      </c>
      <c r="CX17" s="941"/>
      <c r="CY17" s="941"/>
      <c r="CZ17" s="941"/>
      <c r="DA17" s="942"/>
      <c r="DB17" s="940">
        <v>0</v>
      </c>
      <c r="DC17" s="941"/>
      <c r="DD17" s="941"/>
      <c r="DE17" s="941"/>
      <c r="DF17" s="942"/>
      <c r="DG17" s="940">
        <v>0</v>
      </c>
      <c r="DH17" s="941"/>
      <c r="DI17" s="941"/>
      <c r="DJ17" s="941"/>
      <c r="DK17" s="942"/>
      <c r="DL17" s="940">
        <v>0</v>
      </c>
      <c r="DM17" s="941"/>
      <c r="DN17" s="941"/>
      <c r="DO17" s="941"/>
      <c r="DP17" s="942"/>
      <c r="DQ17" s="940">
        <v>0</v>
      </c>
      <c r="DR17" s="941"/>
      <c r="DS17" s="941"/>
      <c r="DT17" s="941"/>
      <c r="DU17" s="942"/>
      <c r="DV17" s="943"/>
      <c r="DW17" s="944"/>
      <c r="DX17" s="944"/>
      <c r="DY17" s="944"/>
      <c r="DZ17" s="945"/>
      <c r="EA17" s="225"/>
    </row>
    <row r="18" spans="1:131" s="226" customFormat="1" ht="26.25" customHeight="1" x14ac:dyDescent="0.2">
      <c r="A18" s="229">
        <v>12</v>
      </c>
      <c r="B18" s="990"/>
      <c r="C18" s="991"/>
      <c r="D18" s="991"/>
      <c r="E18" s="991"/>
      <c r="F18" s="991"/>
      <c r="G18" s="991"/>
      <c r="H18" s="991"/>
      <c r="I18" s="991"/>
      <c r="J18" s="991"/>
      <c r="K18" s="991"/>
      <c r="L18" s="991"/>
      <c r="M18" s="991"/>
      <c r="N18" s="991"/>
      <c r="O18" s="991"/>
      <c r="P18" s="992"/>
      <c r="Q18" s="996"/>
      <c r="R18" s="994"/>
      <c r="S18" s="994"/>
      <c r="T18" s="994"/>
      <c r="U18" s="994"/>
      <c r="V18" s="994"/>
      <c r="W18" s="994"/>
      <c r="X18" s="994"/>
      <c r="Y18" s="994"/>
      <c r="Z18" s="994"/>
      <c r="AA18" s="994"/>
      <c r="AB18" s="994"/>
      <c r="AC18" s="994"/>
      <c r="AD18" s="994"/>
      <c r="AE18" s="997"/>
      <c r="AF18" s="1047"/>
      <c r="AG18" s="1048"/>
      <c r="AH18" s="1048"/>
      <c r="AI18" s="1048"/>
      <c r="AJ18" s="1049"/>
      <c r="AK18" s="1043"/>
      <c r="AL18" s="1044"/>
      <c r="AM18" s="1044"/>
      <c r="AN18" s="1044"/>
      <c r="AO18" s="1044"/>
      <c r="AP18" s="1044"/>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9">
        <v>12</v>
      </c>
      <c r="BR18" s="230"/>
      <c r="BS18" s="943" t="s">
        <v>552</v>
      </c>
      <c r="BT18" s="944"/>
      <c r="BU18" s="944"/>
      <c r="BV18" s="944"/>
      <c r="BW18" s="944"/>
      <c r="BX18" s="944"/>
      <c r="BY18" s="944"/>
      <c r="BZ18" s="944"/>
      <c r="CA18" s="944"/>
      <c r="CB18" s="944"/>
      <c r="CC18" s="944"/>
      <c r="CD18" s="944"/>
      <c r="CE18" s="944"/>
      <c r="CF18" s="944"/>
      <c r="CG18" s="965"/>
      <c r="CH18" s="940">
        <v>43</v>
      </c>
      <c r="CI18" s="941"/>
      <c r="CJ18" s="941"/>
      <c r="CK18" s="941"/>
      <c r="CL18" s="942"/>
      <c r="CM18" s="940">
        <v>1510</v>
      </c>
      <c r="CN18" s="941"/>
      <c r="CO18" s="941"/>
      <c r="CP18" s="941"/>
      <c r="CQ18" s="942"/>
      <c r="CR18" s="940">
        <v>40</v>
      </c>
      <c r="CS18" s="941"/>
      <c r="CT18" s="941"/>
      <c r="CU18" s="941"/>
      <c r="CV18" s="942"/>
      <c r="CW18" s="940">
        <v>0</v>
      </c>
      <c r="CX18" s="941"/>
      <c r="CY18" s="941"/>
      <c r="CZ18" s="941"/>
      <c r="DA18" s="942"/>
      <c r="DB18" s="940">
        <v>0</v>
      </c>
      <c r="DC18" s="941"/>
      <c r="DD18" s="941"/>
      <c r="DE18" s="941"/>
      <c r="DF18" s="942"/>
      <c r="DG18" s="940">
        <v>0</v>
      </c>
      <c r="DH18" s="941"/>
      <c r="DI18" s="941"/>
      <c r="DJ18" s="941"/>
      <c r="DK18" s="942"/>
      <c r="DL18" s="940">
        <v>0</v>
      </c>
      <c r="DM18" s="941"/>
      <c r="DN18" s="941"/>
      <c r="DO18" s="941"/>
      <c r="DP18" s="942"/>
      <c r="DQ18" s="940">
        <v>0</v>
      </c>
      <c r="DR18" s="941"/>
      <c r="DS18" s="941"/>
      <c r="DT18" s="941"/>
      <c r="DU18" s="942"/>
      <c r="DV18" s="943"/>
      <c r="DW18" s="944"/>
      <c r="DX18" s="944"/>
      <c r="DY18" s="944"/>
      <c r="DZ18" s="945"/>
      <c r="EA18" s="225"/>
    </row>
    <row r="19" spans="1:131" s="226" customFormat="1" ht="26.25" customHeight="1" x14ac:dyDescent="0.2">
      <c r="A19" s="229">
        <v>13</v>
      </c>
      <c r="B19" s="990"/>
      <c r="C19" s="991"/>
      <c r="D19" s="991"/>
      <c r="E19" s="991"/>
      <c r="F19" s="991"/>
      <c r="G19" s="991"/>
      <c r="H19" s="991"/>
      <c r="I19" s="991"/>
      <c r="J19" s="991"/>
      <c r="K19" s="991"/>
      <c r="L19" s="991"/>
      <c r="M19" s="991"/>
      <c r="N19" s="991"/>
      <c r="O19" s="991"/>
      <c r="P19" s="992"/>
      <c r="Q19" s="996"/>
      <c r="R19" s="994"/>
      <c r="S19" s="994"/>
      <c r="T19" s="994"/>
      <c r="U19" s="994"/>
      <c r="V19" s="994"/>
      <c r="W19" s="994"/>
      <c r="X19" s="994"/>
      <c r="Y19" s="994"/>
      <c r="Z19" s="994"/>
      <c r="AA19" s="994"/>
      <c r="AB19" s="994"/>
      <c r="AC19" s="994"/>
      <c r="AD19" s="994"/>
      <c r="AE19" s="997"/>
      <c r="AF19" s="1047"/>
      <c r="AG19" s="1048"/>
      <c r="AH19" s="1048"/>
      <c r="AI19" s="1048"/>
      <c r="AJ19" s="1049"/>
      <c r="AK19" s="1043"/>
      <c r="AL19" s="1044"/>
      <c r="AM19" s="1044"/>
      <c r="AN19" s="1044"/>
      <c r="AO19" s="1044"/>
      <c r="AP19" s="1044"/>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9">
        <v>13</v>
      </c>
      <c r="BR19" s="230"/>
      <c r="BS19" s="943" t="s">
        <v>553</v>
      </c>
      <c r="BT19" s="944"/>
      <c r="BU19" s="944"/>
      <c r="BV19" s="944"/>
      <c r="BW19" s="944"/>
      <c r="BX19" s="944"/>
      <c r="BY19" s="944"/>
      <c r="BZ19" s="944"/>
      <c r="CA19" s="944"/>
      <c r="CB19" s="944"/>
      <c r="CC19" s="944"/>
      <c r="CD19" s="944"/>
      <c r="CE19" s="944"/>
      <c r="CF19" s="944"/>
      <c r="CG19" s="965"/>
      <c r="CH19" s="940">
        <v>1</v>
      </c>
      <c r="CI19" s="941"/>
      <c r="CJ19" s="941"/>
      <c r="CK19" s="941"/>
      <c r="CL19" s="942"/>
      <c r="CM19" s="940">
        <v>2111</v>
      </c>
      <c r="CN19" s="941"/>
      <c r="CO19" s="941"/>
      <c r="CP19" s="941"/>
      <c r="CQ19" s="942"/>
      <c r="CR19" s="940">
        <v>66</v>
      </c>
      <c r="CS19" s="941"/>
      <c r="CT19" s="941"/>
      <c r="CU19" s="941"/>
      <c r="CV19" s="942"/>
      <c r="CW19" s="940">
        <v>453</v>
      </c>
      <c r="CX19" s="941"/>
      <c r="CY19" s="941"/>
      <c r="CZ19" s="941"/>
      <c r="DA19" s="942"/>
      <c r="DB19" s="940">
        <v>0</v>
      </c>
      <c r="DC19" s="941"/>
      <c r="DD19" s="941"/>
      <c r="DE19" s="941"/>
      <c r="DF19" s="942"/>
      <c r="DG19" s="940">
        <v>0</v>
      </c>
      <c r="DH19" s="941"/>
      <c r="DI19" s="941"/>
      <c r="DJ19" s="941"/>
      <c r="DK19" s="942"/>
      <c r="DL19" s="940">
        <v>0</v>
      </c>
      <c r="DM19" s="941"/>
      <c r="DN19" s="941"/>
      <c r="DO19" s="941"/>
      <c r="DP19" s="942"/>
      <c r="DQ19" s="940">
        <v>0</v>
      </c>
      <c r="DR19" s="941"/>
      <c r="DS19" s="941"/>
      <c r="DT19" s="941"/>
      <c r="DU19" s="942"/>
      <c r="DV19" s="943"/>
      <c r="DW19" s="944"/>
      <c r="DX19" s="944"/>
      <c r="DY19" s="944"/>
      <c r="DZ19" s="945"/>
      <c r="EA19" s="225"/>
    </row>
    <row r="20" spans="1:131" s="226" customFormat="1" ht="26.25" customHeight="1" x14ac:dyDescent="0.2">
      <c r="A20" s="229">
        <v>14</v>
      </c>
      <c r="B20" s="990"/>
      <c r="C20" s="991"/>
      <c r="D20" s="991"/>
      <c r="E20" s="991"/>
      <c r="F20" s="991"/>
      <c r="G20" s="991"/>
      <c r="H20" s="991"/>
      <c r="I20" s="991"/>
      <c r="J20" s="991"/>
      <c r="K20" s="991"/>
      <c r="L20" s="991"/>
      <c r="M20" s="991"/>
      <c r="N20" s="991"/>
      <c r="O20" s="991"/>
      <c r="P20" s="992"/>
      <c r="Q20" s="996"/>
      <c r="R20" s="994"/>
      <c r="S20" s="994"/>
      <c r="T20" s="994"/>
      <c r="U20" s="994"/>
      <c r="V20" s="994"/>
      <c r="W20" s="994"/>
      <c r="X20" s="994"/>
      <c r="Y20" s="994"/>
      <c r="Z20" s="994"/>
      <c r="AA20" s="994"/>
      <c r="AB20" s="994"/>
      <c r="AC20" s="994"/>
      <c r="AD20" s="994"/>
      <c r="AE20" s="997"/>
      <c r="AF20" s="1047"/>
      <c r="AG20" s="1048"/>
      <c r="AH20" s="1048"/>
      <c r="AI20" s="1048"/>
      <c r="AJ20" s="1049"/>
      <c r="AK20" s="1043"/>
      <c r="AL20" s="1044"/>
      <c r="AM20" s="1044"/>
      <c r="AN20" s="1044"/>
      <c r="AO20" s="1044"/>
      <c r="AP20" s="1044"/>
      <c r="AQ20" s="1044"/>
      <c r="AR20" s="1044"/>
      <c r="AS20" s="1044"/>
      <c r="AT20" s="1044"/>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9">
        <v>14</v>
      </c>
      <c r="BR20" s="230"/>
      <c r="BS20" s="943" t="s">
        <v>554</v>
      </c>
      <c r="BT20" s="944"/>
      <c r="BU20" s="944"/>
      <c r="BV20" s="944"/>
      <c r="BW20" s="944"/>
      <c r="BX20" s="944"/>
      <c r="BY20" s="944"/>
      <c r="BZ20" s="944"/>
      <c r="CA20" s="944"/>
      <c r="CB20" s="944"/>
      <c r="CC20" s="944"/>
      <c r="CD20" s="944"/>
      <c r="CE20" s="944"/>
      <c r="CF20" s="944"/>
      <c r="CG20" s="965"/>
      <c r="CH20" s="940">
        <v>-2</v>
      </c>
      <c r="CI20" s="941"/>
      <c r="CJ20" s="941"/>
      <c r="CK20" s="941"/>
      <c r="CL20" s="942"/>
      <c r="CM20" s="940">
        <v>2044</v>
      </c>
      <c r="CN20" s="941"/>
      <c r="CO20" s="941"/>
      <c r="CP20" s="941"/>
      <c r="CQ20" s="942"/>
      <c r="CR20" s="940">
        <v>800</v>
      </c>
      <c r="CS20" s="941"/>
      <c r="CT20" s="941"/>
      <c r="CU20" s="941"/>
      <c r="CV20" s="942"/>
      <c r="CW20" s="940">
        <v>0</v>
      </c>
      <c r="CX20" s="941"/>
      <c r="CY20" s="941"/>
      <c r="CZ20" s="941"/>
      <c r="DA20" s="942"/>
      <c r="DB20" s="940">
        <v>0</v>
      </c>
      <c r="DC20" s="941"/>
      <c r="DD20" s="941"/>
      <c r="DE20" s="941"/>
      <c r="DF20" s="942"/>
      <c r="DG20" s="940">
        <v>0</v>
      </c>
      <c r="DH20" s="941"/>
      <c r="DI20" s="941"/>
      <c r="DJ20" s="941"/>
      <c r="DK20" s="942"/>
      <c r="DL20" s="940">
        <v>0</v>
      </c>
      <c r="DM20" s="941"/>
      <c r="DN20" s="941"/>
      <c r="DO20" s="941"/>
      <c r="DP20" s="942"/>
      <c r="DQ20" s="940">
        <v>0</v>
      </c>
      <c r="DR20" s="941"/>
      <c r="DS20" s="941"/>
      <c r="DT20" s="941"/>
      <c r="DU20" s="942"/>
      <c r="DV20" s="943"/>
      <c r="DW20" s="944"/>
      <c r="DX20" s="944"/>
      <c r="DY20" s="944"/>
      <c r="DZ20" s="945"/>
      <c r="EA20" s="225"/>
    </row>
    <row r="21" spans="1:131" s="226" customFormat="1" ht="26.25" customHeight="1" thickBot="1" x14ac:dyDescent="0.25">
      <c r="A21" s="229">
        <v>15</v>
      </c>
      <c r="B21" s="990"/>
      <c r="C21" s="991"/>
      <c r="D21" s="991"/>
      <c r="E21" s="991"/>
      <c r="F21" s="991"/>
      <c r="G21" s="991"/>
      <c r="H21" s="991"/>
      <c r="I21" s="991"/>
      <c r="J21" s="991"/>
      <c r="K21" s="991"/>
      <c r="L21" s="991"/>
      <c r="M21" s="991"/>
      <c r="N21" s="991"/>
      <c r="O21" s="991"/>
      <c r="P21" s="992"/>
      <c r="Q21" s="996"/>
      <c r="R21" s="994"/>
      <c r="S21" s="994"/>
      <c r="T21" s="994"/>
      <c r="U21" s="994"/>
      <c r="V21" s="994"/>
      <c r="W21" s="994"/>
      <c r="X21" s="994"/>
      <c r="Y21" s="994"/>
      <c r="Z21" s="994"/>
      <c r="AA21" s="994"/>
      <c r="AB21" s="994"/>
      <c r="AC21" s="994"/>
      <c r="AD21" s="994"/>
      <c r="AE21" s="997"/>
      <c r="AF21" s="1047"/>
      <c r="AG21" s="1048"/>
      <c r="AH21" s="1048"/>
      <c r="AI21" s="1048"/>
      <c r="AJ21" s="1049"/>
      <c r="AK21" s="1043"/>
      <c r="AL21" s="1044"/>
      <c r="AM21" s="1044"/>
      <c r="AN21" s="1044"/>
      <c r="AO21" s="1044"/>
      <c r="AP21" s="1044"/>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9">
        <v>15</v>
      </c>
      <c r="BR21" s="230"/>
      <c r="BS21" s="943" t="s">
        <v>555</v>
      </c>
      <c r="BT21" s="944"/>
      <c r="BU21" s="944"/>
      <c r="BV21" s="944"/>
      <c r="BW21" s="944"/>
      <c r="BX21" s="944"/>
      <c r="BY21" s="944"/>
      <c r="BZ21" s="944"/>
      <c r="CA21" s="944"/>
      <c r="CB21" s="944"/>
      <c r="CC21" s="944"/>
      <c r="CD21" s="944"/>
      <c r="CE21" s="944"/>
      <c r="CF21" s="944"/>
      <c r="CG21" s="965"/>
      <c r="CH21" s="940">
        <v>2</v>
      </c>
      <c r="CI21" s="941"/>
      <c r="CJ21" s="941"/>
      <c r="CK21" s="941"/>
      <c r="CL21" s="942"/>
      <c r="CM21" s="940">
        <v>326</v>
      </c>
      <c r="CN21" s="941"/>
      <c r="CO21" s="941"/>
      <c r="CP21" s="941"/>
      <c r="CQ21" s="942"/>
      <c r="CR21" s="940">
        <v>100</v>
      </c>
      <c r="CS21" s="941"/>
      <c r="CT21" s="941"/>
      <c r="CU21" s="941"/>
      <c r="CV21" s="942"/>
      <c r="CW21" s="940">
        <v>0</v>
      </c>
      <c r="CX21" s="941"/>
      <c r="CY21" s="941"/>
      <c r="CZ21" s="941"/>
      <c r="DA21" s="942"/>
      <c r="DB21" s="940">
        <v>0</v>
      </c>
      <c r="DC21" s="941"/>
      <c r="DD21" s="941"/>
      <c r="DE21" s="941"/>
      <c r="DF21" s="942"/>
      <c r="DG21" s="940">
        <v>0</v>
      </c>
      <c r="DH21" s="941"/>
      <c r="DI21" s="941"/>
      <c r="DJ21" s="941"/>
      <c r="DK21" s="942"/>
      <c r="DL21" s="940">
        <v>0</v>
      </c>
      <c r="DM21" s="941"/>
      <c r="DN21" s="941"/>
      <c r="DO21" s="941"/>
      <c r="DP21" s="942"/>
      <c r="DQ21" s="940">
        <v>0</v>
      </c>
      <c r="DR21" s="941"/>
      <c r="DS21" s="941"/>
      <c r="DT21" s="941"/>
      <c r="DU21" s="942"/>
      <c r="DV21" s="943"/>
      <c r="DW21" s="944"/>
      <c r="DX21" s="944"/>
      <c r="DY21" s="944"/>
      <c r="DZ21" s="945"/>
      <c r="EA21" s="225"/>
    </row>
    <row r="22" spans="1:131" s="226" customFormat="1" ht="26.25" customHeight="1" x14ac:dyDescent="0.2">
      <c r="A22" s="229">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39"/>
      <c r="AL22" s="1040"/>
      <c r="AM22" s="1040"/>
      <c r="AN22" s="1040"/>
      <c r="AO22" s="1040"/>
      <c r="AP22" s="1040"/>
      <c r="AQ22" s="1040"/>
      <c r="AR22" s="1040"/>
      <c r="AS22" s="1040"/>
      <c r="AT22" s="1040"/>
      <c r="AU22" s="1041"/>
      <c r="AV22" s="1041"/>
      <c r="AW22" s="1041"/>
      <c r="AX22" s="1041"/>
      <c r="AY22" s="1042"/>
      <c r="AZ22" s="981" t="s">
        <v>365</v>
      </c>
      <c r="BA22" s="981"/>
      <c r="BB22" s="981"/>
      <c r="BC22" s="981"/>
      <c r="BD22" s="982"/>
      <c r="BE22" s="223"/>
      <c r="BF22" s="223"/>
      <c r="BG22" s="223"/>
      <c r="BH22" s="223"/>
      <c r="BI22" s="223"/>
      <c r="BJ22" s="223"/>
      <c r="BK22" s="223"/>
      <c r="BL22" s="223"/>
      <c r="BM22" s="223"/>
      <c r="BN22" s="223"/>
      <c r="BO22" s="223"/>
      <c r="BP22" s="223"/>
      <c r="BQ22" s="229">
        <v>16</v>
      </c>
      <c r="BR22" s="230"/>
      <c r="BS22" s="943" t="s">
        <v>556</v>
      </c>
      <c r="BT22" s="944"/>
      <c r="BU22" s="944"/>
      <c r="BV22" s="944"/>
      <c r="BW22" s="944"/>
      <c r="BX22" s="944"/>
      <c r="BY22" s="944"/>
      <c r="BZ22" s="944"/>
      <c r="CA22" s="944"/>
      <c r="CB22" s="944"/>
      <c r="CC22" s="944"/>
      <c r="CD22" s="944"/>
      <c r="CE22" s="944"/>
      <c r="CF22" s="944"/>
      <c r="CG22" s="965"/>
      <c r="CH22" s="940">
        <v>-28</v>
      </c>
      <c r="CI22" s="941"/>
      <c r="CJ22" s="941"/>
      <c r="CK22" s="941"/>
      <c r="CL22" s="942"/>
      <c r="CM22" s="940">
        <v>1392</v>
      </c>
      <c r="CN22" s="941"/>
      <c r="CO22" s="941"/>
      <c r="CP22" s="941"/>
      <c r="CQ22" s="942"/>
      <c r="CR22" s="940">
        <v>3</v>
      </c>
      <c r="CS22" s="941"/>
      <c r="CT22" s="941"/>
      <c r="CU22" s="941"/>
      <c r="CV22" s="942"/>
      <c r="CW22" s="940">
        <v>145</v>
      </c>
      <c r="CX22" s="941"/>
      <c r="CY22" s="941"/>
      <c r="CZ22" s="941"/>
      <c r="DA22" s="942"/>
      <c r="DB22" s="940">
        <v>0</v>
      </c>
      <c r="DC22" s="941"/>
      <c r="DD22" s="941"/>
      <c r="DE22" s="941"/>
      <c r="DF22" s="942"/>
      <c r="DG22" s="940">
        <v>0</v>
      </c>
      <c r="DH22" s="941"/>
      <c r="DI22" s="941"/>
      <c r="DJ22" s="941"/>
      <c r="DK22" s="942"/>
      <c r="DL22" s="940">
        <v>0</v>
      </c>
      <c r="DM22" s="941"/>
      <c r="DN22" s="941"/>
      <c r="DO22" s="941"/>
      <c r="DP22" s="942"/>
      <c r="DQ22" s="940">
        <v>0</v>
      </c>
      <c r="DR22" s="941"/>
      <c r="DS22" s="941"/>
      <c r="DT22" s="941"/>
      <c r="DU22" s="942"/>
      <c r="DV22" s="943"/>
      <c r="DW22" s="944"/>
      <c r="DX22" s="944"/>
      <c r="DY22" s="944"/>
      <c r="DZ22" s="945"/>
      <c r="EA22" s="225"/>
    </row>
    <row r="23" spans="1:131" s="226" customFormat="1" ht="26.25" customHeight="1" thickBot="1" x14ac:dyDescent="0.25">
      <c r="A23" s="231" t="s">
        <v>366</v>
      </c>
      <c r="B23" s="888" t="s">
        <v>367</v>
      </c>
      <c r="C23" s="889"/>
      <c r="D23" s="889"/>
      <c r="E23" s="889"/>
      <c r="F23" s="889"/>
      <c r="G23" s="889"/>
      <c r="H23" s="889"/>
      <c r="I23" s="889"/>
      <c r="J23" s="889"/>
      <c r="K23" s="889"/>
      <c r="L23" s="889"/>
      <c r="M23" s="889"/>
      <c r="N23" s="889"/>
      <c r="O23" s="889"/>
      <c r="P23" s="899"/>
      <c r="Q23" s="1024">
        <v>1469928</v>
      </c>
      <c r="R23" s="1018"/>
      <c r="S23" s="1018"/>
      <c r="T23" s="1018"/>
      <c r="U23" s="1018"/>
      <c r="V23" s="1018">
        <v>1447989</v>
      </c>
      <c r="W23" s="1018"/>
      <c r="X23" s="1018"/>
      <c r="Y23" s="1018"/>
      <c r="Z23" s="1018"/>
      <c r="AA23" s="1018">
        <v>21940</v>
      </c>
      <c r="AB23" s="1018"/>
      <c r="AC23" s="1018"/>
      <c r="AD23" s="1018"/>
      <c r="AE23" s="1025"/>
      <c r="AF23" s="1026">
        <v>5467</v>
      </c>
      <c r="AG23" s="1018"/>
      <c r="AH23" s="1018"/>
      <c r="AI23" s="1018"/>
      <c r="AJ23" s="1027"/>
      <c r="AK23" s="1028"/>
      <c r="AL23" s="1029"/>
      <c r="AM23" s="1029"/>
      <c r="AN23" s="1029"/>
      <c r="AO23" s="1029"/>
      <c r="AP23" s="1018">
        <v>2385568</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9">
        <v>17</v>
      </c>
      <c r="BR23" s="230"/>
      <c r="BS23" s="943" t="s">
        <v>557</v>
      </c>
      <c r="BT23" s="944"/>
      <c r="BU23" s="944"/>
      <c r="BV23" s="944"/>
      <c r="BW23" s="944"/>
      <c r="BX23" s="944"/>
      <c r="BY23" s="944"/>
      <c r="BZ23" s="944"/>
      <c r="CA23" s="944"/>
      <c r="CB23" s="944"/>
      <c r="CC23" s="944"/>
      <c r="CD23" s="944"/>
      <c r="CE23" s="944"/>
      <c r="CF23" s="944"/>
      <c r="CG23" s="965"/>
      <c r="CH23" s="940">
        <v>4</v>
      </c>
      <c r="CI23" s="941"/>
      <c r="CJ23" s="941"/>
      <c r="CK23" s="941"/>
      <c r="CL23" s="942"/>
      <c r="CM23" s="940">
        <v>516</v>
      </c>
      <c r="CN23" s="941"/>
      <c r="CO23" s="941"/>
      <c r="CP23" s="941"/>
      <c r="CQ23" s="942"/>
      <c r="CR23" s="940">
        <v>13</v>
      </c>
      <c r="CS23" s="941"/>
      <c r="CT23" s="941"/>
      <c r="CU23" s="941"/>
      <c r="CV23" s="942"/>
      <c r="CW23" s="940">
        <v>8</v>
      </c>
      <c r="CX23" s="941"/>
      <c r="CY23" s="941"/>
      <c r="CZ23" s="941"/>
      <c r="DA23" s="942"/>
      <c r="DB23" s="940">
        <v>0</v>
      </c>
      <c r="DC23" s="941"/>
      <c r="DD23" s="941"/>
      <c r="DE23" s="941"/>
      <c r="DF23" s="942"/>
      <c r="DG23" s="940">
        <v>0</v>
      </c>
      <c r="DH23" s="941"/>
      <c r="DI23" s="941"/>
      <c r="DJ23" s="941"/>
      <c r="DK23" s="942"/>
      <c r="DL23" s="940">
        <v>0</v>
      </c>
      <c r="DM23" s="941"/>
      <c r="DN23" s="941"/>
      <c r="DO23" s="941"/>
      <c r="DP23" s="942"/>
      <c r="DQ23" s="940">
        <v>0</v>
      </c>
      <c r="DR23" s="941"/>
      <c r="DS23" s="941"/>
      <c r="DT23" s="941"/>
      <c r="DU23" s="942"/>
      <c r="DV23" s="943"/>
      <c r="DW23" s="944"/>
      <c r="DX23" s="944"/>
      <c r="DY23" s="944"/>
      <c r="DZ23" s="945"/>
      <c r="EA23" s="225"/>
    </row>
    <row r="24" spans="1:131" s="226" customFormat="1" ht="26.25" customHeight="1" x14ac:dyDescent="0.2">
      <c r="A24" s="1017" t="s">
        <v>368</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9">
        <v>18</v>
      </c>
      <c r="BR24" s="230"/>
      <c r="BS24" s="943" t="s">
        <v>558</v>
      </c>
      <c r="BT24" s="944"/>
      <c r="BU24" s="944"/>
      <c r="BV24" s="944"/>
      <c r="BW24" s="944"/>
      <c r="BX24" s="944"/>
      <c r="BY24" s="944"/>
      <c r="BZ24" s="944"/>
      <c r="CA24" s="944"/>
      <c r="CB24" s="944"/>
      <c r="CC24" s="944"/>
      <c r="CD24" s="944"/>
      <c r="CE24" s="944"/>
      <c r="CF24" s="944"/>
      <c r="CG24" s="965"/>
      <c r="CH24" s="940">
        <v>-3</v>
      </c>
      <c r="CI24" s="941"/>
      <c r="CJ24" s="941"/>
      <c r="CK24" s="941"/>
      <c r="CL24" s="942"/>
      <c r="CM24" s="940">
        <v>15</v>
      </c>
      <c r="CN24" s="941"/>
      <c r="CO24" s="941"/>
      <c r="CP24" s="941"/>
      <c r="CQ24" s="942"/>
      <c r="CR24" s="940">
        <v>25</v>
      </c>
      <c r="CS24" s="941"/>
      <c r="CT24" s="941"/>
      <c r="CU24" s="941"/>
      <c r="CV24" s="942"/>
      <c r="CW24" s="940">
        <v>0</v>
      </c>
      <c r="CX24" s="941"/>
      <c r="CY24" s="941"/>
      <c r="CZ24" s="941"/>
      <c r="DA24" s="942"/>
      <c r="DB24" s="940">
        <v>0</v>
      </c>
      <c r="DC24" s="941"/>
      <c r="DD24" s="941"/>
      <c r="DE24" s="941"/>
      <c r="DF24" s="942"/>
      <c r="DG24" s="940">
        <v>0</v>
      </c>
      <c r="DH24" s="941"/>
      <c r="DI24" s="941"/>
      <c r="DJ24" s="941"/>
      <c r="DK24" s="942"/>
      <c r="DL24" s="940">
        <v>0</v>
      </c>
      <c r="DM24" s="941"/>
      <c r="DN24" s="941"/>
      <c r="DO24" s="941"/>
      <c r="DP24" s="942"/>
      <c r="DQ24" s="940">
        <v>0</v>
      </c>
      <c r="DR24" s="941"/>
      <c r="DS24" s="941"/>
      <c r="DT24" s="941"/>
      <c r="DU24" s="942"/>
      <c r="DV24" s="943"/>
      <c r="DW24" s="944"/>
      <c r="DX24" s="944"/>
      <c r="DY24" s="944"/>
      <c r="DZ24" s="945"/>
      <c r="EA24" s="225"/>
    </row>
    <row r="25" spans="1:131" ht="26.25" customHeight="1" thickBot="1" x14ac:dyDescent="0.25">
      <c r="A25" s="1016" t="s">
        <v>369</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2"/>
      <c r="BP25" s="232"/>
      <c r="BQ25" s="229">
        <v>19</v>
      </c>
      <c r="BR25" s="230"/>
      <c r="BS25" s="943" t="s">
        <v>559</v>
      </c>
      <c r="BT25" s="944"/>
      <c r="BU25" s="944"/>
      <c r="BV25" s="944"/>
      <c r="BW25" s="944"/>
      <c r="BX25" s="944"/>
      <c r="BY25" s="944"/>
      <c r="BZ25" s="944"/>
      <c r="CA25" s="944"/>
      <c r="CB25" s="944"/>
      <c r="CC25" s="944"/>
      <c r="CD25" s="944"/>
      <c r="CE25" s="944"/>
      <c r="CF25" s="944"/>
      <c r="CG25" s="965"/>
      <c r="CH25" s="940">
        <v>80</v>
      </c>
      <c r="CI25" s="941"/>
      <c r="CJ25" s="941"/>
      <c r="CK25" s="941"/>
      <c r="CL25" s="942"/>
      <c r="CM25" s="940">
        <v>705</v>
      </c>
      <c r="CN25" s="941"/>
      <c r="CO25" s="941"/>
      <c r="CP25" s="941"/>
      <c r="CQ25" s="942"/>
      <c r="CR25" s="940">
        <v>63</v>
      </c>
      <c r="CS25" s="941"/>
      <c r="CT25" s="941"/>
      <c r="CU25" s="941"/>
      <c r="CV25" s="942"/>
      <c r="CW25" s="940">
        <v>0</v>
      </c>
      <c r="CX25" s="941"/>
      <c r="CY25" s="941"/>
      <c r="CZ25" s="941"/>
      <c r="DA25" s="942"/>
      <c r="DB25" s="940">
        <v>0</v>
      </c>
      <c r="DC25" s="941"/>
      <c r="DD25" s="941"/>
      <c r="DE25" s="941"/>
      <c r="DF25" s="942"/>
      <c r="DG25" s="940">
        <v>0</v>
      </c>
      <c r="DH25" s="941"/>
      <c r="DI25" s="941"/>
      <c r="DJ25" s="941"/>
      <c r="DK25" s="942"/>
      <c r="DL25" s="940">
        <v>0</v>
      </c>
      <c r="DM25" s="941"/>
      <c r="DN25" s="941"/>
      <c r="DO25" s="941"/>
      <c r="DP25" s="942"/>
      <c r="DQ25" s="940">
        <v>0</v>
      </c>
      <c r="DR25" s="941"/>
      <c r="DS25" s="941"/>
      <c r="DT25" s="941"/>
      <c r="DU25" s="942"/>
      <c r="DV25" s="943"/>
      <c r="DW25" s="944"/>
      <c r="DX25" s="944"/>
      <c r="DY25" s="944"/>
      <c r="DZ25" s="945"/>
      <c r="EA25" s="220"/>
    </row>
    <row r="26" spans="1:131" ht="26.25" customHeight="1" x14ac:dyDescent="0.2">
      <c r="A26" s="946" t="s">
        <v>337</v>
      </c>
      <c r="B26" s="947"/>
      <c r="C26" s="947"/>
      <c r="D26" s="947"/>
      <c r="E26" s="947"/>
      <c r="F26" s="947"/>
      <c r="G26" s="947"/>
      <c r="H26" s="947"/>
      <c r="I26" s="947"/>
      <c r="J26" s="947"/>
      <c r="K26" s="947"/>
      <c r="L26" s="947"/>
      <c r="M26" s="947"/>
      <c r="N26" s="947"/>
      <c r="O26" s="947"/>
      <c r="P26" s="948"/>
      <c r="Q26" s="952" t="s">
        <v>370</v>
      </c>
      <c r="R26" s="953"/>
      <c r="S26" s="953"/>
      <c r="T26" s="953"/>
      <c r="U26" s="954"/>
      <c r="V26" s="952" t="s">
        <v>371</v>
      </c>
      <c r="W26" s="953"/>
      <c r="X26" s="953"/>
      <c r="Y26" s="953"/>
      <c r="Z26" s="954"/>
      <c r="AA26" s="952" t="s">
        <v>372</v>
      </c>
      <c r="AB26" s="953"/>
      <c r="AC26" s="953"/>
      <c r="AD26" s="953"/>
      <c r="AE26" s="953"/>
      <c r="AF26" s="1012" t="s">
        <v>373</v>
      </c>
      <c r="AG26" s="959"/>
      <c r="AH26" s="959"/>
      <c r="AI26" s="959"/>
      <c r="AJ26" s="1013"/>
      <c r="AK26" s="953" t="s">
        <v>374</v>
      </c>
      <c r="AL26" s="953"/>
      <c r="AM26" s="953"/>
      <c r="AN26" s="953"/>
      <c r="AO26" s="954"/>
      <c r="AP26" s="952" t="s">
        <v>375</v>
      </c>
      <c r="AQ26" s="953"/>
      <c r="AR26" s="953"/>
      <c r="AS26" s="953"/>
      <c r="AT26" s="954"/>
      <c r="AU26" s="952" t="s">
        <v>376</v>
      </c>
      <c r="AV26" s="953"/>
      <c r="AW26" s="953"/>
      <c r="AX26" s="953"/>
      <c r="AY26" s="954"/>
      <c r="AZ26" s="952" t="s">
        <v>377</v>
      </c>
      <c r="BA26" s="953"/>
      <c r="BB26" s="953"/>
      <c r="BC26" s="953"/>
      <c r="BD26" s="954"/>
      <c r="BE26" s="952" t="s">
        <v>344</v>
      </c>
      <c r="BF26" s="953"/>
      <c r="BG26" s="953"/>
      <c r="BH26" s="953"/>
      <c r="BI26" s="966"/>
      <c r="BJ26" s="222"/>
      <c r="BK26" s="222"/>
      <c r="BL26" s="222"/>
      <c r="BM26" s="222"/>
      <c r="BN26" s="222"/>
      <c r="BO26" s="232"/>
      <c r="BP26" s="232"/>
      <c r="BQ26" s="229">
        <v>20</v>
      </c>
      <c r="BR26" s="230"/>
      <c r="BS26" s="943" t="s">
        <v>560</v>
      </c>
      <c r="BT26" s="944"/>
      <c r="BU26" s="944"/>
      <c r="BV26" s="944"/>
      <c r="BW26" s="944"/>
      <c r="BX26" s="944"/>
      <c r="BY26" s="944"/>
      <c r="BZ26" s="944"/>
      <c r="CA26" s="944"/>
      <c r="CB26" s="944"/>
      <c r="CC26" s="944"/>
      <c r="CD26" s="944"/>
      <c r="CE26" s="944"/>
      <c r="CF26" s="944"/>
      <c r="CG26" s="965"/>
      <c r="CH26" s="940">
        <v>-2</v>
      </c>
      <c r="CI26" s="941"/>
      <c r="CJ26" s="941"/>
      <c r="CK26" s="941"/>
      <c r="CL26" s="942"/>
      <c r="CM26" s="940">
        <v>94</v>
      </c>
      <c r="CN26" s="941"/>
      <c r="CO26" s="941"/>
      <c r="CP26" s="941"/>
      <c r="CQ26" s="942"/>
      <c r="CR26" s="940">
        <v>17</v>
      </c>
      <c r="CS26" s="941"/>
      <c r="CT26" s="941"/>
      <c r="CU26" s="941"/>
      <c r="CV26" s="942"/>
      <c r="CW26" s="940">
        <v>0</v>
      </c>
      <c r="CX26" s="941"/>
      <c r="CY26" s="941"/>
      <c r="CZ26" s="941"/>
      <c r="DA26" s="942"/>
      <c r="DB26" s="940">
        <v>0</v>
      </c>
      <c r="DC26" s="941"/>
      <c r="DD26" s="941"/>
      <c r="DE26" s="941"/>
      <c r="DF26" s="942"/>
      <c r="DG26" s="940">
        <v>0</v>
      </c>
      <c r="DH26" s="941"/>
      <c r="DI26" s="941"/>
      <c r="DJ26" s="941"/>
      <c r="DK26" s="942"/>
      <c r="DL26" s="940">
        <v>0</v>
      </c>
      <c r="DM26" s="941"/>
      <c r="DN26" s="941"/>
      <c r="DO26" s="941"/>
      <c r="DP26" s="942"/>
      <c r="DQ26" s="940">
        <v>0</v>
      </c>
      <c r="DR26" s="941"/>
      <c r="DS26" s="941"/>
      <c r="DT26" s="941"/>
      <c r="DU26" s="942"/>
      <c r="DV26" s="943"/>
      <c r="DW26" s="944"/>
      <c r="DX26" s="944"/>
      <c r="DY26" s="944"/>
      <c r="DZ26" s="945"/>
      <c r="EA26" s="220"/>
    </row>
    <row r="27" spans="1:131" ht="26.25" customHeight="1" thickBot="1" x14ac:dyDescent="0.25">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2"/>
      <c r="BP27" s="232"/>
      <c r="BQ27" s="229">
        <v>21</v>
      </c>
      <c r="BR27" s="230"/>
      <c r="BS27" s="943" t="s">
        <v>561</v>
      </c>
      <c r="BT27" s="944"/>
      <c r="BU27" s="944"/>
      <c r="BV27" s="944"/>
      <c r="BW27" s="944"/>
      <c r="BX27" s="944"/>
      <c r="BY27" s="944"/>
      <c r="BZ27" s="944"/>
      <c r="CA27" s="944"/>
      <c r="CB27" s="944"/>
      <c r="CC27" s="944"/>
      <c r="CD27" s="944"/>
      <c r="CE27" s="944"/>
      <c r="CF27" s="944"/>
      <c r="CG27" s="965"/>
      <c r="CH27" s="940">
        <v>122</v>
      </c>
      <c r="CI27" s="941"/>
      <c r="CJ27" s="941"/>
      <c r="CK27" s="941"/>
      <c r="CL27" s="942"/>
      <c r="CM27" s="940">
        <v>15223</v>
      </c>
      <c r="CN27" s="941"/>
      <c r="CO27" s="941"/>
      <c r="CP27" s="941"/>
      <c r="CQ27" s="942"/>
      <c r="CR27" s="940">
        <v>30</v>
      </c>
      <c r="CS27" s="941"/>
      <c r="CT27" s="941"/>
      <c r="CU27" s="941"/>
      <c r="CV27" s="942"/>
      <c r="CW27" s="940">
        <v>0</v>
      </c>
      <c r="CX27" s="941"/>
      <c r="CY27" s="941"/>
      <c r="CZ27" s="941"/>
      <c r="DA27" s="942"/>
      <c r="DB27" s="940">
        <v>0</v>
      </c>
      <c r="DC27" s="941"/>
      <c r="DD27" s="941"/>
      <c r="DE27" s="941"/>
      <c r="DF27" s="942"/>
      <c r="DG27" s="940">
        <v>59</v>
      </c>
      <c r="DH27" s="941"/>
      <c r="DI27" s="941"/>
      <c r="DJ27" s="941"/>
      <c r="DK27" s="942"/>
      <c r="DL27" s="940">
        <v>0</v>
      </c>
      <c r="DM27" s="941"/>
      <c r="DN27" s="941"/>
      <c r="DO27" s="941"/>
      <c r="DP27" s="942"/>
      <c r="DQ27" s="940">
        <v>0</v>
      </c>
      <c r="DR27" s="941"/>
      <c r="DS27" s="941"/>
      <c r="DT27" s="941"/>
      <c r="DU27" s="942"/>
      <c r="DV27" s="943"/>
      <c r="DW27" s="944"/>
      <c r="DX27" s="944"/>
      <c r="DY27" s="944"/>
      <c r="DZ27" s="945"/>
      <c r="EA27" s="220"/>
    </row>
    <row r="28" spans="1:131" ht="26.25" customHeight="1" thickTop="1" x14ac:dyDescent="0.2">
      <c r="A28" s="233">
        <v>1</v>
      </c>
      <c r="B28" s="1004" t="s">
        <v>378</v>
      </c>
      <c r="C28" s="1005"/>
      <c r="D28" s="1005"/>
      <c r="E28" s="1005"/>
      <c r="F28" s="1005"/>
      <c r="G28" s="1005"/>
      <c r="H28" s="1005"/>
      <c r="I28" s="1005"/>
      <c r="J28" s="1005"/>
      <c r="K28" s="1005"/>
      <c r="L28" s="1005"/>
      <c r="M28" s="1005"/>
      <c r="N28" s="1005"/>
      <c r="O28" s="1005"/>
      <c r="P28" s="1006"/>
      <c r="Q28" s="1007">
        <v>235917</v>
      </c>
      <c r="R28" s="1008"/>
      <c r="S28" s="1008"/>
      <c r="T28" s="1008"/>
      <c r="U28" s="1008"/>
      <c r="V28" s="1008">
        <v>233284</v>
      </c>
      <c r="W28" s="1008"/>
      <c r="X28" s="1008"/>
      <c r="Y28" s="1008"/>
      <c r="Z28" s="1008"/>
      <c r="AA28" s="1008">
        <v>2633</v>
      </c>
      <c r="AB28" s="1008"/>
      <c r="AC28" s="1008"/>
      <c r="AD28" s="1008"/>
      <c r="AE28" s="1009"/>
      <c r="AF28" s="1010">
        <v>2633</v>
      </c>
      <c r="AG28" s="1008"/>
      <c r="AH28" s="1008"/>
      <c r="AI28" s="1008"/>
      <c r="AJ28" s="1011"/>
      <c r="AK28" s="999">
        <v>14419</v>
      </c>
      <c r="AL28" s="1000"/>
      <c r="AM28" s="1000"/>
      <c r="AN28" s="1000"/>
      <c r="AO28" s="1000"/>
      <c r="AP28" s="1000" t="s">
        <v>471</v>
      </c>
      <c r="AQ28" s="1000"/>
      <c r="AR28" s="1000"/>
      <c r="AS28" s="1000"/>
      <c r="AT28" s="1000"/>
      <c r="AU28" s="1000" t="s">
        <v>471</v>
      </c>
      <c r="AV28" s="1000"/>
      <c r="AW28" s="1000"/>
      <c r="AX28" s="1000"/>
      <c r="AY28" s="1000"/>
      <c r="AZ28" s="1001" t="s">
        <v>471</v>
      </c>
      <c r="BA28" s="1001"/>
      <c r="BB28" s="1001"/>
      <c r="BC28" s="1001"/>
      <c r="BD28" s="1001"/>
      <c r="BE28" s="1002"/>
      <c r="BF28" s="1002"/>
      <c r="BG28" s="1002"/>
      <c r="BH28" s="1002"/>
      <c r="BI28" s="1003"/>
      <c r="BJ28" s="222"/>
      <c r="BK28" s="222"/>
      <c r="BL28" s="222"/>
      <c r="BM28" s="222"/>
      <c r="BN28" s="222"/>
      <c r="BO28" s="232"/>
      <c r="BP28" s="232"/>
      <c r="BQ28" s="229">
        <v>22</v>
      </c>
      <c r="BR28" s="230"/>
      <c r="BS28" s="943" t="s">
        <v>562</v>
      </c>
      <c r="BT28" s="944"/>
      <c r="BU28" s="944"/>
      <c r="BV28" s="944"/>
      <c r="BW28" s="944"/>
      <c r="BX28" s="944"/>
      <c r="BY28" s="944"/>
      <c r="BZ28" s="944"/>
      <c r="CA28" s="944"/>
      <c r="CB28" s="944"/>
      <c r="CC28" s="944"/>
      <c r="CD28" s="944"/>
      <c r="CE28" s="944"/>
      <c r="CF28" s="944"/>
      <c r="CG28" s="965"/>
      <c r="CH28" s="940">
        <v>0</v>
      </c>
      <c r="CI28" s="941"/>
      <c r="CJ28" s="941"/>
      <c r="CK28" s="941"/>
      <c r="CL28" s="942"/>
      <c r="CM28" s="940">
        <v>3850</v>
      </c>
      <c r="CN28" s="941"/>
      <c r="CO28" s="941"/>
      <c r="CP28" s="941"/>
      <c r="CQ28" s="942"/>
      <c r="CR28" s="940">
        <v>3850</v>
      </c>
      <c r="CS28" s="941"/>
      <c r="CT28" s="941"/>
      <c r="CU28" s="941"/>
      <c r="CV28" s="942"/>
      <c r="CW28" s="940">
        <v>0</v>
      </c>
      <c r="CX28" s="941"/>
      <c r="CY28" s="941"/>
      <c r="CZ28" s="941"/>
      <c r="DA28" s="942"/>
      <c r="DB28" s="940">
        <v>0</v>
      </c>
      <c r="DC28" s="941"/>
      <c r="DD28" s="941"/>
      <c r="DE28" s="941"/>
      <c r="DF28" s="942"/>
      <c r="DG28" s="940">
        <v>0</v>
      </c>
      <c r="DH28" s="941"/>
      <c r="DI28" s="941"/>
      <c r="DJ28" s="941"/>
      <c r="DK28" s="942"/>
      <c r="DL28" s="940">
        <v>0</v>
      </c>
      <c r="DM28" s="941"/>
      <c r="DN28" s="941"/>
      <c r="DO28" s="941"/>
      <c r="DP28" s="942"/>
      <c r="DQ28" s="940">
        <v>0</v>
      </c>
      <c r="DR28" s="941"/>
      <c r="DS28" s="941"/>
      <c r="DT28" s="941"/>
      <c r="DU28" s="942"/>
      <c r="DV28" s="943"/>
      <c r="DW28" s="944"/>
      <c r="DX28" s="944"/>
      <c r="DY28" s="944"/>
      <c r="DZ28" s="945"/>
      <c r="EA28" s="220"/>
    </row>
    <row r="29" spans="1:131" ht="26.25" customHeight="1" x14ac:dyDescent="0.2">
      <c r="A29" s="233">
        <v>2</v>
      </c>
      <c r="B29" s="990" t="s">
        <v>379</v>
      </c>
      <c r="C29" s="991"/>
      <c r="D29" s="991"/>
      <c r="E29" s="991"/>
      <c r="F29" s="991"/>
      <c r="G29" s="991"/>
      <c r="H29" s="991"/>
      <c r="I29" s="991"/>
      <c r="J29" s="991"/>
      <c r="K29" s="991"/>
      <c r="L29" s="991"/>
      <c r="M29" s="991"/>
      <c r="N29" s="991"/>
      <c r="O29" s="991"/>
      <c r="P29" s="992"/>
      <c r="Q29" s="996">
        <v>27116</v>
      </c>
      <c r="R29" s="994"/>
      <c r="S29" s="994"/>
      <c r="T29" s="994"/>
      <c r="U29" s="994"/>
      <c r="V29" s="994">
        <v>28506</v>
      </c>
      <c r="W29" s="994"/>
      <c r="X29" s="994"/>
      <c r="Y29" s="994"/>
      <c r="Z29" s="994"/>
      <c r="AA29" s="994">
        <v>-1391</v>
      </c>
      <c r="AB29" s="994"/>
      <c r="AC29" s="994"/>
      <c r="AD29" s="994"/>
      <c r="AE29" s="997"/>
      <c r="AF29" s="993">
        <v>2289</v>
      </c>
      <c r="AG29" s="994"/>
      <c r="AH29" s="994"/>
      <c r="AI29" s="994"/>
      <c r="AJ29" s="995"/>
      <c r="AK29" s="931">
        <v>2618</v>
      </c>
      <c r="AL29" s="922"/>
      <c r="AM29" s="922"/>
      <c r="AN29" s="922"/>
      <c r="AO29" s="922"/>
      <c r="AP29" s="922">
        <v>7350</v>
      </c>
      <c r="AQ29" s="922"/>
      <c r="AR29" s="922"/>
      <c r="AS29" s="922"/>
      <c r="AT29" s="922"/>
      <c r="AU29" s="922">
        <v>4046</v>
      </c>
      <c r="AV29" s="922"/>
      <c r="AW29" s="922"/>
      <c r="AX29" s="922"/>
      <c r="AY29" s="922"/>
      <c r="AZ29" s="998" t="s">
        <v>471</v>
      </c>
      <c r="BA29" s="998"/>
      <c r="BB29" s="998"/>
      <c r="BC29" s="998"/>
      <c r="BD29" s="998"/>
      <c r="BE29" s="923" t="s">
        <v>537</v>
      </c>
      <c r="BF29" s="923"/>
      <c r="BG29" s="923"/>
      <c r="BH29" s="923"/>
      <c r="BI29" s="924"/>
      <c r="BJ29" s="222"/>
      <c r="BK29" s="222"/>
      <c r="BL29" s="222"/>
      <c r="BM29" s="222"/>
      <c r="BN29" s="222"/>
      <c r="BO29" s="232"/>
      <c r="BP29" s="232"/>
      <c r="BQ29" s="229">
        <v>23</v>
      </c>
      <c r="BR29" s="230"/>
      <c r="BS29" s="943" t="s">
        <v>563</v>
      </c>
      <c r="BT29" s="944"/>
      <c r="BU29" s="944"/>
      <c r="BV29" s="944"/>
      <c r="BW29" s="944"/>
      <c r="BX29" s="944"/>
      <c r="BY29" s="944"/>
      <c r="BZ29" s="944"/>
      <c r="CA29" s="944"/>
      <c r="CB29" s="944"/>
      <c r="CC29" s="944"/>
      <c r="CD29" s="944"/>
      <c r="CE29" s="944"/>
      <c r="CF29" s="944"/>
      <c r="CG29" s="965"/>
      <c r="CH29" s="940">
        <v>0</v>
      </c>
      <c r="CI29" s="941"/>
      <c r="CJ29" s="941"/>
      <c r="CK29" s="941"/>
      <c r="CL29" s="942"/>
      <c r="CM29" s="940">
        <v>90052</v>
      </c>
      <c r="CN29" s="941"/>
      <c r="CO29" s="941"/>
      <c r="CP29" s="941"/>
      <c r="CQ29" s="942"/>
      <c r="CR29" s="940">
        <v>45026</v>
      </c>
      <c r="CS29" s="941"/>
      <c r="CT29" s="941"/>
      <c r="CU29" s="941"/>
      <c r="CV29" s="942"/>
      <c r="CW29" s="940">
        <v>0</v>
      </c>
      <c r="CX29" s="941"/>
      <c r="CY29" s="941"/>
      <c r="CZ29" s="941"/>
      <c r="DA29" s="942"/>
      <c r="DB29" s="940">
        <v>1024</v>
      </c>
      <c r="DC29" s="941"/>
      <c r="DD29" s="941"/>
      <c r="DE29" s="941"/>
      <c r="DF29" s="942"/>
      <c r="DG29" s="940">
        <v>99464</v>
      </c>
      <c r="DH29" s="941"/>
      <c r="DI29" s="941"/>
      <c r="DJ29" s="941"/>
      <c r="DK29" s="942"/>
      <c r="DL29" s="940">
        <v>0</v>
      </c>
      <c r="DM29" s="941"/>
      <c r="DN29" s="941"/>
      <c r="DO29" s="941"/>
      <c r="DP29" s="942"/>
      <c r="DQ29" s="940">
        <v>0</v>
      </c>
      <c r="DR29" s="941"/>
      <c r="DS29" s="941"/>
      <c r="DT29" s="941"/>
      <c r="DU29" s="942"/>
      <c r="DV29" s="943"/>
      <c r="DW29" s="944"/>
      <c r="DX29" s="944"/>
      <c r="DY29" s="944"/>
      <c r="DZ29" s="945"/>
      <c r="EA29" s="220"/>
    </row>
    <row r="30" spans="1:131" ht="26.25" customHeight="1" x14ac:dyDescent="0.2">
      <c r="A30" s="233">
        <v>3</v>
      </c>
      <c r="B30" s="990" t="s">
        <v>380</v>
      </c>
      <c r="C30" s="991"/>
      <c r="D30" s="991"/>
      <c r="E30" s="991"/>
      <c r="F30" s="991"/>
      <c r="G30" s="991"/>
      <c r="H30" s="991"/>
      <c r="I30" s="991"/>
      <c r="J30" s="991"/>
      <c r="K30" s="991"/>
      <c r="L30" s="991"/>
      <c r="M30" s="991"/>
      <c r="N30" s="991"/>
      <c r="O30" s="991"/>
      <c r="P30" s="992"/>
      <c r="Q30" s="996">
        <v>9119</v>
      </c>
      <c r="R30" s="994"/>
      <c r="S30" s="994"/>
      <c r="T30" s="994"/>
      <c r="U30" s="994"/>
      <c r="V30" s="994">
        <v>9062</v>
      </c>
      <c r="W30" s="994"/>
      <c r="X30" s="994"/>
      <c r="Y30" s="994"/>
      <c r="Z30" s="994"/>
      <c r="AA30" s="994">
        <v>57</v>
      </c>
      <c r="AB30" s="994"/>
      <c r="AC30" s="994"/>
      <c r="AD30" s="994"/>
      <c r="AE30" s="997"/>
      <c r="AF30" s="993">
        <v>1116</v>
      </c>
      <c r="AG30" s="994"/>
      <c r="AH30" s="994"/>
      <c r="AI30" s="994"/>
      <c r="AJ30" s="995"/>
      <c r="AK30" s="931">
        <v>1582</v>
      </c>
      <c r="AL30" s="922"/>
      <c r="AM30" s="922"/>
      <c r="AN30" s="922"/>
      <c r="AO30" s="922"/>
      <c r="AP30" s="922">
        <v>12594</v>
      </c>
      <c r="AQ30" s="922"/>
      <c r="AR30" s="922"/>
      <c r="AS30" s="922"/>
      <c r="AT30" s="922"/>
      <c r="AU30" s="922">
        <v>5567</v>
      </c>
      <c r="AV30" s="922"/>
      <c r="AW30" s="922"/>
      <c r="AX30" s="922"/>
      <c r="AY30" s="922"/>
      <c r="AZ30" s="998" t="s">
        <v>471</v>
      </c>
      <c r="BA30" s="998"/>
      <c r="BB30" s="998"/>
      <c r="BC30" s="998"/>
      <c r="BD30" s="998"/>
      <c r="BE30" s="923" t="s">
        <v>537</v>
      </c>
      <c r="BF30" s="923"/>
      <c r="BG30" s="923"/>
      <c r="BH30" s="923"/>
      <c r="BI30" s="924"/>
      <c r="BJ30" s="222"/>
      <c r="BK30" s="222"/>
      <c r="BL30" s="222"/>
      <c r="BM30" s="222"/>
      <c r="BN30" s="222"/>
      <c r="BO30" s="232"/>
      <c r="BP30" s="232"/>
      <c r="BQ30" s="229">
        <v>24</v>
      </c>
      <c r="BR30" s="230"/>
      <c r="BS30" s="943" t="s">
        <v>564</v>
      </c>
      <c r="BT30" s="944"/>
      <c r="BU30" s="944"/>
      <c r="BV30" s="944"/>
      <c r="BW30" s="944"/>
      <c r="BX30" s="944"/>
      <c r="BY30" s="944"/>
      <c r="BZ30" s="944"/>
      <c r="CA30" s="944"/>
      <c r="CB30" s="944"/>
      <c r="CC30" s="944"/>
      <c r="CD30" s="944"/>
      <c r="CE30" s="944"/>
      <c r="CF30" s="944"/>
      <c r="CG30" s="965"/>
      <c r="CH30" s="940">
        <v>10</v>
      </c>
      <c r="CI30" s="941"/>
      <c r="CJ30" s="941"/>
      <c r="CK30" s="941"/>
      <c r="CL30" s="942"/>
      <c r="CM30" s="940">
        <v>1425</v>
      </c>
      <c r="CN30" s="941"/>
      <c r="CO30" s="941"/>
      <c r="CP30" s="941"/>
      <c r="CQ30" s="942"/>
      <c r="CR30" s="940">
        <v>510</v>
      </c>
      <c r="CS30" s="941"/>
      <c r="CT30" s="941"/>
      <c r="CU30" s="941"/>
      <c r="CV30" s="942"/>
      <c r="CW30" s="940">
        <v>2</v>
      </c>
      <c r="CX30" s="941"/>
      <c r="CY30" s="941"/>
      <c r="CZ30" s="941"/>
      <c r="DA30" s="942"/>
      <c r="DB30" s="940">
        <v>0</v>
      </c>
      <c r="DC30" s="941"/>
      <c r="DD30" s="941"/>
      <c r="DE30" s="941"/>
      <c r="DF30" s="942"/>
      <c r="DG30" s="940">
        <v>0</v>
      </c>
      <c r="DH30" s="941"/>
      <c r="DI30" s="941"/>
      <c r="DJ30" s="941"/>
      <c r="DK30" s="942"/>
      <c r="DL30" s="940">
        <v>0</v>
      </c>
      <c r="DM30" s="941"/>
      <c r="DN30" s="941"/>
      <c r="DO30" s="941"/>
      <c r="DP30" s="942"/>
      <c r="DQ30" s="940">
        <v>0</v>
      </c>
      <c r="DR30" s="941"/>
      <c r="DS30" s="941"/>
      <c r="DT30" s="941"/>
      <c r="DU30" s="942"/>
      <c r="DV30" s="943"/>
      <c r="DW30" s="944"/>
      <c r="DX30" s="944"/>
      <c r="DY30" s="944"/>
      <c r="DZ30" s="945"/>
      <c r="EA30" s="220"/>
    </row>
    <row r="31" spans="1:131" ht="26.25" customHeight="1" x14ac:dyDescent="0.2">
      <c r="A31" s="233">
        <v>4</v>
      </c>
      <c r="B31" s="990" t="s">
        <v>381</v>
      </c>
      <c r="C31" s="991"/>
      <c r="D31" s="991"/>
      <c r="E31" s="991"/>
      <c r="F31" s="991"/>
      <c r="G31" s="991"/>
      <c r="H31" s="991"/>
      <c r="I31" s="991"/>
      <c r="J31" s="991"/>
      <c r="K31" s="991"/>
      <c r="L31" s="991"/>
      <c r="M31" s="991"/>
      <c r="N31" s="991"/>
      <c r="O31" s="991"/>
      <c r="P31" s="992"/>
      <c r="Q31" s="996">
        <v>5934</v>
      </c>
      <c r="R31" s="994"/>
      <c r="S31" s="994"/>
      <c r="T31" s="994"/>
      <c r="U31" s="994"/>
      <c r="V31" s="994">
        <v>4140</v>
      </c>
      <c r="W31" s="994"/>
      <c r="X31" s="994"/>
      <c r="Y31" s="994"/>
      <c r="Z31" s="994"/>
      <c r="AA31" s="994">
        <v>1794</v>
      </c>
      <c r="AB31" s="994"/>
      <c r="AC31" s="994"/>
      <c r="AD31" s="994"/>
      <c r="AE31" s="997"/>
      <c r="AF31" s="993" t="s">
        <v>471</v>
      </c>
      <c r="AG31" s="994"/>
      <c r="AH31" s="994"/>
      <c r="AI31" s="994"/>
      <c r="AJ31" s="995"/>
      <c r="AK31" s="931">
        <v>625</v>
      </c>
      <c r="AL31" s="922"/>
      <c r="AM31" s="922"/>
      <c r="AN31" s="922"/>
      <c r="AO31" s="922"/>
      <c r="AP31" s="922">
        <v>9436</v>
      </c>
      <c r="AQ31" s="922"/>
      <c r="AR31" s="922"/>
      <c r="AS31" s="922"/>
      <c r="AT31" s="922"/>
      <c r="AU31" s="922">
        <v>6416</v>
      </c>
      <c r="AV31" s="922"/>
      <c r="AW31" s="922"/>
      <c r="AX31" s="922"/>
      <c r="AY31" s="922"/>
      <c r="AZ31" s="998" t="s">
        <v>471</v>
      </c>
      <c r="BA31" s="998"/>
      <c r="BB31" s="998"/>
      <c r="BC31" s="998"/>
      <c r="BD31" s="998"/>
      <c r="BE31" s="923" t="s">
        <v>537</v>
      </c>
      <c r="BF31" s="923"/>
      <c r="BG31" s="923"/>
      <c r="BH31" s="923"/>
      <c r="BI31" s="924"/>
      <c r="BJ31" s="222"/>
      <c r="BK31" s="222"/>
      <c r="BL31" s="222"/>
      <c r="BM31" s="222"/>
      <c r="BN31" s="222"/>
      <c r="BO31" s="232"/>
      <c r="BP31" s="232"/>
      <c r="BQ31" s="229">
        <v>25</v>
      </c>
      <c r="BR31" s="230"/>
      <c r="BS31" s="943" t="s">
        <v>565</v>
      </c>
      <c r="BT31" s="944"/>
      <c r="BU31" s="944"/>
      <c r="BV31" s="944"/>
      <c r="BW31" s="944"/>
      <c r="BX31" s="944"/>
      <c r="BY31" s="944"/>
      <c r="BZ31" s="944"/>
      <c r="CA31" s="944"/>
      <c r="CB31" s="944"/>
      <c r="CC31" s="944"/>
      <c r="CD31" s="944"/>
      <c r="CE31" s="944"/>
      <c r="CF31" s="944"/>
      <c r="CG31" s="965"/>
      <c r="CH31" s="940">
        <v>141</v>
      </c>
      <c r="CI31" s="941"/>
      <c r="CJ31" s="941"/>
      <c r="CK31" s="941"/>
      <c r="CL31" s="942"/>
      <c r="CM31" s="940">
        <v>11808</v>
      </c>
      <c r="CN31" s="941"/>
      <c r="CO31" s="941"/>
      <c r="CP31" s="941"/>
      <c r="CQ31" s="942"/>
      <c r="CR31" s="940">
        <v>8</v>
      </c>
      <c r="CS31" s="941"/>
      <c r="CT31" s="941"/>
      <c r="CU31" s="941"/>
      <c r="CV31" s="942"/>
      <c r="CW31" s="940">
        <v>0</v>
      </c>
      <c r="CX31" s="941"/>
      <c r="CY31" s="941"/>
      <c r="CZ31" s="941"/>
      <c r="DA31" s="942"/>
      <c r="DB31" s="940">
        <v>0</v>
      </c>
      <c r="DC31" s="941"/>
      <c r="DD31" s="941"/>
      <c r="DE31" s="941"/>
      <c r="DF31" s="942"/>
      <c r="DG31" s="940">
        <v>0</v>
      </c>
      <c r="DH31" s="941"/>
      <c r="DI31" s="941"/>
      <c r="DJ31" s="941"/>
      <c r="DK31" s="942"/>
      <c r="DL31" s="940">
        <v>0</v>
      </c>
      <c r="DM31" s="941"/>
      <c r="DN31" s="941"/>
      <c r="DO31" s="941"/>
      <c r="DP31" s="942"/>
      <c r="DQ31" s="940">
        <v>0</v>
      </c>
      <c r="DR31" s="941"/>
      <c r="DS31" s="941"/>
      <c r="DT31" s="941"/>
      <c r="DU31" s="942"/>
      <c r="DV31" s="943"/>
      <c r="DW31" s="944"/>
      <c r="DX31" s="944"/>
      <c r="DY31" s="944"/>
      <c r="DZ31" s="945"/>
      <c r="EA31" s="220"/>
    </row>
    <row r="32" spans="1:131" ht="26.25" customHeight="1" x14ac:dyDescent="0.2">
      <c r="A32" s="233">
        <v>5</v>
      </c>
      <c r="B32" s="990" t="s">
        <v>382</v>
      </c>
      <c r="C32" s="991"/>
      <c r="D32" s="991"/>
      <c r="E32" s="991"/>
      <c r="F32" s="991"/>
      <c r="G32" s="991"/>
      <c r="H32" s="991"/>
      <c r="I32" s="991"/>
      <c r="J32" s="991"/>
      <c r="K32" s="991"/>
      <c r="L32" s="991"/>
      <c r="M32" s="991"/>
      <c r="N32" s="991"/>
      <c r="O32" s="991"/>
      <c r="P32" s="992"/>
      <c r="Q32" s="996">
        <v>17497</v>
      </c>
      <c r="R32" s="994"/>
      <c r="S32" s="994"/>
      <c r="T32" s="994"/>
      <c r="U32" s="994"/>
      <c r="V32" s="994">
        <v>17152</v>
      </c>
      <c r="W32" s="994"/>
      <c r="X32" s="994"/>
      <c r="Y32" s="994"/>
      <c r="Z32" s="994"/>
      <c r="AA32" s="994">
        <v>345</v>
      </c>
      <c r="AB32" s="994"/>
      <c r="AC32" s="994"/>
      <c r="AD32" s="994"/>
      <c r="AE32" s="997"/>
      <c r="AF32" s="993" t="s">
        <v>471</v>
      </c>
      <c r="AG32" s="994"/>
      <c r="AH32" s="994"/>
      <c r="AI32" s="994"/>
      <c r="AJ32" s="995"/>
      <c r="AK32" s="931">
        <v>1</v>
      </c>
      <c r="AL32" s="922"/>
      <c r="AM32" s="922"/>
      <c r="AN32" s="922"/>
      <c r="AO32" s="922"/>
      <c r="AP32" s="922">
        <v>75999</v>
      </c>
      <c r="AQ32" s="922"/>
      <c r="AR32" s="922"/>
      <c r="AS32" s="922"/>
      <c r="AT32" s="922"/>
      <c r="AU32" s="922">
        <v>14597</v>
      </c>
      <c r="AV32" s="922"/>
      <c r="AW32" s="922"/>
      <c r="AX32" s="922"/>
      <c r="AY32" s="922"/>
      <c r="AZ32" s="998" t="s">
        <v>471</v>
      </c>
      <c r="BA32" s="998"/>
      <c r="BB32" s="998"/>
      <c r="BC32" s="998"/>
      <c r="BD32" s="998"/>
      <c r="BE32" s="923" t="s">
        <v>538</v>
      </c>
      <c r="BF32" s="923"/>
      <c r="BG32" s="923"/>
      <c r="BH32" s="923"/>
      <c r="BI32" s="924"/>
      <c r="BJ32" s="222"/>
      <c r="BK32" s="222"/>
      <c r="BL32" s="222"/>
      <c r="BM32" s="222"/>
      <c r="BN32" s="222"/>
      <c r="BO32" s="232"/>
      <c r="BP32" s="232"/>
      <c r="BQ32" s="229">
        <v>26</v>
      </c>
      <c r="BR32" s="230"/>
      <c r="BS32" s="943" t="s">
        <v>566</v>
      </c>
      <c r="BT32" s="944"/>
      <c r="BU32" s="944"/>
      <c r="BV32" s="944"/>
      <c r="BW32" s="944"/>
      <c r="BX32" s="944"/>
      <c r="BY32" s="944"/>
      <c r="BZ32" s="944"/>
      <c r="CA32" s="944"/>
      <c r="CB32" s="944"/>
      <c r="CC32" s="944"/>
      <c r="CD32" s="944"/>
      <c r="CE32" s="944"/>
      <c r="CF32" s="944"/>
      <c r="CG32" s="965"/>
      <c r="CH32" s="940">
        <v>6</v>
      </c>
      <c r="CI32" s="941"/>
      <c r="CJ32" s="941"/>
      <c r="CK32" s="941"/>
      <c r="CL32" s="942"/>
      <c r="CM32" s="940">
        <v>277</v>
      </c>
      <c r="CN32" s="941"/>
      <c r="CO32" s="941"/>
      <c r="CP32" s="941"/>
      <c r="CQ32" s="942"/>
      <c r="CR32" s="940">
        <v>21</v>
      </c>
      <c r="CS32" s="941"/>
      <c r="CT32" s="941"/>
      <c r="CU32" s="941"/>
      <c r="CV32" s="942"/>
      <c r="CW32" s="940">
        <v>0</v>
      </c>
      <c r="CX32" s="941"/>
      <c r="CY32" s="941"/>
      <c r="CZ32" s="941"/>
      <c r="DA32" s="942"/>
      <c r="DB32" s="940">
        <v>0</v>
      </c>
      <c r="DC32" s="941"/>
      <c r="DD32" s="941"/>
      <c r="DE32" s="941"/>
      <c r="DF32" s="942"/>
      <c r="DG32" s="940">
        <v>0</v>
      </c>
      <c r="DH32" s="941"/>
      <c r="DI32" s="941"/>
      <c r="DJ32" s="941"/>
      <c r="DK32" s="942"/>
      <c r="DL32" s="940">
        <v>0</v>
      </c>
      <c r="DM32" s="941"/>
      <c r="DN32" s="941"/>
      <c r="DO32" s="941"/>
      <c r="DP32" s="942"/>
      <c r="DQ32" s="940">
        <v>0</v>
      </c>
      <c r="DR32" s="941"/>
      <c r="DS32" s="941"/>
      <c r="DT32" s="941"/>
      <c r="DU32" s="942"/>
      <c r="DV32" s="943"/>
      <c r="DW32" s="944"/>
      <c r="DX32" s="944"/>
      <c r="DY32" s="944"/>
      <c r="DZ32" s="945"/>
      <c r="EA32" s="220"/>
    </row>
    <row r="33" spans="1:131" ht="26.25" customHeight="1" x14ac:dyDescent="0.2">
      <c r="A33" s="233">
        <v>6</v>
      </c>
      <c r="B33" s="990"/>
      <c r="C33" s="991"/>
      <c r="D33" s="991"/>
      <c r="E33" s="991"/>
      <c r="F33" s="991"/>
      <c r="G33" s="991"/>
      <c r="H33" s="991"/>
      <c r="I33" s="991"/>
      <c r="J33" s="991"/>
      <c r="K33" s="991"/>
      <c r="L33" s="991"/>
      <c r="M33" s="991"/>
      <c r="N33" s="991"/>
      <c r="O33" s="991"/>
      <c r="P33" s="992"/>
      <c r="Q33" s="996"/>
      <c r="R33" s="994"/>
      <c r="S33" s="994"/>
      <c r="T33" s="994"/>
      <c r="U33" s="994"/>
      <c r="V33" s="994"/>
      <c r="W33" s="994"/>
      <c r="X33" s="994"/>
      <c r="Y33" s="994"/>
      <c r="Z33" s="994"/>
      <c r="AA33" s="994"/>
      <c r="AB33" s="994"/>
      <c r="AC33" s="994"/>
      <c r="AD33" s="994"/>
      <c r="AE33" s="997"/>
      <c r="AF33" s="993"/>
      <c r="AG33" s="994"/>
      <c r="AH33" s="994"/>
      <c r="AI33" s="994"/>
      <c r="AJ33" s="995"/>
      <c r="AK33" s="931"/>
      <c r="AL33" s="922"/>
      <c r="AM33" s="922"/>
      <c r="AN33" s="922"/>
      <c r="AO33" s="922"/>
      <c r="AP33" s="922"/>
      <c r="AQ33" s="922"/>
      <c r="AR33" s="922"/>
      <c r="AS33" s="922"/>
      <c r="AT33" s="922"/>
      <c r="AU33" s="922"/>
      <c r="AV33" s="922"/>
      <c r="AW33" s="922"/>
      <c r="AX33" s="922"/>
      <c r="AY33" s="922"/>
      <c r="AZ33" s="998"/>
      <c r="BA33" s="998"/>
      <c r="BB33" s="998"/>
      <c r="BC33" s="998"/>
      <c r="BD33" s="998"/>
      <c r="BE33" s="923"/>
      <c r="BF33" s="923"/>
      <c r="BG33" s="923"/>
      <c r="BH33" s="923"/>
      <c r="BI33" s="924"/>
      <c r="BJ33" s="222"/>
      <c r="BK33" s="222"/>
      <c r="BL33" s="222"/>
      <c r="BM33" s="222"/>
      <c r="BN33" s="222"/>
      <c r="BO33" s="232"/>
      <c r="BP33" s="232"/>
      <c r="BQ33" s="229">
        <v>27</v>
      </c>
      <c r="BR33" s="230"/>
      <c r="BS33" s="943" t="s">
        <v>567</v>
      </c>
      <c r="BT33" s="944"/>
      <c r="BU33" s="944"/>
      <c r="BV33" s="944"/>
      <c r="BW33" s="944"/>
      <c r="BX33" s="944"/>
      <c r="BY33" s="944"/>
      <c r="BZ33" s="944"/>
      <c r="CA33" s="944"/>
      <c r="CB33" s="944"/>
      <c r="CC33" s="944"/>
      <c r="CD33" s="944"/>
      <c r="CE33" s="944"/>
      <c r="CF33" s="944"/>
      <c r="CG33" s="965"/>
      <c r="CH33" s="940">
        <v>4</v>
      </c>
      <c r="CI33" s="941"/>
      <c r="CJ33" s="941"/>
      <c r="CK33" s="941"/>
      <c r="CL33" s="942"/>
      <c r="CM33" s="940">
        <v>108</v>
      </c>
      <c r="CN33" s="941"/>
      <c r="CO33" s="941"/>
      <c r="CP33" s="941"/>
      <c r="CQ33" s="942"/>
      <c r="CR33" s="940">
        <v>40</v>
      </c>
      <c r="CS33" s="941"/>
      <c r="CT33" s="941"/>
      <c r="CU33" s="941"/>
      <c r="CV33" s="942"/>
      <c r="CW33" s="940">
        <v>0</v>
      </c>
      <c r="CX33" s="941"/>
      <c r="CY33" s="941"/>
      <c r="CZ33" s="941"/>
      <c r="DA33" s="942"/>
      <c r="DB33" s="940">
        <v>0</v>
      </c>
      <c r="DC33" s="941"/>
      <c r="DD33" s="941"/>
      <c r="DE33" s="941"/>
      <c r="DF33" s="942"/>
      <c r="DG33" s="940">
        <v>0</v>
      </c>
      <c r="DH33" s="941"/>
      <c r="DI33" s="941"/>
      <c r="DJ33" s="941"/>
      <c r="DK33" s="942"/>
      <c r="DL33" s="940">
        <v>0</v>
      </c>
      <c r="DM33" s="941"/>
      <c r="DN33" s="941"/>
      <c r="DO33" s="941"/>
      <c r="DP33" s="942"/>
      <c r="DQ33" s="940">
        <v>0</v>
      </c>
      <c r="DR33" s="941"/>
      <c r="DS33" s="941"/>
      <c r="DT33" s="941"/>
      <c r="DU33" s="942"/>
      <c r="DV33" s="943"/>
      <c r="DW33" s="944"/>
      <c r="DX33" s="944"/>
      <c r="DY33" s="944"/>
      <c r="DZ33" s="945"/>
      <c r="EA33" s="220"/>
    </row>
    <row r="34" spans="1:131" ht="26.25" customHeight="1" x14ac:dyDescent="0.2">
      <c r="A34" s="233">
        <v>7</v>
      </c>
      <c r="B34" s="990"/>
      <c r="C34" s="991"/>
      <c r="D34" s="991"/>
      <c r="E34" s="991"/>
      <c r="F34" s="991"/>
      <c r="G34" s="991"/>
      <c r="H34" s="991"/>
      <c r="I34" s="991"/>
      <c r="J34" s="991"/>
      <c r="K34" s="991"/>
      <c r="L34" s="991"/>
      <c r="M34" s="991"/>
      <c r="N34" s="991"/>
      <c r="O34" s="991"/>
      <c r="P34" s="992"/>
      <c r="Q34" s="996"/>
      <c r="R34" s="994"/>
      <c r="S34" s="994"/>
      <c r="T34" s="994"/>
      <c r="U34" s="994"/>
      <c r="V34" s="994"/>
      <c r="W34" s="994"/>
      <c r="X34" s="994"/>
      <c r="Y34" s="994"/>
      <c r="Z34" s="994"/>
      <c r="AA34" s="994"/>
      <c r="AB34" s="994"/>
      <c r="AC34" s="994"/>
      <c r="AD34" s="994"/>
      <c r="AE34" s="997"/>
      <c r="AF34" s="993"/>
      <c r="AG34" s="994"/>
      <c r="AH34" s="994"/>
      <c r="AI34" s="994"/>
      <c r="AJ34" s="995"/>
      <c r="AK34" s="931"/>
      <c r="AL34" s="922"/>
      <c r="AM34" s="922"/>
      <c r="AN34" s="922"/>
      <c r="AO34" s="922"/>
      <c r="AP34" s="922"/>
      <c r="AQ34" s="922"/>
      <c r="AR34" s="922"/>
      <c r="AS34" s="922"/>
      <c r="AT34" s="922"/>
      <c r="AU34" s="922"/>
      <c r="AV34" s="922"/>
      <c r="AW34" s="922"/>
      <c r="AX34" s="922"/>
      <c r="AY34" s="922"/>
      <c r="AZ34" s="998"/>
      <c r="BA34" s="998"/>
      <c r="BB34" s="998"/>
      <c r="BC34" s="998"/>
      <c r="BD34" s="998"/>
      <c r="BE34" s="923"/>
      <c r="BF34" s="923"/>
      <c r="BG34" s="923"/>
      <c r="BH34" s="923"/>
      <c r="BI34" s="924"/>
      <c r="BJ34" s="222"/>
      <c r="BK34" s="222"/>
      <c r="BL34" s="222"/>
      <c r="BM34" s="222"/>
      <c r="BN34" s="222"/>
      <c r="BO34" s="232"/>
      <c r="BP34" s="232"/>
      <c r="BQ34" s="229">
        <v>28</v>
      </c>
      <c r="BR34" s="230"/>
      <c r="BS34" s="943" t="s">
        <v>568</v>
      </c>
      <c r="BT34" s="944"/>
      <c r="BU34" s="944"/>
      <c r="BV34" s="944"/>
      <c r="BW34" s="944"/>
      <c r="BX34" s="944"/>
      <c r="BY34" s="944"/>
      <c r="BZ34" s="944"/>
      <c r="CA34" s="944"/>
      <c r="CB34" s="944"/>
      <c r="CC34" s="944"/>
      <c r="CD34" s="944"/>
      <c r="CE34" s="944"/>
      <c r="CF34" s="944"/>
      <c r="CG34" s="965"/>
      <c r="CH34" s="940">
        <v>60</v>
      </c>
      <c r="CI34" s="941"/>
      <c r="CJ34" s="941"/>
      <c r="CK34" s="941"/>
      <c r="CL34" s="942"/>
      <c r="CM34" s="940">
        <v>190</v>
      </c>
      <c r="CN34" s="941"/>
      <c r="CO34" s="941"/>
      <c r="CP34" s="941"/>
      <c r="CQ34" s="942"/>
      <c r="CR34" s="940">
        <v>20</v>
      </c>
      <c r="CS34" s="941"/>
      <c r="CT34" s="941"/>
      <c r="CU34" s="941"/>
      <c r="CV34" s="942"/>
      <c r="CW34" s="940">
        <v>1</v>
      </c>
      <c r="CX34" s="941"/>
      <c r="CY34" s="941"/>
      <c r="CZ34" s="941"/>
      <c r="DA34" s="942"/>
      <c r="DB34" s="940">
        <v>0</v>
      </c>
      <c r="DC34" s="941"/>
      <c r="DD34" s="941"/>
      <c r="DE34" s="941"/>
      <c r="DF34" s="942"/>
      <c r="DG34" s="940">
        <v>0</v>
      </c>
      <c r="DH34" s="941"/>
      <c r="DI34" s="941"/>
      <c r="DJ34" s="941"/>
      <c r="DK34" s="942"/>
      <c r="DL34" s="940">
        <v>0</v>
      </c>
      <c r="DM34" s="941"/>
      <c r="DN34" s="941"/>
      <c r="DO34" s="941"/>
      <c r="DP34" s="942"/>
      <c r="DQ34" s="940">
        <v>0</v>
      </c>
      <c r="DR34" s="941"/>
      <c r="DS34" s="941"/>
      <c r="DT34" s="941"/>
      <c r="DU34" s="942"/>
      <c r="DV34" s="943"/>
      <c r="DW34" s="944"/>
      <c r="DX34" s="944"/>
      <c r="DY34" s="944"/>
      <c r="DZ34" s="945"/>
      <c r="EA34" s="220"/>
    </row>
    <row r="35" spans="1:131" ht="26.25" customHeight="1" x14ac:dyDescent="0.2">
      <c r="A35" s="233">
        <v>8</v>
      </c>
      <c r="B35" s="990"/>
      <c r="C35" s="991"/>
      <c r="D35" s="991"/>
      <c r="E35" s="991"/>
      <c r="F35" s="991"/>
      <c r="G35" s="991"/>
      <c r="H35" s="991"/>
      <c r="I35" s="991"/>
      <c r="J35" s="991"/>
      <c r="K35" s="991"/>
      <c r="L35" s="991"/>
      <c r="M35" s="991"/>
      <c r="N35" s="991"/>
      <c r="O35" s="991"/>
      <c r="P35" s="992"/>
      <c r="Q35" s="996"/>
      <c r="R35" s="994"/>
      <c r="S35" s="994"/>
      <c r="T35" s="994"/>
      <c r="U35" s="994"/>
      <c r="V35" s="994"/>
      <c r="W35" s="994"/>
      <c r="X35" s="994"/>
      <c r="Y35" s="994"/>
      <c r="Z35" s="994"/>
      <c r="AA35" s="994"/>
      <c r="AB35" s="994"/>
      <c r="AC35" s="994"/>
      <c r="AD35" s="994"/>
      <c r="AE35" s="997"/>
      <c r="AF35" s="993"/>
      <c r="AG35" s="994"/>
      <c r="AH35" s="994"/>
      <c r="AI35" s="994"/>
      <c r="AJ35" s="995"/>
      <c r="AK35" s="931"/>
      <c r="AL35" s="922"/>
      <c r="AM35" s="922"/>
      <c r="AN35" s="922"/>
      <c r="AO35" s="922"/>
      <c r="AP35" s="922"/>
      <c r="AQ35" s="922"/>
      <c r="AR35" s="922"/>
      <c r="AS35" s="922"/>
      <c r="AT35" s="922"/>
      <c r="AU35" s="922"/>
      <c r="AV35" s="922"/>
      <c r="AW35" s="922"/>
      <c r="AX35" s="922"/>
      <c r="AY35" s="922"/>
      <c r="AZ35" s="998"/>
      <c r="BA35" s="998"/>
      <c r="BB35" s="998"/>
      <c r="BC35" s="998"/>
      <c r="BD35" s="998"/>
      <c r="BE35" s="923"/>
      <c r="BF35" s="923"/>
      <c r="BG35" s="923"/>
      <c r="BH35" s="923"/>
      <c r="BI35" s="924"/>
      <c r="BJ35" s="222"/>
      <c r="BK35" s="222"/>
      <c r="BL35" s="222"/>
      <c r="BM35" s="222"/>
      <c r="BN35" s="222"/>
      <c r="BO35" s="232"/>
      <c r="BP35" s="232"/>
      <c r="BQ35" s="229">
        <v>29</v>
      </c>
      <c r="BR35" s="230"/>
      <c r="BS35" s="943" t="s">
        <v>569</v>
      </c>
      <c r="BT35" s="944"/>
      <c r="BU35" s="944"/>
      <c r="BV35" s="944"/>
      <c r="BW35" s="944"/>
      <c r="BX35" s="944"/>
      <c r="BY35" s="944"/>
      <c r="BZ35" s="944"/>
      <c r="CA35" s="944"/>
      <c r="CB35" s="944"/>
      <c r="CC35" s="944"/>
      <c r="CD35" s="944"/>
      <c r="CE35" s="944"/>
      <c r="CF35" s="944"/>
      <c r="CG35" s="965"/>
      <c r="CH35" s="940">
        <v>-3</v>
      </c>
      <c r="CI35" s="941"/>
      <c r="CJ35" s="941"/>
      <c r="CK35" s="941"/>
      <c r="CL35" s="942"/>
      <c r="CM35" s="940">
        <v>890</v>
      </c>
      <c r="CN35" s="941"/>
      <c r="CO35" s="941"/>
      <c r="CP35" s="941"/>
      <c r="CQ35" s="942"/>
      <c r="CR35" s="940">
        <v>710</v>
      </c>
      <c r="CS35" s="941"/>
      <c r="CT35" s="941"/>
      <c r="CU35" s="941"/>
      <c r="CV35" s="942"/>
      <c r="CW35" s="940">
        <v>0</v>
      </c>
      <c r="CX35" s="941"/>
      <c r="CY35" s="941"/>
      <c r="CZ35" s="941"/>
      <c r="DA35" s="942"/>
      <c r="DB35" s="940">
        <v>0</v>
      </c>
      <c r="DC35" s="941"/>
      <c r="DD35" s="941"/>
      <c r="DE35" s="941"/>
      <c r="DF35" s="942"/>
      <c r="DG35" s="940">
        <v>0</v>
      </c>
      <c r="DH35" s="941"/>
      <c r="DI35" s="941"/>
      <c r="DJ35" s="941"/>
      <c r="DK35" s="942"/>
      <c r="DL35" s="940">
        <v>0</v>
      </c>
      <c r="DM35" s="941"/>
      <c r="DN35" s="941"/>
      <c r="DO35" s="941"/>
      <c r="DP35" s="942"/>
      <c r="DQ35" s="940">
        <v>0</v>
      </c>
      <c r="DR35" s="941"/>
      <c r="DS35" s="941"/>
      <c r="DT35" s="941"/>
      <c r="DU35" s="942"/>
      <c r="DV35" s="943"/>
      <c r="DW35" s="944"/>
      <c r="DX35" s="944"/>
      <c r="DY35" s="944"/>
      <c r="DZ35" s="945"/>
      <c r="EA35" s="220"/>
    </row>
    <row r="36" spans="1:131" ht="26.25" customHeight="1" x14ac:dyDescent="0.2">
      <c r="A36" s="233">
        <v>9</v>
      </c>
      <c r="B36" s="990"/>
      <c r="C36" s="991"/>
      <c r="D36" s="991"/>
      <c r="E36" s="991"/>
      <c r="F36" s="991"/>
      <c r="G36" s="991"/>
      <c r="H36" s="991"/>
      <c r="I36" s="991"/>
      <c r="J36" s="991"/>
      <c r="K36" s="991"/>
      <c r="L36" s="991"/>
      <c r="M36" s="991"/>
      <c r="N36" s="991"/>
      <c r="O36" s="991"/>
      <c r="P36" s="992"/>
      <c r="Q36" s="996"/>
      <c r="R36" s="994"/>
      <c r="S36" s="994"/>
      <c r="T36" s="994"/>
      <c r="U36" s="994"/>
      <c r="V36" s="994"/>
      <c r="W36" s="994"/>
      <c r="X36" s="994"/>
      <c r="Y36" s="994"/>
      <c r="Z36" s="994"/>
      <c r="AA36" s="994"/>
      <c r="AB36" s="994"/>
      <c r="AC36" s="994"/>
      <c r="AD36" s="994"/>
      <c r="AE36" s="997"/>
      <c r="AF36" s="993"/>
      <c r="AG36" s="994"/>
      <c r="AH36" s="994"/>
      <c r="AI36" s="994"/>
      <c r="AJ36" s="995"/>
      <c r="AK36" s="931"/>
      <c r="AL36" s="922"/>
      <c r="AM36" s="922"/>
      <c r="AN36" s="922"/>
      <c r="AO36" s="922"/>
      <c r="AP36" s="922"/>
      <c r="AQ36" s="922"/>
      <c r="AR36" s="922"/>
      <c r="AS36" s="922"/>
      <c r="AT36" s="922"/>
      <c r="AU36" s="922"/>
      <c r="AV36" s="922"/>
      <c r="AW36" s="922"/>
      <c r="AX36" s="922"/>
      <c r="AY36" s="922"/>
      <c r="AZ36" s="998"/>
      <c r="BA36" s="998"/>
      <c r="BB36" s="998"/>
      <c r="BC36" s="998"/>
      <c r="BD36" s="998"/>
      <c r="BE36" s="923"/>
      <c r="BF36" s="923"/>
      <c r="BG36" s="923"/>
      <c r="BH36" s="923"/>
      <c r="BI36" s="924"/>
      <c r="BJ36" s="222"/>
      <c r="BK36" s="222"/>
      <c r="BL36" s="222"/>
      <c r="BM36" s="222"/>
      <c r="BN36" s="222"/>
      <c r="BO36" s="232"/>
      <c r="BP36" s="232"/>
      <c r="BQ36" s="229">
        <v>30</v>
      </c>
      <c r="BR36" s="230"/>
      <c r="BS36" s="943" t="s">
        <v>570</v>
      </c>
      <c r="BT36" s="944"/>
      <c r="BU36" s="944"/>
      <c r="BV36" s="944"/>
      <c r="BW36" s="944"/>
      <c r="BX36" s="944"/>
      <c r="BY36" s="944"/>
      <c r="BZ36" s="944"/>
      <c r="CA36" s="944"/>
      <c r="CB36" s="944"/>
      <c r="CC36" s="944"/>
      <c r="CD36" s="944"/>
      <c r="CE36" s="944"/>
      <c r="CF36" s="944"/>
      <c r="CG36" s="965"/>
      <c r="CH36" s="940">
        <v>-6</v>
      </c>
      <c r="CI36" s="941"/>
      <c r="CJ36" s="941"/>
      <c r="CK36" s="941"/>
      <c r="CL36" s="942"/>
      <c r="CM36" s="940">
        <v>181</v>
      </c>
      <c r="CN36" s="941"/>
      <c r="CO36" s="941"/>
      <c r="CP36" s="941"/>
      <c r="CQ36" s="942"/>
      <c r="CR36" s="940">
        <v>20</v>
      </c>
      <c r="CS36" s="941"/>
      <c r="CT36" s="941"/>
      <c r="CU36" s="941"/>
      <c r="CV36" s="942"/>
      <c r="CW36" s="940">
        <v>7</v>
      </c>
      <c r="CX36" s="941"/>
      <c r="CY36" s="941"/>
      <c r="CZ36" s="941"/>
      <c r="DA36" s="942"/>
      <c r="DB36" s="940">
        <v>0</v>
      </c>
      <c r="DC36" s="941"/>
      <c r="DD36" s="941"/>
      <c r="DE36" s="941"/>
      <c r="DF36" s="942"/>
      <c r="DG36" s="940">
        <v>0</v>
      </c>
      <c r="DH36" s="941"/>
      <c r="DI36" s="941"/>
      <c r="DJ36" s="941"/>
      <c r="DK36" s="942"/>
      <c r="DL36" s="940">
        <v>0</v>
      </c>
      <c r="DM36" s="941"/>
      <c r="DN36" s="941"/>
      <c r="DO36" s="941"/>
      <c r="DP36" s="942"/>
      <c r="DQ36" s="940">
        <v>0</v>
      </c>
      <c r="DR36" s="941"/>
      <c r="DS36" s="941"/>
      <c r="DT36" s="941"/>
      <c r="DU36" s="942"/>
      <c r="DV36" s="943"/>
      <c r="DW36" s="944"/>
      <c r="DX36" s="944"/>
      <c r="DY36" s="944"/>
      <c r="DZ36" s="945"/>
      <c r="EA36" s="220"/>
    </row>
    <row r="37" spans="1:131" ht="26.25" customHeight="1" x14ac:dyDescent="0.2">
      <c r="A37" s="233">
        <v>10</v>
      </c>
      <c r="B37" s="990"/>
      <c r="C37" s="991"/>
      <c r="D37" s="991"/>
      <c r="E37" s="991"/>
      <c r="F37" s="991"/>
      <c r="G37" s="991"/>
      <c r="H37" s="991"/>
      <c r="I37" s="991"/>
      <c r="J37" s="991"/>
      <c r="K37" s="991"/>
      <c r="L37" s="991"/>
      <c r="M37" s="991"/>
      <c r="N37" s="991"/>
      <c r="O37" s="991"/>
      <c r="P37" s="992"/>
      <c r="Q37" s="996"/>
      <c r="R37" s="994"/>
      <c r="S37" s="994"/>
      <c r="T37" s="994"/>
      <c r="U37" s="994"/>
      <c r="V37" s="994"/>
      <c r="W37" s="994"/>
      <c r="X37" s="994"/>
      <c r="Y37" s="994"/>
      <c r="Z37" s="994"/>
      <c r="AA37" s="994"/>
      <c r="AB37" s="994"/>
      <c r="AC37" s="994"/>
      <c r="AD37" s="994"/>
      <c r="AE37" s="997"/>
      <c r="AF37" s="993"/>
      <c r="AG37" s="994"/>
      <c r="AH37" s="994"/>
      <c r="AI37" s="994"/>
      <c r="AJ37" s="995"/>
      <c r="AK37" s="931"/>
      <c r="AL37" s="922"/>
      <c r="AM37" s="922"/>
      <c r="AN37" s="922"/>
      <c r="AO37" s="922"/>
      <c r="AP37" s="922"/>
      <c r="AQ37" s="922"/>
      <c r="AR37" s="922"/>
      <c r="AS37" s="922"/>
      <c r="AT37" s="922"/>
      <c r="AU37" s="922"/>
      <c r="AV37" s="922"/>
      <c r="AW37" s="922"/>
      <c r="AX37" s="922"/>
      <c r="AY37" s="922"/>
      <c r="AZ37" s="998"/>
      <c r="BA37" s="998"/>
      <c r="BB37" s="998"/>
      <c r="BC37" s="998"/>
      <c r="BD37" s="998"/>
      <c r="BE37" s="923"/>
      <c r="BF37" s="923"/>
      <c r="BG37" s="923"/>
      <c r="BH37" s="923"/>
      <c r="BI37" s="924"/>
      <c r="BJ37" s="222"/>
      <c r="BK37" s="222"/>
      <c r="BL37" s="222"/>
      <c r="BM37" s="222"/>
      <c r="BN37" s="222"/>
      <c r="BO37" s="232"/>
      <c r="BP37" s="232"/>
      <c r="BQ37" s="229">
        <v>31</v>
      </c>
      <c r="BR37" s="230"/>
      <c r="BS37" s="943"/>
      <c r="BT37" s="944"/>
      <c r="BU37" s="944"/>
      <c r="BV37" s="944"/>
      <c r="BW37" s="944"/>
      <c r="BX37" s="944"/>
      <c r="BY37" s="944"/>
      <c r="BZ37" s="944"/>
      <c r="CA37" s="944"/>
      <c r="CB37" s="944"/>
      <c r="CC37" s="944"/>
      <c r="CD37" s="944"/>
      <c r="CE37" s="944"/>
      <c r="CF37" s="944"/>
      <c r="CG37" s="965"/>
      <c r="CH37" s="940"/>
      <c r="CI37" s="941"/>
      <c r="CJ37" s="941"/>
      <c r="CK37" s="941"/>
      <c r="CL37" s="942"/>
      <c r="CM37" s="940"/>
      <c r="CN37" s="941"/>
      <c r="CO37" s="941"/>
      <c r="CP37" s="941"/>
      <c r="CQ37" s="942"/>
      <c r="CR37" s="940"/>
      <c r="CS37" s="941"/>
      <c r="CT37" s="941"/>
      <c r="CU37" s="941"/>
      <c r="CV37" s="942"/>
      <c r="CW37" s="940"/>
      <c r="CX37" s="941"/>
      <c r="CY37" s="941"/>
      <c r="CZ37" s="941"/>
      <c r="DA37" s="942"/>
      <c r="DB37" s="940"/>
      <c r="DC37" s="941"/>
      <c r="DD37" s="941"/>
      <c r="DE37" s="941"/>
      <c r="DF37" s="942"/>
      <c r="DG37" s="940"/>
      <c r="DH37" s="941"/>
      <c r="DI37" s="941"/>
      <c r="DJ37" s="941"/>
      <c r="DK37" s="942"/>
      <c r="DL37" s="940"/>
      <c r="DM37" s="941"/>
      <c r="DN37" s="941"/>
      <c r="DO37" s="941"/>
      <c r="DP37" s="942"/>
      <c r="DQ37" s="940"/>
      <c r="DR37" s="941"/>
      <c r="DS37" s="941"/>
      <c r="DT37" s="941"/>
      <c r="DU37" s="942"/>
      <c r="DV37" s="943"/>
      <c r="DW37" s="944"/>
      <c r="DX37" s="944"/>
      <c r="DY37" s="944"/>
      <c r="DZ37" s="945"/>
      <c r="EA37" s="220"/>
    </row>
    <row r="38" spans="1:131" ht="26.25" customHeight="1" x14ac:dyDescent="0.2">
      <c r="A38" s="233">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22"/>
      <c r="BK38" s="222"/>
      <c r="BL38" s="222"/>
      <c r="BM38" s="222"/>
      <c r="BN38" s="222"/>
      <c r="BO38" s="232"/>
      <c r="BP38" s="232"/>
      <c r="BQ38" s="229">
        <v>32</v>
      </c>
      <c r="BR38" s="230"/>
      <c r="BS38" s="943"/>
      <c r="BT38" s="944"/>
      <c r="BU38" s="944"/>
      <c r="BV38" s="944"/>
      <c r="BW38" s="944"/>
      <c r="BX38" s="944"/>
      <c r="BY38" s="944"/>
      <c r="BZ38" s="944"/>
      <c r="CA38" s="944"/>
      <c r="CB38" s="944"/>
      <c r="CC38" s="944"/>
      <c r="CD38" s="944"/>
      <c r="CE38" s="944"/>
      <c r="CF38" s="944"/>
      <c r="CG38" s="965"/>
      <c r="CH38" s="940"/>
      <c r="CI38" s="941"/>
      <c r="CJ38" s="941"/>
      <c r="CK38" s="941"/>
      <c r="CL38" s="942"/>
      <c r="CM38" s="940"/>
      <c r="CN38" s="941"/>
      <c r="CO38" s="941"/>
      <c r="CP38" s="941"/>
      <c r="CQ38" s="942"/>
      <c r="CR38" s="940"/>
      <c r="CS38" s="941"/>
      <c r="CT38" s="941"/>
      <c r="CU38" s="941"/>
      <c r="CV38" s="942"/>
      <c r="CW38" s="940"/>
      <c r="CX38" s="941"/>
      <c r="CY38" s="941"/>
      <c r="CZ38" s="941"/>
      <c r="DA38" s="942"/>
      <c r="DB38" s="940"/>
      <c r="DC38" s="941"/>
      <c r="DD38" s="941"/>
      <c r="DE38" s="941"/>
      <c r="DF38" s="942"/>
      <c r="DG38" s="940"/>
      <c r="DH38" s="941"/>
      <c r="DI38" s="941"/>
      <c r="DJ38" s="941"/>
      <c r="DK38" s="942"/>
      <c r="DL38" s="940"/>
      <c r="DM38" s="941"/>
      <c r="DN38" s="941"/>
      <c r="DO38" s="941"/>
      <c r="DP38" s="942"/>
      <c r="DQ38" s="940"/>
      <c r="DR38" s="941"/>
      <c r="DS38" s="941"/>
      <c r="DT38" s="941"/>
      <c r="DU38" s="942"/>
      <c r="DV38" s="943"/>
      <c r="DW38" s="944"/>
      <c r="DX38" s="944"/>
      <c r="DY38" s="944"/>
      <c r="DZ38" s="945"/>
      <c r="EA38" s="220"/>
    </row>
    <row r="39" spans="1:131" ht="26.25" customHeight="1" x14ac:dyDescent="0.2">
      <c r="A39" s="233">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2"/>
      <c r="BP39" s="232"/>
      <c r="BQ39" s="229">
        <v>33</v>
      </c>
      <c r="BR39" s="230"/>
      <c r="BS39" s="943"/>
      <c r="BT39" s="944"/>
      <c r="BU39" s="944"/>
      <c r="BV39" s="944"/>
      <c r="BW39" s="944"/>
      <c r="BX39" s="944"/>
      <c r="BY39" s="944"/>
      <c r="BZ39" s="944"/>
      <c r="CA39" s="944"/>
      <c r="CB39" s="944"/>
      <c r="CC39" s="944"/>
      <c r="CD39" s="944"/>
      <c r="CE39" s="944"/>
      <c r="CF39" s="944"/>
      <c r="CG39" s="965"/>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220"/>
    </row>
    <row r="40" spans="1:131" ht="26.25" customHeight="1" x14ac:dyDescent="0.2">
      <c r="A40" s="229">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2"/>
      <c r="BP40" s="232"/>
      <c r="BQ40" s="229">
        <v>34</v>
      </c>
      <c r="BR40" s="230"/>
      <c r="BS40" s="943"/>
      <c r="BT40" s="944"/>
      <c r="BU40" s="944"/>
      <c r="BV40" s="944"/>
      <c r="BW40" s="944"/>
      <c r="BX40" s="944"/>
      <c r="BY40" s="944"/>
      <c r="BZ40" s="944"/>
      <c r="CA40" s="944"/>
      <c r="CB40" s="944"/>
      <c r="CC40" s="944"/>
      <c r="CD40" s="944"/>
      <c r="CE40" s="944"/>
      <c r="CF40" s="944"/>
      <c r="CG40" s="965"/>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220"/>
    </row>
    <row r="41" spans="1:131" ht="26.25" customHeight="1" x14ac:dyDescent="0.2">
      <c r="A41" s="229">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2"/>
      <c r="BP41" s="232"/>
      <c r="BQ41" s="229">
        <v>35</v>
      </c>
      <c r="BR41" s="230"/>
      <c r="BS41" s="943"/>
      <c r="BT41" s="944"/>
      <c r="BU41" s="944"/>
      <c r="BV41" s="944"/>
      <c r="BW41" s="944"/>
      <c r="BX41" s="944"/>
      <c r="BY41" s="944"/>
      <c r="BZ41" s="944"/>
      <c r="CA41" s="944"/>
      <c r="CB41" s="944"/>
      <c r="CC41" s="944"/>
      <c r="CD41" s="944"/>
      <c r="CE41" s="944"/>
      <c r="CF41" s="944"/>
      <c r="CG41" s="965"/>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220"/>
    </row>
    <row r="42" spans="1:131" ht="26.25" customHeight="1" x14ac:dyDescent="0.2">
      <c r="A42" s="229">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2"/>
      <c r="BP42" s="232"/>
      <c r="BQ42" s="229">
        <v>36</v>
      </c>
      <c r="BR42" s="230"/>
      <c r="BS42" s="943"/>
      <c r="BT42" s="944"/>
      <c r="BU42" s="944"/>
      <c r="BV42" s="944"/>
      <c r="BW42" s="944"/>
      <c r="BX42" s="944"/>
      <c r="BY42" s="944"/>
      <c r="BZ42" s="944"/>
      <c r="CA42" s="944"/>
      <c r="CB42" s="944"/>
      <c r="CC42" s="944"/>
      <c r="CD42" s="944"/>
      <c r="CE42" s="944"/>
      <c r="CF42" s="944"/>
      <c r="CG42" s="965"/>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220"/>
    </row>
    <row r="43" spans="1:131" ht="26.25" customHeight="1" x14ac:dyDescent="0.2">
      <c r="A43" s="229">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2"/>
      <c r="BP43" s="232"/>
      <c r="BQ43" s="229">
        <v>37</v>
      </c>
      <c r="BR43" s="230"/>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20"/>
    </row>
    <row r="44" spans="1:131" ht="26.25" customHeight="1" x14ac:dyDescent="0.2">
      <c r="A44" s="229">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2"/>
      <c r="BP44" s="232"/>
      <c r="BQ44" s="229">
        <v>38</v>
      </c>
      <c r="BR44" s="230"/>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20"/>
    </row>
    <row r="45" spans="1:131" ht="26.25" customHeight="1" x14ac:dyDescent="0.2">
      <c r="A45" s="229">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2"/>
      <c r="BP45" s="232"/>
      <c r="BQ45" s="229">
        <v>39</v>
      </c>
      <c r="BR45" s="230"/>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20"/>
    </row>
    <row r="46" spans="1:131" ht="26.25" customHeight="1" x14ac:dyDescent="0.2">
      <c r="A46" s="229">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2"/>
      <c r="BP46" s="232"/>
      <c r="BQ46" s="229">
        <v>40</v>
      </c>
      <c r="BR46" s="230"/>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20"/>
    </row>
    <row r="47" spans="1:131" ht="26.25" customHeight="1" x14ac:dyDescent="0.2">
      <c r="A47" s="229">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2"/>
      <c r="BP47" s="232"/>
      <c r="BQ47" s="229">
        <v>41</v>
      </c>
      <c r="BR47" s="230"/>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20"/>
    </row>
    <row r="48" spans="1:131" ht="26.25" customHeight="1" x14ac:dyDescent="0.2">
      <c r="A48" s="229">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2"/>
      <c r="BP48" s="232"/>
      <c r="BQ48" s="229">
        <v>42</v>
      </c>
      <c r="BR48" s="230"/>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20"/>
    </row>
    <row r="49" spans="1:131" ht="26.25" customHeight="1" x14ac:dyDescent="0.2">
      <c r="A49" s="229">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2"/>
      <c r="BP49" s="232"/>
      <c r="BQ49" s="229">
        <v>43</v>
      </c>
      <c r="BR49" s="230"/>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2">
      <c r="A50" s="229">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2"/>
      <c r="BP50" s="232"/>
      <c r="BQ50" s="229">
        <v>44</v>
      </c>
      <c r="BR50" s="230"/>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2">
      <c r="A51" s="229">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2"/>
      <c r="BP51" s="232"/>
      <c r="BQ51" s="229">
        <v>45</v>
      </c>
      <c r="BR51" s="230"/>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2">
      <c r="A52" s="229">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2"/>
      <c r="BP52" s="232"/>
      <c r="BQ52" s="229">
        <v>46</v>
      </c>
      <c r="BR52" s="230"/>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2">
      <c r="A53" s="229">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2"/>
      <c r="BP53" s="232"/>
      <c r="BQ53" s="229">
        <v>47</v>
      </c>
      <c r="BR53" s="230"/>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2">
      <c r="A54" s="229">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2"/>
      <c r="BP54" s="232"/>
      <c r="BQ54" s="229">
        <v>48</v>
      </c>
      <c r="BR54" s="230"/>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2">
      <c r="A55" s="229">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2"/>
      <c r="BP55" s="232"/>
      <c r="BQ55" s="229">
        <v>49</v>
      </c>
      <c r="BR55" s="230"/>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2">
      <c r="A56" s="229">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2"/>
      <c r="BP56" s="232"/>
      <c r="BQ56" s="229">
        <v>50</v>
      </c>
      <c r="BR56" s="230"/>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2">
      <c r="A57" s="229">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2"/>
      <c r="BP57" s="232"/>
      <c r="BQ57" s="229">
        <v>51</v>
      </c>
      <c r="BR57" s="230"/>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2">
      <c r="A58" s="229">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2"/>
      <c r="BP58" s="232"/>
      <c r="BQ58" s="229">
        <v>52</v>
      </c>
      <c r="BR58" s="230"/>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2">
      <c r="A59" s="229">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2"/>
      <c r="BP59" s="232"/>
      <c r="BQ59" s="229">
        <v>53</v>
      </c>
      <c r="BR59" s="230"/>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2">
      <c r="A60" s="229">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2"/>
      <c r="BP60" s="232"/>
      <c r="BQ60" s="229">
        <v>54</v>
      </c>
      <c r="BR60" s="230"/>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5">
      <c r="A61" s="229">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2"/>
      <c r="BP61" s="232"/>
      <c r="BQ61" s="229">
        <v>55</v>
      </c>
      <c r="BR61" s="230"/>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2">
      <c r="A62" s="229">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383</v>
      </c>
      <c r="BK62" s="981"/>
      <c r="BL62" s="981"/>
      <c r="BM62" s="981"/>
      <c r="BN62" s="982"/>
      <c r="BO62" s="232"/>
      <c r="BP62" s="232"/>
      <c r="BQ62" s="229">
        <v>56</v>
      </c>
      <c r="BR62" s="230"/>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5">
      <c r="A63" s="231" t="s">
        <v>366</v>
      </c>
      <c r="B63" s="888" t="s">
        <v>384</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6038</v>
      </c>
      <c r="AG63" s="910"/>
      <c r="AH63" s="910"/>
      <c r="AI63" s="910"/>
      <c r="AJ63" s="973"/>
      <c r="AK63" s="974"/>
      <c r="AL63" s="914"/>
      <c r="AM63" s="914"/>
      <c r="AN63" s="914"/>
      <c r="AO63" s="914"/>
      <c r="AP63" s="910">
        <v>105379</v>
      </c>
      <c r="AQ63" s="910"/>
      <c r="AR63" s="910"/>
      <c r="AS63" s="910"/>
      <c r="AT63" s="910"/>
      <c r="AU63" s="910">
        <v>9613</v>
      </c>
      <c r="AV63" s="910"/>
      <c r="AW63" s="910"/>
      <c r="AX63" s="910"/>
      <c r="AY63" s="910"/>
      <c r="AZ63" s="968"/>
      <c r="BA63" s="968"/>
      <c r="BB63" s="968"/>
      <c r="BC63" s="968"/>
      <c r="BD63" s="968"/>
      <c r="BE63" s="911"/>
      <c r="BF63" s="911"/>
      <c r="BG63" s="911"/>
      <c r="BH63" s="911"/>
      <c r="BI63" s="912"/>
      <c r="BJ63" s="969" t="s">
        <v>118</v>
      </c>
      <c r="BK63" s="904"/>
      <c r="BL63" s="904"/>
      <c r="BM63" s="904"/>
      <c r="BN63" s="970"/>
      <c r="BO63" s="232"/>
      <c r="BP63" s="232"/>
      <c r="BQ63" s="229">
        <v>57</v>
      </c>
      <c r="BR63" s="230"/>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5">
      <c r="A65" s="222" t="s">
        <v>385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2">
      <c r="A66" s="946" t="s">
        <v>386</v>
      </c>
      <c r="B66" s="947"/>
      <c r="C66" s="947"/>
      <c r="D66" s="947"/>
      <c r="E66" s="947"/>
      <c r="F66" s="947"/>
      <c r="G66" s="947"/>
      <c r="H66" s="947"/>
      <c r="I66" s="947"/>
      <c r="J66" s="947"/>
      <c r="K66" s="947"/>
      <c r="L66" s="947"/>
      <c r="M66" s="947"/>
      <c r="N66" s="947"/>
      <c r="O66" s="947"/>
      <c r="P66" s="948"/>
      <c r="Q66" s="952" t="s">
        <v>370</v>
      </c>
      <c r="R66" s="953"/>
      <c r="S66" s="953"/>
      <c r="T66" s="953"/>
      <c r="U66" s="954"/>
      <c r="V66" s="952" t="s">
        <v>371</v>
      </c>
      <c r="W66" s="953"/>
      <c r="X66" s="953"/>
      <c r="Y66" s="953"/>
      <c r="Z66" s="954"/>
      <c r="AA66" s="952" t="s">
        <v>372</v>
      </c>
      <c r="AB66" s="953"/>
      <c r="AC66" s="953"/>
      <c r="AD66" s="953"/>
      <c r="AE66" s="954"/>
      <c r="AF66" s="958" t="s">
        <v>373</v>
      </c>
      <c r="AG66" s="959"/>
      <c r="AH66" s="959"/>
      <c r="AI66" s="959"/>
      <c r="AJ66" s="960"/>
      <c r="AK66" s="952" t="s">
        <v>374</v>
      </c>
      <c r="AL66" s="947"/>
      <c r="AM66" s="947"/>
      <c r="AN66" s="947"/>
      <c r="AO66" s="948"/>
      <c r="AP66" s="952" t="s">
        <v>375</v>
      </c>
      <c r="AQ66" s="953"/>
      <c r="AR66" s="953"/>
      <c r="AS66" s="953"/>
      <c r="AT66" s="954"/>
      <c r="AU66" s="952" t="s">
        <v>387</v>
      </c>
      <c r="AV66" s="953"/>
      <c r="AW66" s="953"/>
      <c r="AX66" s="953"/>
      <c r="AY66" s="954"/>
      <c r="AZ66" s="952" t="s">
        <v>344</v>
      </c>
      <c r="BA66" s="953"/>
      <c r="BB66" s="953"/>
      <c r="BC66" s="953"/>
      <c r="BD66" s="966"/>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5">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2">
      <c r="A68" s="227">
        <v>1</v>
      </c>
      <c r="B68" s="936" t="s">
        <v>539</v>
      </c>
      <c r="C68" s="937"/>
      <c r="D68" s="937"/>
      <c r="E68" s="937"/>
      <c r="F68" s="937"/>
      <c r="G68" s="937"/>
      <c r="H68" s="937"/>
      <c r="I68" s="937"/>
      <c r="J68" s="937"/>
      <c r="K68" s="937"/>
      <c r="L68" s="937"/>
      <c r="M68" s="937"/>
      <c r="N68" s="937"/>
      <c r="O68" s="937"/>
      <c r="P68" s="938"/>
      <c r="Q68" s="939">
        <v>28832</v>
      </c>
      <c r="R68" s="933"/>
      <c r="S68" s="933"/>
      <c r="T68" s="933"/>
      <c r="U68" s="933"/>
      <c r="V68" s="933">
        <v>26141</v>
      </c>
      <c r="W68" s="933"/>
      <c r="X68" s="933"/>
      <c r="Y68" s="933"/>
      <c r="Z68" s="933"/>
      <c r="AA68" s="933">
        <v>2691</v>
      </c>
      <c r="AB68" s="933"/>
      <c r="AC68" s="933"/>
      <c r="AD68" s="933"/>
      <c r="AE68" s="933"/>
      <c r="AF68" s="933">
        <v>36115</v>
      </c>
      <c r="AG68" s="933"/>
      <c r="AH68" s="933"/>
      <c r="AI68" s="933"/>
      <c r="AJ68" s="933"/>
      <c r="AK68" s="933" t="s">
        <v>471</v>
      </c>
      <c r="AL68" s="933"/>
      <c r="AM68" s="933"/>
      <c r="AN68" s="933"/>
      <c r="AO68" s="933"/>
      <c r="AP68" s="933">
        <v>55247</v>
      </c>
      <c r="AQ68" s="933"/>
      <c r="AR68" s="933"/>
      <c r="AS68" s="933"/>
      <c r="AT68" s="933"/>
      <c r="AU68" s="933" t="s">
        <v>471</v>
      </c>
      <c r="AV68" s="933"/>
      <c r="AW68" s="933"/>
      <c r="AX68" s="933"/>
      <c r="AY68" s="933"/>
      <c r="AZ68" s="934" t="s">
        <v>537</v>
      </c>
      <c r="BA68" s="934"/>
      <c r="BB68" s="934"/>
      <c r="BC68" s="934"/>
      <c r="BD68" s="93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2">
      <c r="A69" s="229">
        <v>2</v>
      </c>
      <c r="B69" s="925" t="s">
        <v>540</v>
      </c>
      <c r="C69" s="926"/>
      <c r="D69" s="926"/>
      <c r="E69" s="926"/>
      <c r="F69" s="926"/>
      <c r="G69" s="926"/>
      <c r="H69" s="926"/>
      <c r="I69" s="926"/>
      <c r="J69" s="926"/>
      <c r="K69" s="926"/>
      <c r="L69" s="926"/>
      <c r="M69" s="926"/>
      <c r="N69" s="926"/>
      <c r="O69" s="926"/>
      <c r="P69" s="927"/>
      <c r="Q69" s="928">
        <v>3013</v>
      </c>
      <c r="R69" s="922"/>
      <c r="S69" s="922"/>
      <c r="T69" s="922"/>
      <c r="U69" s="922"/>
      <c r="V69" s="922">
        <v>2588</v>
      </c>
      <c r="W69" s="922"/>
      <c r="X69" s="922"/>
      <c r="Y69" s="922"/>
      <c r="Z69" s="922"/>
      <c r="AA69" s="922">
        <v>425</v>
      </c>
      <c r="AB69" s="922"/>
      <c r="AC69" s="922"/>
      <c r="AD69" s="922"/>
      <c r="AE69" s="922"/>
      <c r="AF69" s="922">
        <v>3544</v>
      </c>
      <c r="AG69" s="922"/>
      <c r="AH69" s="922"/>
      <c r="AI69" s="922"/>
      <c r="AJ69" s="922"/>
      <c r="AK69" s="922" t="s">
        <v>471</v>
      </c>
      <c r="AL69" s="922"/>
      <c r="AM69" s="922"/>
      <c r="AN69" s="922"/>
      <c r="AO69" s="922"/>
      <c r="AP69" s="922">
        <v>9249</v>
      </c>
      <c r="AQ69" s="922"/>
      <c r="AR69" s="922"/>
      <c r="AS69" s="922"/>
      <c r="AT69" s="922"/>
      <c r="AU69" s="922">
        <v>65</v>
      </c>
      <c r="AV69" s="922"/>
      <c r="AW69" s="922"/>
      <c r="AX69" s="922"/>
      <c r="AY69" s="922"/>
      <c r="AZ69" s="923" t="s">
        <v>537</v>
      </c>
      <c r="BA69" s="923"/>
      <c r="BB69" s="923"/>
      <c r="BC69" s="923"/>
      <c r="BD69" s="924"/>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2">
      <c r="A70" s="229">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2">
      <c r="A71" s="229">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2">
      <c r="A72" s="229">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2">
      <c r="A73" s="229">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2">
      <c r="A74" s="229">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2">
      <c r="A75" s="229">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2">
      <c r="A76" s="229">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2">
      <c r="A77" s="229">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2">
      <c r="A78" s="229">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2"/>
      <c r="BF78" s="232"/>
      <c r="BG78" s="232"/>
      <c r="BH78" s="232"/>
      <c r="BI78" s="232"/>
      <c r="BJ78" s="220"/>
      <c r="BK78" s="220"/>
      <c r="BL78" s="220"/>
      <c r="BM78" s="220"/>
      <c r="BN78" s="220"/>
      <c r="BO78" s="232"/>
      <c r="BP78" s="232"/>
      <c r="BQ78" s="229">
        <v>72</v>
      </c>
      <c r="BR78" s="234"/>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2">
      <c r="A79" s="229">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2"/>
      <c r="BF79" s="232"/>
      <c r="BG79" s="232"/>
      <c r="BH79" s="232"/>
      <c r="BI79" s="232"/>
      <c r="BJ79" s="220"/>
      <c r="BK79" s="220"/>
      <c r="BL79" s="220"/>
      <c r="BM79" s="220"/>
      <c r="BN79" s="220"/>
      <c r="BO79" s="232"/>
      <c r="BP79" s="232"/>
      <c r="BQ79" s="229">
        <v>73</v>
      </c>
      <c r="BR79" s="234"/>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2">
      <c r="A80" s="229">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2">
      <c r="A81" s="229">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2">
      <c r="A82" s="229">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2">
      <c r="A83" s="229">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2">
      <c r="A84" s="229">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2">
      <c r="A85" s="229">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2">
      <c r="A86" s="229">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5">
      <c r="A88" s="231" t="s">
        <v>366</v>
      </c>
      <c r="B88" s="888" t="s">
        <v>388</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v>23612</v>
      </c>
      <c r="AG88" s="910"/>
      <c r="AH88" s="910"/>
      <c r="AI88" s="910"/>
      <c r="AJ88" s="910"/>
      <c r="AK88" s="914"/>
      <c r="AL88" s="914"/>
      <c r="AM88" s="914"/>
      <c r="AN88" s="914"/>
      <c r="AO88" s="914"/>
      <c r="AP88" s="910">
        <v>21323</v>
      </c>
      <c r="AQ88" s="910"/>
      <c r="AR88" s="910"/>
      <c r="AS88" s="910"/>
      <c r="AT88" s="910"/>
      <c r="AU88" s="910">
        <v>65</v>
      </c>
      <c r="AV88" s="910"/>
      <c r="AW88" s="910"/>
      <c r="AX88" s="910"/>
      <c r="AY88" s="910"/>
      <c r="AZ88" s="911"/>
      <c r="BA88" s="911"/>
      <c r="BB88" s="911"/>
      <c r="BC88" s="911"/>
      <c r="BD88" s="912"/>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366</v>
      </c>
      <c r="BR102" s="888" t="s">
        <v>571</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74853</v>
      </c>
      <c r="CS102" s="904"/>
      <c r="CT102" s="904"/>
      <c r="CU102" s="904"/>
      <c r="CV102" s="905"/>
      <c r="CW102" s="903">
        <v>1064</v>
      </c>
      <c r="CX102" s="904"/>
      <c r="CY102" s="904"/>
      <c r="CZ102" s="904"/>
      <c r="DA102" s="905"/>
      <c r="DB102" s="903">
        <v>1024</v>
      </c>
      <c r="DC102" s="904"/>
      <c r="DD102" s="904"/>
      <c r="DE102" s="904"/>
      <c r="DF102" s="905"/>
      <c r="DG102" s="903">
        <v>99523</v>
      </c>
      <c r="DH102" s="904"/>
      <c r="DI102" s="904"/>
      <c r="DJ102" s="904"/>
      <c r="DK102" s="905"/>
      <c r="DL102" s="903">
        <v>0</v>
      </c>
      <c r="DM102" s="904"/>
      <c r="DN102" s="904"/>
      <c r="DO102" s="904"/>
      <c r="DP102" s="905"/>
      <c r="DQ102" s="903">
        <v>0</v>
      </c>
      <c r="DR102" s="904"/>
      <c r="DS102" s="904"/>
      <c r="DT102" s="904"/>
      <c r="DU102" s="905"/>
      <c r="DV102" s="888"/>
      <c r="DW102" s="889"/>
      <c r="DX102" s="889"/>
      <c r="DY102" s="889"/>
      <c r="DZ102" s="890"/>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1" t="s">
        <v>389</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2" t="s">
        <v>390</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392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93" t="s">
        <v>393</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394</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2">
      <c r="A109" s="846" t="s">
        <v>395</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396</v>
      </c>
      <c r="AB109" s="847"/>
      <c r="AC109" s="847"/>
      <c r="AD109" s="847"/>
      <c r="AE109" s="848"/>
      <c r="AF109" s="849" t="s">
        <v>297</v>
      </c>
      <c r="AG109" s="847"/>
      <c r="AH109" s="847"/>
      <c r="AI109" s="847"/>
      <c r="AJ109" s="848"/>
      <c r="AK109" s="849" t="s">
        <v>296</v>
      </c>
      <c r="AL109" s="847"/>
      <c r="AM109" s="847"/>
      <c r="AN109" s="847"/>
      <c r="AO109" s="848"/>
      <c r="AP109" s="849" t="s">
        <v>397</v>
      </c>
      <c r="AQ109" s="847"/>
      <c r="AR109" s="847"/>
      <c r="AS109" s="847"/>
      <c r="AT109" s="880"/>
      <c r="AU109" s="846" t="s">
        <v>395</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396</v>
      </c>
      <c r="BR109" s="847"/>
      <c r="BS109" s="847"/>
      <c r="BT109" s="847"/>
      <c r="BU109" s="848"/>
      <c r="BV109" s="849" t="s">
        <v>297</v>
      </c>
      <c r="BW109" s="847"/>
      <c r="BX109" s="847"/>
      <c r="BY109" s="847"/>
      <c r="BZ109" s="848"/>
      <c r="CA109" s="849" t="s">
        <v>296</v>
      </c>
      <c r="CB109" s="847"/>
      <c r="CC109" s="847"/>
      <c r="CD109" s="847"/>
      <c r="CE109" s="848"/>
      <c r="CF109" s="887" t="s">
        <v>397</v>
      </c>
      <c r="CG109" s="887"/>
      <c r="CH109" s="887"/>
      <c r="CI109" s="887"/>
      <c r="CJ109" s="887"/>
      <c r="CK109" s="849" t="s">
        <v>398</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396</v>
      </c>
      <c r="DH109" s="847"/>
      <c r="DI109" s="847"/>
      <c r="DJ109" s="847"/>
      <c r="DK109" s="848"/>
      <c r="DL109" s="849" t="s">
        <v>297</v>
      </c>
      <c r="DM109" s="847"/>
      <c r="DN109" s="847"/>
      <c r="DO109" s="847"/>
      <c r="DP109" s="848"/>
      <c r="DQ109" s="849" t="s">
        <v>296</v>
      </c>
      <c r="DR109" s="847"/>
      <c r="DS109" s="847"/>
      <c r="DT109" s="847"/>
      <c r="DU109" s="848"/>
      <c r="DV109" s="849" t="s">
        <v>397</v>
      </c>
      <c r="DW109" s="847"/>
      <c r="DX109" s="847"/>
      <c r="DY109" s="847"/>
      <c r="DZ109" s="880"/>
    </row>
    <row r="110" spans="1:131" s="220" customFormat="1" ht="26.25" customHeight="1" x14ac:dyDescent="0.2">
      <c r="A110" s="756" t="s">
        <v>399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83181859</v>
      </c>
      <c r="AB110" s="840"/>
      <c r="AC110" s="840"/>
      <c r="AD110" s="840"/>
      <c r="AE110" s="841"/>
      <c r="AF110" s="842">
        <v>83714035</v>
      </c>
      <c r="AG110" s="840"/>
      <c r="AH110" s="840"/>
      <c r="AI110" s="840"/>
      <c r="AJ110" s="841"/>
      <c r="AK110" s="842">
        <v>80731687</v>
      </c>
      <c r="AL110" s="840"/>
      <c r="AM110" s="840"/>
      <c r="AN110" s="840"/>
      <c r="AO110" s="841"/>
      <c r="AP110" s="843">
        <v>16</v>
      </c>
      <c r="AQ110" s="844"/>
      <c r="AR110" s="844"/>
      <c r="AS110" s="844"/>
      <c r="AT110" s="845"/>
      <c r="AU110" s="881" t="s">
        <v>70</v>
      </c>
      <c r="AV110" s="882"/>
      <c r="AW110" s="882"/>
      <c r="AX110" s="882"/>
      <c r="AY110" s="882"/>
      <c r="AZ110" s="808" t="s">
        <v>400</v>
      </c>
      <c r="BA110" s="757"/>
      <c r="BB110" s="757"/>
      <c r="BC110" s="757"/>
      <c r="BD110" s="757"/>
      <c r="BE110" s="757"/>
      <c r="BF110" s="757"/>
      <c r="BG110" s="757"/>
      <c r="BH110" s="757"/>
      <c r="BI110" s="757"/>
      <c r="BJ110" s="757"/>
      <c r="BK110" s="757"/>
      <c r="BL110" s="757"/>
      <c r="BM110" s="757"/>
      <c r="BN110" s="757"/>
      <c r="BO110" s="757"/>
      <c r="BP110" s="758"/>
      <c r="BQ110" s="809">
        <v>2415664303</v>
      </c>
      <c r="BR110" s="791"/>
      <c r="BS110" s="791"/>
      <c r="BT110" s="791"/>
      <c r="BU110" s="791"/>
      <c r="BV110" s="791">
        <v>2410543908</v>
      </c>
      <c r="BW110" s="791"/>
      <c r="BX110" s="791"/>
      <c r="BY110" s="791"/>
      <c r="BZ110" s="791"/>
      <c r="CA110" s="791">
        <v>2385567858</v>
      </c>
      <c r="CB110" s="791"/>
      <c r="CC110" s="791"/>
      <c r="CD110" s="791"/>
      <c r="CE110" s="791"/>
      <c r="CF110" s="818">
        <v>472.3</v>
      </c>
      <c r="CG110" s="819"/>
      <c r="CH110" s="819"/>
      <c r="CI110" s="819"/>
      <c r="CJ110" s="819"/>
      <c r="CK110" s="877" t="s">
        <v>401</v>
      </c>
      <c r="CL110" s="768"/>
      <c r="CM110" s="808" t="s">
        <v>402</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t="s">
        <v>118</v>
      </c>
      <c r="DH110" s="791"/>
      <c r="DI110" s="791"/>
      <c r="DJ110" s="791"/>
      <c r="DK110" s="791"/>
      <c r="DL110" s="791" t="s">
        <v>118</v>
      </c>
      <c r="DM110" s="791"/>
      <c r="DN110" s="791"/>
      <c r="DO110" s="791"/>
      <c r="DP110" s="791"/>
      <c r="DQ110" s="791" t="s">
        <v>118</v>
      </c>
      <c r="DR110" s="791"/>
      <c r="DS110" s="791"/>
      <c r="DT110" s="791"/>
      <c r="DU110" s="791"/>
      <c r="DV110" s="792" t="s">
        <v>118</v>
      </c>
      <c r="DW110" s="792"/>
      <c r="DX110" s="792"/>
      <c r="DY110" s="792"/>
      <c r="DZ110" s="793"/>
    </row>
    <row r="111" spans="1:131" s="220" customFormat="1" ht="26.25" customHeight="1" x14ac:dyDescent="0.2">
      <c r="A111" s="723" t="s">
        <v>403</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v>3054794</v>
      </c>
      <c r="AB111" s="871"/>
      <c r="AC111" s="871"/>
      <c r="AD111" s="871"/>
      <c r="AE111" s="872"/>
      <c r="AF111" s="873">
        <v>2787275</v>
      </c>
      <c r="AG111" s="871"/>
      <c r="AH111" s="871"/>
      <c r="AI111" s="871"/>
      <c r="AJ111" s="872"/>
      <c r="AK111" s="873">
        <v>3066783</v>
      </c>
      <c r="AL111" s="871"/>
      <c r="AM111" s="871"/>
      <c r="AN111" s="871"/>
      <c r="AO111" s="872"/>
      <c r="AP111" s="874">
        <v>0.6</v>
      </c>
      <c r="AQ111" s="875"/>
      <c r="AR111" s="875"/>
      <c r="AS111" s="875"/>
      <c r="AT111" s="876"/>
      <c r="AU111" s="883"/>
      <c r="AV111" s="884"/>
      <c r="AW111" s="884"/>
      <c r="AX111" s="884"/>
      <c r="AY111" s="884"/>
      <c r="AZ111" s="764" t="s">
        <v>404</v>
      </c>
      <c r="BA111" s="701"/>
      <c r="BB111" s="701"/>
      <c r="BC111" s="701"/>
      <c r="BD111" s="701"/>
      <c r="BE111" s="701"/>
      <c r="BF111" s="701"/>
      <c r="BG111" s="701"/>
      <c r="BH111" s="701"/>
      <c r="BI111" s="701"/>
      <c r="BJ111" s="701"/>
      <c r="BK111" s="701"/>
      <c r="BL111" s="701"/>
      <c r="BM111" s="701"/>
      <c r="BN111" s="701"/>
      <c r="BO111" s="701"/>
      <c r="BP111" s="702"/>
      <c r="BQ111" s="765">
        <v>1693516</v>
      </c>
      <c r="BR111" s="766"/>
      <c r="BS111" s="766"/>
      <c r="BT111" s="766"/>
      <c r="BU111" s="766"/>
      <c r="BV111" s="766">
        <v>1104995</v>
      </c>
      <c r="BW111" s="766"/>
      <c r="BX111" s="766"/>
      <c r="BY111" s="766"/>
      <c r="BZ111" s="766"/>
      <c r="CA111" s="766">
        <v>966274</v>
      </c>
      <c r="CB111" s="766"/>
      <c r="CC111" s="766"/>
      <c r="CD111" s="766"/>
      <c r="CE111" s="766"/>
      <c r="CF111" s="827">
        <v>0.2</v>
      </c>
      <c r="CG111" s="828"/>
      <c r="CH111" s="828"/>
      <c r="CI111" s="828"/>
      <c r="CJ111" s="828"/>
      <c r="CK111" s="878"/>
      <c r="CL111" s="770"/>
      <c r="CM111" s="764" t="s">
        <v>405</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2">
      <c r="A112" s="863" t="s">
        <v>406</v>
      </c>
      <c r="B112" s="864"/>
      <c r="C112" s="701" t="s">
        <v>407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71753759</v>
      </c>
      <c r="AB112" s="729"/>
      <c r="AC112" s="729"/>
      <c r="AD112" s="729"/>
      <c r="AE112" s="730"/>
      <c r="AF112" s="731">
        <v>73914391</v>
      </c>
      <c r="AG112" s="729"/>
      <c r="AH112" s="729"/>
      <c r="AI112" s="729"/>
      <c r="AJ112" s="730"/>
      <c r="AK112" s="731">
        <v>75641871</v>
      </c>
      <c r="AL112" s="729"/>
      <c r="AM112" s="729"/>
      <c r="AN112" s="729"/>
      <c r="AO112" s="730"/>
      <c r="AP112" s="773">
        <v>15</v>
      </c>
      <c r="AQ112" s="774"/>
      <c r="AR112" s="774"/>
      <c r="AS112" s="774"/>
      <c r="AT112" s="775"/>
      <c r="AU112" s="883"/>
      <c r="AV112" s="884"/>
      <c r="AW112" s="884"/>
      <c r="AX112" s="884"/>
      <c r="AY112" s="884"/>
      <c r="AZ112" s="764" t="s">
        <v>408</v>
      </c>
      <c r="BA112" s="701"/>
      <c r="BB112" s="701"/>
      <c r="BC112" s="701"/>
      <c r="BD112" s="701"/>
      <c r="BE112" s="701"/>
      <c r="BF112" s="701"/>
      <c r="BG112" s="701"/>
      <c r="BH112" s="701"/>
      <c r="BI112" s="701"/>
      <c r="BJ112" s="701"/>
      <c r="BK112" s="701"/>
      <c r="BL112" s="701"/>
      <c r="BM112" s="701"/>
      <c r="BN112" s="701"/>
      <c r="BO112" s="701"/>
      <c r="BP112" s="702"/>
      <c r="BQ112" s="765">
        <v>35750222</v>
      </c>
      <c r="BR112" s="766"/>
      <c r="BS112" s="766"/>
      <c r="BT112" s="766"/>
      <c r="BU112" s="766"/>
      <c r="BV112" s="766">
        <v>31050917</v>
      </c>
      <c r="BW112" s="766"/>
      <c r="BX112" s="766"/>
      <c r="BY112" s="766"/>
      <c r="BZ112" s="766"/>
      <c r="CA112" s="766">
        <v>30625567</v>
      </c>
      <c r="CB112" s="766"/>
      <c r="CC112" s="766"/>
      <c r="CD112" s="766"/>
      <c r="CE112" s="766"/>
      <c r="CF112" s="827">
        <v>6.1</v>
      </c>
      <c r="CG112" s="828"/>
      <c r="CH112" s="828"/>
      <c r="CI112" s="828"/>
      <c r="CJ112" s="828"/>
      <c r="CK112" s="878"/>
      <c r="CL112" s="770"/>
      <c r="CM112" s="764" t="s">
        <v>409</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118</v>
      </c>
      <c r="DH112" s="766"/>
      <c r="DI112" s="766"/>
      <c r="DJ112" s="766"/>
      <c r="DK112" s="766"/>
      <c r="DL112" s="766" t="s">
        <v>118</v>
      </c>
      <c r="DM112" s="766"/>
      <c r="DN112" s="766"/>
      <c r="DO112" s="766"/>
      <c r="DP112" s="766"/>
      <c r="DQ112" s="766" t="s">
        <v>118</v>
      </c>
      <c r="DR112" s="766"/>
      <c r="DS112" s="766"/>
      <c r="DT112" s="766"/>
      <c r="DU112" s="766"/>
      <c r="DV112" s="743" t="s">
        <v>118</v>
      </c>
      <c r="DW112" s="743"/>
      <c r="DX112" s="743"/>
      <c r="DY112" s="743"/>
      <c r="DZ112" s="744"/>
    </row>
    <row r="113" spans="1:130" s="220" customFormat="1" ht="26.25" customHeight="1" x14ac:dyDescent="0.2">
      <c r="A113" s="865"/>
      <c r="B113" s="866"/>
      <c r="C113" s="701" t="s">
        <v>410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2737463</v>
      </c>
      <c r="AB113" s="729"/>
      <c r="AC113" s="729"/>
      <c r="AD113" s="729"/>
      <c r="AE113" s="730"/>
      <c r="AF113" s="731">
        <v>2297117</v>
      </c>
      <c r="AG113" s="729"/>
      <c r="AH113" s="729"/>
      <c r="AI113" s="729"/>
      <c r="AJ113" s="730"/>
      <c r="AK113" s="731">
        <v>1991059</v>
      </c>
      <c r="AL113" s="729"/>
      <c r="AM113" s="729"/>
      <c r="AN113" s="729"/>
      <c r="AO113" s="730"/>
      <c r="AP113" s="773">
        <v>0.4</v>
      </c>
      <c r="AQ113" s="774"/>
      <c r="AR113" s="774"/>
      <c r="AS113" s="774"/>
      <c r="AT113" s="775"/>
      <c r="AU113" s="883"/>
      <c r="AV113" s="884"/>
      <c r="AW113" s="884"/>
      <c r="AX113" s="884"/>
      <c r="AY113" s="884"/>
      <c r="AZ113" s="764" t="s">
        <v>411</v>
      </c>
      <c r="BA113" s="701"/>
      <c r="BB113" s="701"/>
      <c r="BC113" s="701"/>
      <c r="BD113" s="701"/>
      <c r="BE113" s="701"/>
      <c r="BF113" s="701"/>
      <c r="BG113" s="701"/>
      <c r="BH113" s="701"/>
      <c r="BI113" s="701"/>
      <c r="BJ113" s="701"/>
      <c r="BK113" s="701"/>
      <c r="BL113" s="701"/>
      <c r="BM113" s="701"/>
      <c r="BN113" s="701"/>
      <c r="BO113" s="701"/>
      <c r="BP113" s="702"/>
      <c r="BQ113" s="765" t="s">
        <v>118</v>
      </c>
      <c r="BR113" s="766"/>
      <c r="BS113" s="766"/>
      <c r="BT113" s="766"/>
      <c r="BU113" s="766"/>
      <c r="BV113" s="766" t="s">
        <v>118</v>
      </c>
      <c r="BW113" s="766"/>
      <c r="BX113" s="766"/>
      <c r="BY113" s="766"/>
      <c r="BZ113" s="766"/>
      <c r="CA113" s="766">
        <v>64743</v>
      </c>
      <c r="CB113" s="766"/>
      <c r="CC113" s="766"/>
      <c r="CD113" s="766"/>
      <c r="CE113" s="766"/>
      <c r="CF113" s="827">
        <v>0</v>
      </c>
      <c r="CG113" s="828"/>
      <c r="CH113" s="828"/>
      <c r="CI113" s="828"/>
      <c r="CJ113" s="828"/>
      <c r="CK113" s="878"/>
      <c r="CL113" s="770"/>
      <c r="CM113" s="764" t="s">
        <v>412</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v>440852</v>
      </c>
      <c r="DH113" s="766"/>
      <c r="DI113" s="766"/>
      <c r="DJ113" s="766"/>
      <c r="DK113" s="766"/>
      <c r="DL113" s="766">
        <v>312068</v>
      </c>
      <c r="DM113" s="766"/>
      <c r="DN113" s="766"/>
      <c r="DO113" s="766"/>
      <c r="DP113" s="766"/>
      <c r="DQ113" s="766">
        <v>227625</v>
      </c>
      <c r="DR113" s="766"/>
      <c r="DS113" s="766"/>
      <c r="DT113" s="766"/>
      <c r="DU113" s="766"/>
      <c r="DV113" s="743">
        <v>0</v>
      </c>
      <c r="DW113" s="743"/>
      <c r="DX113" s="743"/>
      <c r="DY113" s="743"/>
      <c r="DZ113" s="744"/>
    </row>
    <row r="114" spans="1:130" s="220" customFormat="1" ht="26.25" customHeight="1" x14ac:dyDescent="0.2">
      <c r="A114" s="865"/>
      <c r="B114" s="866"/>
      <c r="C114" s="701" t="s">
        <v>413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t="s">
        <v>118</v>
      </c>
      <c r="AB114" s="729"/>
      <c r="AC114" s="729"/>
      <c r="AD114" s="729"/>
      <c r="AE114" s="730"/>
      <c r="AF114" s="731" t="s">
        <v>118</v>
      </c>
      <c r="AG114" s="729"/>
      <c r="AH114" s="729"/>
      <c r="AI114" s="729"/>
      <c r="AJ114" s="730"/>
      <c r="AK114" s="731">
        <v>5223</v>
      </c>
      <c r="AL114" s="729"/>
      <c r="AM114" s="729"/>
      <c r="AN114" s="729"/>
      <c r="AO114" s="730"/>
      <c r="AP114" s="773">
        <v>0</v>
      </c>
      <c r="AQ114" s="774"/>
      <c r="AR114" s="774"/>
      <c r="AS114" s="774"/>
      <c r="AT114" s="775"/>
      <c r="AU114" s="883"/>
      <c r="AV114" s="884"/>
      <c r="AW114" s="884"/>
      <c r="AX114" s="884"/>
      <c r="AY114" s="884"/>
      <c r="AZ114" s="764" t="s">
        <v>414</v>
      </c>
      <c r="BA114" s="701"/>
      <c r="BB114" s="701"/>
      <c r="BC114" s="701"/>
      <c r="BD114" s="701"/>
      <c r="BE114" s="701"/>
      <c r="BF114" s="701"/>
      <c r="BG114" s="701"/>
      <c r="BH114" s="701"/>
      <c r="BI114" s="701"/>
      <c r="BJ114" s="701"/>
      <c r="BK114" s="701"/>
      <c r="BL114" s="701"/>
      <c r="BM114" s="701"/>
      <c r="BN114" s="701"/>
      <c r="BO114" s="701"/>
      <c r="BP114" s="702"/>
      <c r="BQ114" s="765">
        <v>154405215</v>
      </c>
      <c r="BR114" s="766"/>
      <c r="BS114" s="766"/>
      <c r="BT114" s="766"/>
      <c r="BU114" s="766"/>
      <c r="BV114" s="766">
        <v>146805585</v>
      </c>
      <c r="BW114" s="766"/>
      <c r="BX114" s="766"/>
      <c r="BY114" s="766"/>
      <c r="BZ114" s="766"/>
      <c r="CA114" s="766">
        <v>151806800</v>
      </c>
      <c r="CB114" s="766"/>
      <c r="CC114" s="766"/>
      <c r="CD114" s="766"/>
      <c r="CE114" s="766"/>
      <c r="CF114" s="827">
        <v>30.1</v>
      </c>
      <c r="CG114" s="828"/>
      <c r="CH114" s="828"/>
      <c r="CI114" s="828"/>
      <c r="CJ114" s="828"/>
      <c r="CK114" s="878"/>
      <c r="CL114" s="770"/>
      <c r="CM114" s="764" t="s">
        <v>415</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118</v>
      </c>
      <c r="DH114" s="766"/>
      <c r="DI114" s="766"/>
      <c r="DJ114" s="766"/>
      <c r="DK114" s="766"/>
      <c r="DL114" s="766" t="s">
        <v>118</v>
      </c>
      <c r="DM114" s="766"/>
      <c r="DN114" s="766"/>
      <c r="DO114" s="766"/>
      <c r="DP114" s="766"/>
      <c r="DQ114" s="766" t="s">
        <v>118</v>
      </c>
      <c r="DR114" s="766"/>
      <c r="DS114" s="766"/>
      <c r="DT114" s="766"/>
      <c r="DU114" s="766"/>
      <c r="DV114" s="743" t="s">
        <v>118</v>
      </c>
      <c r="DW114" s="743"/>
      <c r="DX114" s="743"/>
      <c r="DY114" s="743"/>
      <c r="DZ114" s="744"/>
    </row>
    <row r="115" spans="1:130" s="220" customFormat="1" ht="26.25" customHeight="1" x14ac:dyDescent="0.2">
      <c r="A115" s="865"/>
      <c r="B115" s="866"/>
      <c r="C115" s="701" t="s">
        <v>416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203589</v>
      </c>
      <c r="AB115" s="729"/>
      <c r="AC115" s="729"/>
      <c r="AD115" s="729"/>
      <c r="AE115" s="730"/>
      <c r="AF115" s="731">
        <v>239707</v>
      </c>
      <c r="AG115" s="729"/>
      <c r="AH115" s="729"/>
      <c r="AI115" s="729"/>
      <c r="AJ115" s="730"/>
      <c r="AK115" s="731">
        <v>272158</v>
      </c>
      <c r="AL115" s="729"/>
      <c r="AM115" s="729"/>
      <c r="AN115" s="729"/>
      <c r="AO115" s="730"/>
      <c r="AP115" s="773">
        <v>0.1</v>
      </c>
      <c r="AQ115" s="774"/>
      <c r="AR115" s="774"/>
      <c r="AS115" s="774"/>
      <c r="AT115" s="775"/>
      <c r="AU115" s="883"/>
      <c r="AV115" s="884"/>
      <c r="AW115" s="884"/>
      <c r="AX115" s="884"/>
      <c r="AY115" s="884"/>
      <c r="AZ115" s="764" t="s">
        <v>417</v>
      </c>
      <c r="BA115" s="701"/>
      <c r="BB115" s="701"/>
      <c r="BC115" s="701"/>
      <c r="BD115" s="701"/>
      <c r="BE115" s="701"/>
      <c r="BF115" s="701"/>
      <c r="BG115" s="701"/>
      <c r="BH115" s="701"/>
      <c r="BI115" s="701"/>
      <c r="BJ115" s="701"/>
      <c r="BK115" s="701"/>
      <c r="BL115" s="701"/>
      <c r="BM115" s="701"/>
      <c r="BN115" s="701"/>
      <c r="BO115" s="701"/>
      <c r="BP115" s="702"/>
      <c r="BQ115" s="765">
        <v>15059785</v>
      </c>
      <c r="BR115" s="766"/>
      <c r="BS115" s="766"/>
      <c r="BT115" s="766"/>
      <c r="BU115" s="766"/>
      <c r="BV115" s="766">
        <v>16990973</v>
      </c>
      <c r="BW115" s="766"/>
      <c r="BX115" s="766"/>
      <c r="BY115" s="766"/>
      <c r="BZ115" s="766"/>
      <c r="CA115" s="766">
        <v>15946168</v>
      </c>
      <c r="CB115" s="766"/>
      <c r="CC115" s="766"/>
      <c r="CD115" s="766"/>
      <c r="CE115" s="766"/>
      <c r="CF115" s="827">
        <v>3.2</v>
      </c>
      <c r="CG115" s="828"/>
      <c r="CH115" s="828"/>
      <c r="CI115" s="828"/>
      <c r="CJ115" s="828"/>
      <c r="CK115" s="878"/>
      <c r="CL115" s="770"/>
      <c r="CM115" s="764" t="s">
        <v>418</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v>771617</v>
      </c>
      <c r="DH115" s="766"/>
      <c r="DI115" s="766"/>
      <c r="DJ115" s="766"/>
      <c r="DK115" s="766"/>
      <c r="DL115" s="766">
        <v>317394</v>
      </c>
      <c r="DM115" s="766"/>
      <c r="DN115" s="766"/>
      <c r="DO115" s="766"/>
      <c r="DP115" s="766"/>
      <c r="DQ115" s="766">
        <v>269154</v>
      </c>
      <c r="DR115" s="766"/>
      <c r="DS115" s="766"/>
      <c r="DT115" s="766"/>
      <c r="DU115" s="766"/>
      <c r="DV115" s="743">
        <v>0.1</v>
      </c>
      <c r="DW115" s="743"/>
      <c r="DX115" s="743"/>
      <c r="DY115" s="743"/>
      <c r="DZ115" s="744"/>
    </row>
    <row r="116" spans="1:130" s="220" customFormat="1" ht="26.25" customHeight="1" x14ac:dyDescent="0.2">
      <c r="A116" s="867"/>
      <c r="B116" s="868"/>
      <c r="C116" s="788" t="s">
        <v>419</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t="s">
        <v>118</v>
      </c>
      <c r="AB116" s="729"/>
      <c r="AC116" s="729"/>
      <c r="AD116" s="729"/>
      <c r="AE116" s="730"/>
      <c r="AF116" s="731" t="s">
        <v>118</v>
      </c>
      <c r="AG116" s="729"/>
      <c r="AH116" s="729"/>
      <c r="AI116" s="729"/>
      <c r="AJ116" s="730"/>
      <c r="AK116" s="731" t="s">
        <v>118</v>
      </c>
      <c r="AL116" s="729"/>
      <c r="AM116" s="729"/>
      <c r="AN116" s="729"/>
      <c r="AO116" s="730"/>
      <c r="AP116" s="773" t="s">
        <v>118</v>
      </c>
      <c r="AQ116" s="774"/>
      <c r="AR116" s="774"/>
      <c r="AS116" s="774"/>
      <c r="AT116" s="775"/>
      <c r="AU116" s="883"/>
      <c r="AV116" s="884"/>
      <c r="AW116" s="884"/>
      <c r="AX116" s="884"/>
      <c r="AY116" s="884"/>
      <c r="AZ116" s="860" t="s">
        <v>420</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421</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2">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422</v>
      </c>
      <c r="Z117" s="848"/>
      <c r="AA117" s="853">
        <v>160931464</v>
      </c>
      <c r="AB117" s="854"/>
      <c r="AC117" s="854"/>
      <c r="AD117" s="854"/>
      <c r="AE117" s="855"/>
      <c r="AF117" s="856">
        <v>162952525</v>
      </c>
      <c r="AG117" s="854"/>
      <c r="AH117" s="854"/>
      <c r="AI117" s="854"/>
      <c r="AJ117" s="855"/>
      <c r="AK117" s="856">
        <v>161708781</v>
      </c>
      <c r="AL117" s="854"/>
      <c r="AM117" s="854"/>
      <c r="AN117" s="854"/>
      <c r="AO117" s="855"/>
      <c r="AP117" s="857"/>
      <c r="AQ117" s="858"/>
      <c r="AR117" s="858"/>
      <c r="AS117" s="858"/>
      <c r="AT117" s="859"/>
      <c r="AU117" s="883"/>
      <c r="AV117" s="884"/>
      <c r="AW117" s="884"/>
      <c r="AX117" s="884"/>
      <c r="AY117" s="884"/>
      <c r="AZ117" s="764" t="s">
        <v>423</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424</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2">
      <c r="A118" s="846" t="s">
        <v>398</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396</v>
      </c>
      <c r="AB118" s="847"/>
      <c r="AC118" s="847"/>
      <c r="AD118" s="847"/>
      <c r="AE118" s="848"/>
      <c r="AF118" s="849" t="s">
        <v>297</v>
      </c>
      <c r="AG118" s="847"/>
      <c r="AH118" s="847"/>
      <c r="AI118" s="847"/>
      <c r="AJ118" s="848"/>
      <c r="AK118" s="849" t="s">
        <v>296</v>
      </c>
      <c r="AL118" s="847"/>
      <c r="AM118" s="847"/>
      <c r="AN118" s="847"/>
      <c r="AO118" s="848"/>
      <c r="AP118" s="850" t="s">
        <v>397</v>
      </c>
      <c r="AQ118" s="851"/>
      <c r="AR118" s="851"/>
      <c r="AS118" s="851"/>
      <c r="AT118" s="852"/>
      <c r="AU118" s="883"/>
      <c r="AV118" s="884"/>
      <c r="AW118" s="884"/>
      <c r="AX118" s="884"/>
      <c r="AY118" s="884"/>
      <c r="AZ118" s="787" t="s">
        <v>425</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426</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118</v>
      </c>
      <c r="DH118" s="766"/>
      <c r="DI118" s="766"/>
      <c r="DJ118" s="766"/>
      <c r="DK118" s="766"/>
      <c r="DL118" s="766" t="s">
        <v>118</v>
      </c>
      <c r="DM118" s="766"/>
      <c r="DN118" s="766"/>
      <c r="DO118" s="766"/>
      <c r="DP118" s="766"/>
      <c r="DQ118" s="766" t="s">
        <v>118</v>
      </c>
      <c r="DR118" s="766"/>
      <c r="DS118" s="766"/>
      <c r="DT118" s="766"/>
      <c r="DU118" s="766"/>
      <c r="DV118" s="743" t="s">
        <v>118</v>
      </c>
      <c r="DW118" s="743"/>
      <c r="DX118" s="743"/>
      <c r="DY118" s="743"/>
      <c r="DZ118" s="744"/>
    </row>
    <row r="119" spans="1:130" s="220" customFormat="1" ht="26.25" customHeight="1" x14ac:dyDescent="0.2">
      <c r="A119" s="767" t="s">
        <v>401</v>
      </c>
      <c r="B119" s="768"/>
      <c r="C119" s="808" t="s">
        <v>402</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17561</v>
      </c>
      <c r="AB119" s="840"/>
      <c r="AC119" s="840"/>
      <c r="AD119" s="840"/>
      <c r="AE119" s="841"/>
      <c r="AF119" s="842">
        <v>17912</v>
      </c>
      <c r="AG119" s="840"/>
      <c r="AH119" s="840"/>
      <c r="AI119" s="840"/>
      <c r="AJ119" s="841"/>
      <c r="AK119" s="842">
        <v>18112</v>
      </c>
      <c r="AL119" s="840"/>
      <c r="AM119" s="840"/>
      <c r="AN119" s="840"/>
      <c r="AO119" s="841"/>
      <c r="AP119" s="843">
        <v>0</v>
      </c>
      <c r="AQ119" s="844"/>
      <c r="AR119" s="844"/>
      <c r="AS119" s="844"/>
      <c r="AT119" s="845"/>
      <c r="AU119" s="885"/>
      <c r="AV119" s="886"/>
      <c r="AW119" s="886"/>
      <c r="AX119" s="886"/>
      <c r="AY119" s="886"/>
      <c r="AZ119" s="243" t="s">
        <v>152</v>
      </c>
      <c r="BA119" s="243"/>
      <c r="BB119" s="243"/>
      <c r="BC119" s="243"/>
      <c r="BD119" s="243"/>
      <c r="BE119" s="243"/>
      <c r="BF119" s="243"/>
      <c r="BG119" s="243"/>
      <c r="BH119" s="243"/>
      <c r="BI119" s="243"/>
      <c r="BJ119" s="243"/>
      <c r="BK119" s="243"/>
      <c r="BL119" s="243"/>
      <c r="BM119" s="243"/>
      <c r="BN119" s="243"/>
      <c r="BO119" s="829" t="s">
        <v>427</v>
      </c>
      <c r="BP119" s="830"/>
      <c r="BQ119" s="814">
        <v>2622573041</v>
      </c>
      <c r="BR119" s="794"/>
      <c r="BS119" s="794"/>
      <c r="BT119" s="794"/>
      <c r="BU119" s="794"/>
      <c r="BV119" s="794">
        <v>2606496378</v>
      </c>
      <c r="BW119" s="794"/>
      <c r="BX119" s="794"/>
      <c r="BY119" s="794"/>
      <c r="BZ119" s="794"/>
      <c r="CA119" s="794">
        <v>2584977410</v>
      </c>
      <c r="CB119" s="794"/>
      <c r="CC119" s="794"/>
      <c r="CD119" s="794"/>
      <c r="CE119" s="794"/>
      <c r="CF119" s="697"/>
      <c r="CG119" s="698"/>
      <c r="CH119" s="698"/>
      <c r="CI119" s="698"/>
      <c r="CJ119" s="783"/>
      <c r="CK119" s="879"/>
      <c r="CL119" s="772"/>
      <c r="CM119" s="787" t="s">
        <v>428</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v>481047</v>
      </c>
      <c r="DH119" s="766"/>
      <c r="DI119" s="766"/>
      <c r="DJ119" s="766"/>
      <c r="DK119" s="766"/>
      <c r="DL119" s="766">
        <v>475533</v>
      </c>
      <c r="DM119" s="766"/>
      <c r="DN119" s="766"/>
      <c r="DO119" s="766"/>
      <c r="DP119" s="766"/>
      <c r="DQ119" s="766">
        <v>469495</v>
      </c>
      <c r="DR119" s="766"/>
      <c r="DS119" s="766"/>
      <c r="DT119" s="766"/>
      <c r="DU119" s="766"/>
      <c r="DV119" s="743">
        <v>0.1</v>
      </c>
      <c r="DW119" s="743"/>
      <c r="DX119" s="743"/>
      <c r="DY119" s="743"/>
      <c r="DZ119" s="744"/>
    </row>
    <row r="120" spans="1:130" s="220" customFormat="1" ht="26.25" customHeight="1" x14ac:dyDescent="0.2">
      <c r="A120" s="769"/>
      <c r="B120" s="770"/>
      <c r="C120" s="764" t="s">
        <v>405</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429</v>
      </c>
      <c r="AV120" s="832"/>
      <c r="AW120" s="832"/>
      <c r="AX120" s="832"/>
      <c r="AY120" s="833"/>
      <c r="AZ120" s="808" t="s">
        <v>430</v>
      </c>
      <c r="BA120" s="757"/>
      <c r="BB120" s="757"/>
      <c r="BC120" s="757"/>
      <c r="BD120" s="757"/>
      <c r="BE120" s="757"/>
      <c r="BF120" s="757"/>
      <c r="BG120" s="757"/>
      <c r="BH120" s="757"/>
      <c r="BI120" s="757"/>
      <c r="BJ120" s="757"/>
      <c r="BK120" s="757"/>
      <c r="BL120" s="757"/>
      <c r="BM120" s="757"/>
      <c r="BN120" s="757"/>
      <c r="BO120" s="757"/>
      <c r="BP120" s="758"/>
      <c r="BQ120" s="809">
        <v>426825150</v>
      </c>
      <c r="BR120" s="791"/>
      <c r="BS120" s="791"/>
      <c r="BT120" s="791"/>
      <c r="BU120" s="791"/>
      <c r="BV120" s="791">
        <v>443551294</v>
      </c>
      <c r="BW120" s="791"/>
      <c r="BX120" s="791"/>
      <c r="BY120" s="791"/>
      <c r="BZ120" s="791"/>
      <c r="CA120" s="791">
        <v>456708507</v>
      </c>
      <c r="CB120" s="791"/>
      <c r="CC120" s="791"/>
      <c r="CD120" s="791"/>
      <c r="CE120" s="791"/>
      <c r="CF120" s="818">
        <v>90.4</v>
      </c>
      <c r="CG120" s="819"/>
      <c r="CH120" s="819"/>
      <c r="CI120" s="819"/>
      <c r="CJ120" s="819"/>
      <c r="CK120" s="820" t="s">
        <v>431</v>
      </c>
      <c r="CL120" s="800"/>
      <c r="CM120" s="800"/>
      <c r="CN120" s="800"/>
      <c r="CO120" s="801"/>
      <c r="CP120" s="824" t="s">
        <v>382</v>
      </c>
      <c r="CQ120" s="825"/>
      <c r="CR120" s="825"/>
      <c r="CS120" s="825"/>
      <c r="CT120" s="825"/>
      <c r="CU120" s="825"/>
      <c r="CV120" s="825"/>
      <c r="CW120" s="825"/>
      <c r="CX120" s="825"/>
      <c r="CY120" s="825"/>
      <c r="CZ120" s="825"/>
      <c r="DA120" s="825"/>
      <c r="DB120" s="825"/>
      <c r="DC120" s="825"/>
      <c r="DD120" s="825"/>
      <c r="DE120" s="825"/>
      <c r="DF120" s="826"/>
      <c r="DG120" s="809">
        <v>13080840</v>
      </c>
      <c r="DH120" s="791"/>
      <c r="DI120" s="791"/>
      <c r="DJ120" s="791"/>
      <c r="DK120" s="791"/>
      <c r="DL120" s="791">
        <v>13055798</v>
      </c>
      <c r="DM120" s="791"/>
      <c r="DN120" s="791"/>
      <c r="DO120" s="791"/>
      <c r="DP120" s="791"/>
      <c r="DQ120" s="791">
        <v>14596787</v>
      </c>
      <c r="DR120" s="791"/>
      <c r="DS120" s="791"/>
      <c r="DT120" s="791"/>
      <c r="DU120" s="791"/>
      <c r="DV120" s="792">
        <v>2.9</v>
      </c>
      <c r="DW120" s="792"/>
      <c r="DX120" s="792"/>
      <c r="DY120" s="792"/>
      <c r="DZ120" s="793"/>
    </row>
    <row r="121" spans="1:130" s="220" customFormat="1" ht="26.25" customHeight="1" x14ac:dyDescent="0.2">
      <c r="A121" s="769"/>
      <c r="B121" s="770"/>
      <c r="C121" s="815" t="s">
        <v>432</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t="s">
        <v>118</v>
      </c>
      <c r="AB121" s="729"/>
      <c r="AC121" s="729"/>
      <c r="AD121" s="729"/>
      <c r="AE121" s="730"/>
      <c r="AF121" s="731" t="s">
        <v>118</v>
      </c>
      <c r="AG121" s="729"/>
      <c r="AH121" s="729"/>
      <c r="AI121" s="729"/>
      <c r="AJ121" s="730"/>
      <c r="AK121" s="731" t="s">
        <v>118</v>
      </c>
      <c r="AL121" s="729"/>
      <c r="AM121" s="729"/>
      <c r="AN121" s="729"/>
      <c r="AO121" s="730"/>
      <c r="AP121" s="773" t="s">
        <v>118</v>
      </c>
      <c r="AQ121" s="774"/>
      <c r="AR121" s="774"/>
      <c r="AS121" s="774"/>
      <c r="AT121" s="775"/>
      <c r="AU121" s="834"/>
      <c r="AV121" s="835"/>
      <c r="AW121" s="835"/>
      <c r="AX121" s="835"/>
      <c r="AY121" s="836"/>
      <c r="AZ121" s="764" t="s">
        <v>433</v>
      </c>
      <c r="BA121" s="701"/>
      <c r="BB121" s="701"/>
      <c r="BC121" s="701"/>
      <c r="BD121" s="701"/>
      <c r="BE121" s="701"/>
      <c r="BF121" s="701"/>
      <c r="BG121" s="701"/>
      <c r="BH121" s="701"/>
      <c r="BI121" s="701"/>
      <c r="BJ121" s="701"/>
      <c r="BK121" s="701"/>
      <c r="BL121" s="701"/>
      <c r="BM121" s="701"/>
      <c r="BN121" s="701"/>
      <c r="BO121" s="701"/>
      <c r="BP121" s="702"/>
      <c r="BQ121" s="765">
        <v>26788422</v>
      </c>
      <c r="BR121" s="766"/>
      <c r="BS121" s="766"/>
      <c r="BT121" s="766"/>
      <c r="BU121" s="766"/>
      <c r="BV121" s="766">
        <v>25105310</v>
      </c>
      <c r="BW121" s="766"/>
      <c r="BX121" s="766"/>
      <c r="BY121" s="766"/>
      <c r="BZ121" s="766"/>
      <c r="CA121" s="766">
        <v>24973866</v>
      </c>
      <c r="CB121" s="766"/>
      <c r="CC121" s="766"/>
      <c r="CD121" s="766"/>
      <c r="CE121" s="766"/>
      <c r="CF121" s="827">
        <v>4.9000000000000004</v>
      </c>
      <c r="CG121" s="828"/>
      <c r="CH121" s="828"/>
      <c r="CI121" s="828"/>
      <c r="CJ121" s="828"/>
      <c r="CK121" s="821"/>
      <c r="CL121" s="803"/>
      <c r="CM121" s="803"/>
      <c r="CN121" s="803"/>
      <c r="CO121" s="804"/>
      <c r="CP121" s="784" t="s">
        <v>381</v>
      </c>
      <c r="CQ121" s="785"/>
      <c r="CR121" s="785"/>
      <c r="CS121" s="785"/>
      <c r="CT121" s="785"/>
      <c r="CU121" s="785"/>
      <c r="CV121" s="785"/>
      <c r="CW121" s="785"/>
      <c r="CX121" s="785"/>
      <c r="CY121" s="785"/>
      <c r="CZ121" s="785"/>
      <c r="DA121" s="785"/>
      <c r="DB121" s="785"/>
      <c r="DC121" s="785"/>
      <c r="DD121" s="785"/>
      <c r="DE121" s="785"/>
      <c r="DF121" s="786"/>
      <c r="DG121" s="765">
        <v>10822346</v>
      </c>
      <c r="DH121" s="766"/>
      <c r="DI121" s="766"/>
      <c r="DJ121" s="766"/>
      <c r="DK121" s="766"/>
      <c r="DL121" s="766">
        <v>8829606</v>
      </c>
      <c r="DM121" s="766"/>
      <c r="DN121" s="766"/>
      <c r="DO121" s="766"/>
      <c r="DP121" s="766"/>
      <c r="DQ121" s="766">
        <v>6415841</v>
      </c>
      <c r="DR121" s="766"/>
      <c r="DS121" s="766"/>
      <c r="DT121" s="766"/>
      <c r="DU121" s="766"/>
      <c r="DV121" s="743">
        <v>1.3</v>
      </c>
      <c r="DW121" s="743"/>
      <c r="DX121" s="743"/>
      <c r="DY121" s="743"/>
      <c r="DZ121" s="744"/>
    </row>
    <row r="122" spans="1:130" s="220" customFormat="1" ht="26.25" customHeight="1" x14ac:dyDescent="0.2">
      <c r="A122" s="769"/>
      <c r="B122" s="770"/>
      <c r="C122" s="764" t="s">
        <v>415</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434</v>
      </c>
      <c r="BA122" s="788"/>
      <c r="BB122" s="788"/>
      <c r="BC122" s="788"/>
      <c r="BD122" s="788"/>
      <c r="BE122" s="788"/>
      <c r="BF122" s="788"/>
      <c r="BG122" s="788"/>
      <c r="BH122" s="788"/>
      <c r="BI122" s="788"/>
      <c r="BJ122" s="788"/>
      <c r="BK122" s="788"/>
      <c r="BL122" s="788"/>
      <c r="BM122" s="788"/>
      <c r="BN122" s="788"/>
      <c r="BO122" s="788"/>
      <c r="BP122" s="789"/>
      <c r="BQ122" s="814">
        <v>1171476821</v>
      </c>
      <c r="BR122" s="794"/>
      <c r="BS122" s="794"/>
      <c r="BT122" s="794"/>
      <c r="BU122" s="794"/>
      <c r="BV122" s="794">
        <v>1146499054</v>
      </c>
      <c r="BW122" s="794"/>
      <c r="BX122" s="794"/>
      <c r="BY122" s="794"/>
      <c r="BZ122" s="794"/>
      <c r="CA122" s="794">
        <v>1116736171</v>
      </c>
      <c r="CB122" s="794"/>
      <c r="CC122" s="794"/>
      <c r="CD122" s="794"/>
      <c r="CE122" s="794"/>
      <c r="CF122" s="795">
        <v>221.1</v>
      </c>
      <c r="CG122" s="796"/>
      <c r="CH122" s="796"/>
      <c r="CI122" s="796"/>
      <c r="CJ122" s="796"/>
      <c r="CK122" s="821"/>
      <c r="CL122" s="803"/>
      <c r="CM122" s="803"/>
      <c r="CN122" s="803"/>
      <c r="CO122" s="804"/>
      <c r="CP122" s="784" t="s">
        <v>380</v>
      </c>
      <c r="CQ122" s="785"/>
      <c r="CR122" s="785"/>
      <c r="CS122" s="785"/>
      <c r="CT122" s="785"/>
      <c r="CU122" s="785"/>
      <c r="CV122" s="785"/>
      <c r="CW122" s="785"/>
      <c r="CX122" s="785"/>
      <c r="CY122" s="785"/>
      <c r="CZ122" s="785"/>
      <c r="DA122" s="785"/>
      <c r="DB122" s="785"/>
      <c r="DC122" s="785"/>
      <c r="DD122" s="785"/>
      <c r="DE122" s="785"/>
      <c r="DF122" s="786"/>
      <c r="DG122" s="765">
        <v>8525051</v>
      </c>
      <c r="DH122" s="766"/>
      <c r="DI122" s="766"/>
      <c r="DJ122" s="766"/>
      <c r="DK122" s="766"/>
      <c r="DL122" s="766">
        <v>6143127</v>
      </c>
      <c r="DM122" s="766"/>
      <c r="DN122" s="766"/>
      <c r="DO122" s="766"/>
      <c r="DP122" s="766"/>
      <c r="DQ122" s="766">
        <v>5566505</v>
      </c>
      <c r="DR122" s="766"/>
      <c r="DS122" s="766"/>
      <c r="DT122" s="766"/>
      <c r="DU122" s="766"/>
      <c r="DV122" s="743">
        <v>1.1000000000000001</v>
      </c>
      <c r="DW122" s="743"/>
      <c r="DX122" s="743"/>
      <c r="DY122" s="743"/>
      <c r="DZ122" s="744"/>
    </row>
    <row r="123" spans="1:130" s="220" customFormat="1" ht="26.25" customHeight="1" x14ac:dyDescent="0.2">
      <c r="A123" s="769"/>
      <c r="B123" s="770"/>
      <c r="C123" s="764" t="s">
        <v>421</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3" t="s">
        <v>152</v>
      </c>
      <c r="BA123" s="243"/>
      <c r="BB123" s="243"/>
      <c r="BC123" s="243"/>
      <c r="BD123" s="243"/>
      <c r="BE123" s="243"/>
      <c r="BF123" s="243"/>
      <c r="BG123" s="243"/>
      <c r="BH123" s="243"/>
      <c r="BI123" s="243"/>
      <c r="BJ123" s="243"/>
      <c r="BK123" s="243"/>
      <c r="BL123" s="243"/>
      <c r="BM123" s="243"/>
      <c r="BN123" s="243"/>
      <c r="BO123" s="829" t="s">
        <v>435</v>
      </c>
      <c r="BP123" s="830"/>
      <c r="BQ123" s="781">
        <v>1625090393</v>
      </c>
      <c r="BR123" s="782"/>
      <c r="BS123" s="782"/>
      <c r="BT123" s="782"/>
      <c r="BU123" s="782"/>
      <c r="BV123" s="782">
        <v>1615155658</v>
      </c>
      <c r="BW123" s="782"/>
      <c r="BX123" s="782"/>
      <c r="BY123" s="782"/>
      <c r="BZ123" s="782"/>
      <c r="CA123" s="782">
        <v>1598418544</v>
      </c>
      <c r="CB123" s="782"/>
      <c r="CC123" s="782"/>
      <c r="CD123" s="782"/>
      <c r="CE123" s="782"/>
      <c r="CF123" s="697"/>
      <c r="CG123" s="698"/>
      <c r="CH123" s="698"/>
      <c r="CI123" s="698"/>
      <c r="CJ123" s="783"/>
      <c r="CK123" s="821"/>
      <c r="CL123" s="803"/>
      <c r="CM123" s="803"/>
      <c r="CN123" s="803"/>
      <c r="CO123" s="804"/>
      <c r="CP123" s="784" t="s">
        <v>379</v>
      </c>
      <c r="CQ123" s="785"/>
      <c r="CR123" s="785"/>
      <c r="CS123" s="785"/>
      <c r="CT123" s="785"/>
      <c r="CU123" s="785"/>
      <c r="CV123" s="785"/>
      <c r="CW123" s="785"/>
      <c r="CX123" s="785"/>
      <c r="CY123" s="785"/>
      <c r="CZ123" s="785"/>
      <c r="DA123" s="785"/>
      <c r="DB123" s="785"/>
      <c r="DC123" s="785"/>
      <c r="DD123" s="785"/>
      <c r="DE123" s="785"/>
      <c r="DF123" s="786"/>
      <c r="DG123" s="765">
        <v>3115714</v>
      </c>
      <c r="DH123" s="766"/>
      <c r="DI123" s="766"/>
      <c r="DJ123" s="766"/>
      <c r="DK123" s="766"/>
      <c r="DL123" s="766">
        <v>2874819</v>
      </c>
      <c r="DM123" s="766"/>
      <c r="DN123" s="766"/>
      <c r="DO123" s="766"/>
      <c r="DP123" s="766"/>
      <c r="DQ123" s="766">
        <v>4046434</v>
      </c>
      <c r="DR123" s="766"/>
      <c r="DS123" s="766"/>
      <c r="DT123" s="766"/>
      <c r="DU123" s="766"/>
      <c r="DV123" s="743">
        <v>0.8</v>
      </c>
      <c r="DW123" s="743"/>
      <c r="DX123" s="743"/>
      <c r="DY123" s="743"/>
      <c r="DZ123" s="744"/>
    </row>
    <row r="124" spans="1:130" s="220" customFormat="1" ht="26.25" customHeight="1" thickBot="1" x14ac:dyDescent="0.25">
      <c r="A124" s="769"/>
      <c r="B124" s="770"/>
      <c r="C124" s="764" t="s">
        <v>424</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436</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196.6</v>
      </c>
      <c r="BR124" s="780"/>
      <c r="BS124" s="780"/>
      <c r="BT124" s="780"/>
      <c r="BU124" s="780"/>
      <c r="BV124" s="780">
        <v>200.4</v>
      </c>
      <c r="BW124" s="780"/>
      <c r="BX124" s="780"/>
      <c r="BY124" s="780"/>
      <c r="BZ124" s="780"/>
      <c r="CA124" s="780">
        <v>195.3</v>
      </c>
      <c r="CB124" s="780"/>
      <c r="CC124" s="780"/>
      <c r="CD124" s="780"/>
      <c r="CE124" s="780"/>
      <c r="CF124" s="675"/>
      <c r="CG124" s="676"/>
      <c r="CH124" s="676"/>
      <c r="CI124" s="676"/>
      <c r="CJ124" s="810"/>
      <c r="CK124" s="822"/>
      <c r="CL124" s="822"/>
      <c r="CM124" s="822"/>
      <c r="CN124" s="822"/>
      <c r="CO124" s="823"/>
      <c r="CP124" s="811" t="s">
        <v>437</v>
      </c>
      <c r="CQ124" s="812"/>
      <c r="CR124" s="812"/>
      <c r="CS124" s="812"/>
      <c r="CT124" s="812"/>
      <c r="CU124" s="812"/>
      <c r="CV124" s="812"/>
      <c r="CW124" s="812"/>
      <c r="CX124" s="812"/>
      <c r="CY124" s="812"/>
      <c r="CZ124" s="812"/>
      <c r="DA124" s="812"/>
      <c r="DB124" s="812"/>
      <c r="DC124" s="812"/>
      <c r="DD124" s="812"/>
      <c r="DE124" s="812"/>
      <c r="DF124" s="813"/>
      <c r="DG124" s="814">
        <v>206271</v>
      </c>
      <c r="DH124" s="794"/>
      <c r="DI124" s="794"/>
      <c r="DJ124" s="794"/>
      <c r="DK124" s="794"/>
      <c r="DL124" s="794">
        <v>147567</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2">
      <c r="A125" s="769"/>
      <c r="B125" s="770"/>
      <c r="C125" s="764" t="s">
        <v>426</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438</v>
      </c>
      <c r="CL125" s="800"/>
      <c r="CM125" s="800"/>
      <c r="CN125" s="800"/>
      <c r="CO125" s="801"/>
      <c r="CP125" s="808" t="s">
        <v>439</v>
      </c>
      <c r="CQ125" s="757"/>
      <c r="CR125" s="757"/>
      <c r="CS125" s="757"/>
      <c r="CT125" s="757"/>
      <c r="CU125" s="757"/>
      <c r="CV125" s="757"/>
      <c r="CW125" s="757"/>
      <c r="CX125" s="757"/>
      <c r="CY125" s="757"/>
      <c r="CZ125" s="757"/>
      <c r="DA125" s="757"/>
      <c r="DB125" s="757"/>
      <c r="DC125" s="757"/>
      <c r="DD125" s="757"/>
      <c r="DE125" s="757"/>
      <c r="DF125" s="758"/>
      <c r="DG125" s="809">
        <v>9150731</v>
      </c>
      <c r="DH125" s="791"/>
      <c r="DI125" s="791"/>
      <c r="DJ125" s="791"/>
      <c r="DK125" s="791"/>
      <c r="DL125" s="791">
        <v>12027343</v>
      </c>
      <c r="DM125" s="791"/>
      <c r="DN125" s="791"/>
      <c r="DO125" s="791"/>
      <c r="DP125" s="791"/>
      <c r="DQ125" s="791">
        <v>11126569</v>
      </c>
      <c r="DR125" s="791"/>
      <c r="DS125" s="791"/>
      <c r="DT125" s="791"/>
      <c r="DU125" s="791"/>
      <c r="DV125" s="792">
        <v>2.2000000000000002</v>
      </c>
      <c r="DW125" s="792"/>
      <c r="DX125" s="792"/>
      <c r="DY125" s="792"/>
      <c r="DZ125" s="793"/>
    </row>
    <row r="126" spans="1:130" s="220" customFormat="1" ht="26.25" customHeight="1" thickBot="1" x14ac:dyDescent="0.25">
      <c r="A126" s="769"/>
      <c r="B126" s="770"/>
      <c r="C126" s="764" t="s">
        <v>428</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v>135667</v>
      </c>
      <c r="AB126" s="729"/>
      <c r="AC126" s="729"/>
      <c r="AD126" s="729"/>
      <c r="AE126" s="730"/>
      <c r="AF126" s="731">
        <v>171968</v>
      </c>
      <c r="AG126" s="729"/>
      <c r="AH126" s="729"/>
      <c r="AI126" s="729"/>
      <c r="AJ126" s="730"/>
      <c r="AK126" s="731">
        <v>205854</v>
      </c>
      <c r="AL126" s="729"/>
      <c r="AM126" s="729"/>
      <c r="AN126" s="729"/>
      <c r="AO126" s="730"/>
      <c r="AP126" s="773">
        <v>0</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440</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2">
      <c r="A127" s="771"/>
      <c r="B127" s="772"/>
      <c r="C127" s="787" t="s">
        <v>441</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50361</v>
      </c>
      <c r="AB127" s="729"/>
      <c r="AC127" s="729"/>
      <c r="AD127" s="729"/>
      <c r="AE127" s="730"/>
      <c r="AF127" s="731">
        <v>49827</v>
      </c>
      <c r="AG127" s="729"/>
      <c r="AH127" s="729"/>
      <c r="AI127" s="729"/>
      <c r="AJ127" s="730"/>
      <c r="AK127" s="731">
        <v>48192</v>
      </c>
      <c r="AL127" s="729"/>
      <c r="AM127" s="729"/>
      <c r="AN127" s="729"/>
      <c r="AO127" s="730"/>
      <c r="AP127" s="773">
        <v>0</v>
      </c>
      <c r="AQ127" s="774"/>
      <c r="AR127" s="774"/>
      <c r="AS127" s="774"/>
      <c r="AT127" s="775"/>
      <c r="AU127" s="222"/>
      <c r="AV127" s="222"/>
      <c r="AW127" s="222"/>
      <c r="AX127" s="790" t="s">
        <v>442</v>
      </c>
      <c r="AY127" s="761"/>
      <c r="AZ127" s="761"/>
      <c r="BA127" s="761"/>
      <c r="BB127" s="761"/>
      <c r="BC127" s="761"/>
      <c r="BD127" s="761"/>
      <c r="BE127" s="762"/>
      <c r="BF127" s="760" t="s">
        <v>443</v>
      </c>
      <c r="BG127" s="761"/>
      <c r="BH127" s="761"/>
      <c r="BI127" s="761"/>
      <c r="BJ127" s="761"/>
      <c r="BK127" s="761"/>
      <c r="BL127" s="762"/>
      <c r="BM127" s="760" t="s">
        <v>444</v>
      </c>
      <c r="BN127" s="761"/>
      <c r="BO127" s="761"/>
      <c r="BP127" s="761"/>
      <c r="BQ127" s="761"/>
      <c r="BR127" s="761"/>
      <c r="BS127" s="762"/>
      <c r="BT127" s="760" t="s">
        <v>445</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446</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5">
      <c r="A128" s="745" t="s">
        <v>447</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448</v>
      </c>
      <c r="X128" s="747"/>
      <c r="Y128" s="747"/>
      <c r="Z128" s="748"/>
      <c r="AA128" s="749">
        <v>4672655</v>
      </c>
      <c r="AB128" s="750"/>
      <c r="AC128" s="750"/>
      <c r="AD128" s="750"/>
      <c r="AE128" s="751"/>
      <c r="AF128" s="752">
        <v>5788227</v>
      </c>
      <c r="AG128" s="750"/>
      <c r="AH128" s="750"/>
      <c r="AI128" s="750"/>
      <c r="AJ128" s="751"/>
      <c r="AK128" s="752">
        <v>3669568</v>
      </c>
      <c r="AL128" s="750"/>
      <c r="AM128" s="750"/>
      <c r="AN128" s="750"/>
      <c r="AO128" s="751"/>
      <c r="AP128" s="753"/>
      <c r="AQ128" s="754"/>
      <c r="AR128" s="754"/>
      <c r="AS128" s="754"/>
      <c r="AT128" s="755"/>
      <c r="AU128" s="222"/>
      <c r="AV128" s="222"/>
      <c r="AW128" s="222"/>
      <c r="AX128" s="756" t="s">
        <v>449</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450</v>
      </c>
      <c r="CQ128" s="679"/>
      <c r="CR128" s="679"/>
      <c r="CS128" s="679"/>
      <c r="CT128" s="679"/>
      <c r="CU128" s="679"/>
      <c r="CV128" s="679"/>
      <c r="CW128" s="679"/>
      <c r="CX128" s="679"/>
      <c r="CY128" s="679"/>
      <c r="CZ128" s="679"/>
      <c r="DA128" s="679"/>
      <c r="DB128" s="679"/>
      <c r="DC128" s="679"/>
      <c r="DD128" s="679"/>
      <c r="DE128" s="679"/>
      <c r="DF128" s="680"/>
      <c r="DG128" s="739">
        <v>5909054</v>
      </c>
      <c r="DH128" s="740"/>
      <c r="DI128" s="740"/>
      <c r="DJ128" s="740"/>
      <c r="DK128" s="740"/>
      <c r="DL128" s="740">
        <v>4963630</v>
      </c>
      <c r="DM128" s="740"/>
      <c r="DN128" s="740"/>
      <c r="DO128" s="740"/>
      <c r="DP128" s="740"/>
      <c r="DQ128" s="740">
        <v>4819599</v>
      </c>
      <c r="DR128" s="740"/>
      <c r="DS128" s="740"/>
      <c r="DT128" s="740"/>
      <c r="DU128" s="740"/>
      <c r="DV128" s="741">
        <v>1</v>
      </c>
      <c r="DW128" s="741"/>
      <c r="DX128" s="741"/>
      <c r="DY128" s="741"/>
      <c r="DZ128" s="742"/>
    </row>
    <row r="129" spans="1:131" s="220" customFormat="1" ht="26.25" customHeight="1" x14ac:dyDescent="0.2">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451</v>
      </c>
      <c r="X129" s="726"/>
      <c r="Y129" s="726"/>
      <c r="Z129" s="727"/>
      <c r="AA129" s="728">
        <v>592599647</v>
      </c>
      <c r="AB129" s="729"/>
      <c r="AC129" s="729"/>
      <c r="AD129" s="729"/>
      <c r="AE129" s="730"/>
      <c r="AF129" s="731">
        <v>579288543</v>
      </c>
      <c r="AG129" s="729"/>
      <c r="AH129" s="729"/>
      <c r="AI129" s="729"/>
      <c r="AJ129" s="730"/>
      <c r="AK129" s="731">
        <v>588217627</v>
      </c>
      <c r="AL129" s="729"/>
      <c r="AM129" s="729"/>
      <c r="AN129" s="729"/>
      <c r="AO129" s="730"/>
      <c r="AP129" s="732"/>
      <c r="AQ129" s="733"/>
      <c r="AR129" s="733"/>
      <c r="AS129" s="733"/>
      <c r="AT129" s="734"/>
      <c r="AU129" s="223"/>
      <c r="AV129" s="223"/>
      <c r="AW129" s="223"/>
      <c r="AX129" s="700" t="s">
        <v>452</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23" t="s">
        <v>453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454</v>
      </c>
      <c r="X130" s="726"/>
      <c r="Y130" s="726"/>
      <c r="Z130" s="727"/>
      <c r="AA130" s="728">
        <v>85314543</v>
      </c>
      <c r="AB130" s="729"/>
      <c r="AC130" s="729"/>
      <c r="AD130" s="729"/>
      <c r="AE130" s="730"/>
      <c r="AF130" s="731">
        <v>84703169</v>
      </c>
      <c r="AG130" s="729"/>
      <c r="AH130" s="729"/>
      <c r="AI130" s="729"/>
      <c r="AJ130" s="730"/>
      <c r="AK130" s="731">
        <v>83116917</v>
      </c>
      <c r="AL130" s="729"/>
      <c r="AM130" s="729"/>
      <c r="AN130" s="729"/>
      <c r="AO130" s="730"/>
      <c r="AP130" s="732"/>
      <c r="AQ130" s="733"/>
      <c r="AR130" s="733"/>
      <c r="AS130" s="733"/>
      <c r="AT130" s="734"/>
      <c r="AU130" s="223"/>
      <c r="AV130" s="223"/>
      <c r="AW130" s="223"/>
      <c r="AX130" s="700" t="s">
        <v>455</v>
      </c>
      <c r="AY130" s="701"/>
      <c r="AZ130" s="701"/>
      <c r="BA130" s="701"/>
      <c r="BB130" s="701"/>
      <c r="BC130" s="701"/>
      <c r="BD130" s="701"/>
      <c r="BE130" s="702"/>
      <c r="BF130" s="703">
        <v>14.4</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456</v>
      </c>
      <c r="X131" s="710"/>
      <c r="Y131" s="710"/>
      <c r="Z131" s="711"/>
      <c r="AA131" s="712">
        <v>507285104</v>
      </c>
      <c r="AB131" s="713"/>
      <c r="AC131" s="713"/>
      <c r="AD131" s="713"/>
      <c r="AE131" s="714"/>
      <c r="AF131" s="715">
        <v>494585374</v>
      </c>
      <c r="AG131" s="713"/>
      <c r="AH131" s="713"/>
      <c r="AI131" s="713"/>
      <c r="AJ131" s="714"/>
      <c r="AK131" s="715">
        <v>505100710</v>
      </c>
      <c r="AL131" s="713"/>
      <c r="AM131" s="713"/>
      <c r="AN131" s="713"/>
      <c r="AO131" s="714"/>
      <c r="AP131" s="716"/>
      <c r="AQ131" s="717"/>
      <c r="AR131" s="717"/>
      <c r="AS131" s="717"/>
      <c r="AT131" s="718"/>
      <c r="AU131" s="223"/>
      <c r="AV131" s="223"/>
      <c r="AW131" s="223"/>
      <c r="AX131" s="678" t="s">
        <v>457</v>
      </c>
      <c r="AY131" s="679"/>
      <c r="AZ131" s="679"/>
      <c r="BA131" s="679"/>
      <c r="BB131" s="679"/>
      <c r="BC131" s="679"/>
      <c r="BD131" s="679"/>
      <c r="BE131" s="680"/>
      <c r="BF131" s="681">
        <v>195.3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687" t="s">
        <v>458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459</v>
      </c>
      <c r="W132" s="691"/>
      <c r="X132" s="691"/>
      <c r="Y132" s="691"/>
      <c r="Z132" s="692"/>
      <c r="AA132" s="693">
        <v>13.985087569999999</v>
      </c>
      <c r="AB132" s="694"/>
      <c r="AC132" s="694"/>
      <c r="AD132" s="694"/>
      <c r="AE132" s="695"/>
      <c r="AF132" s="696">
        <v>14.650883909999999</v>
      </c>
      <c r="AG132" s="694"/>
      <c r="AH132" s="694"/>
      <c r="AI132" s="694"/>
      <c r="AJ132" s="695"/>
      <c r="AK132" s="696">
        <v>14.83314011</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460</v>
      </c>
      <c r="W133" s="670"/>
      <c r="X133" s="670"/>
      <c r="Y133" s="670"/>
      <c r="Z133" s="671"/>
      <c r="AA133" s="672">
        <v>13.5</v>
      </c>
      <c r="AB133" s="673"/>
      <c r="AC133" s="673"/>
      <c r="AD133" s="673"/>
      <c r="AE133" s="674"/>
      <c r="AF133" s="672">
        <v>13.7</v>
      </c>
      <c r="AG133" s="673"/>
      <c r="AH133" s="673"/>
      <c r="AI133" s="673"/>
      <c r="AJ133" s="674"/>
      <c r="AK133" s="672">
        <v>14.4</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j2NJlhprtoKX+oBV7rOV5Tc2799VNyDWwLu03Ny3BsznDbtsNqfyCjxpflzIP7oYzb5VbR8HfROLP7AJMKl41A==" saltValue="tyB9nRA4Sd55npHYtsTjw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NrJcEsW/x36JaKQACMoy+7zPdIi3IscWKFENRlh5Eo9LiGDwqBNPmNhsHiDVLfE8di6SaZdAM1VnteiwkLWsA==" saltValue="vNtOAP4Wqt/KbcH40uf2B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ExU7JPz4otLttYHGLhEKACeQSIRFBlqN9e0LTNkmddxeSZC2pPJQkAQ8bAXrq5pJFPXK0U1nGBo/b4zvf5wpiw==" saltValue="3ycqFd/dSi+MyFH7pz/v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462</v>
      </c>
      <c r="AL6" s="256"/>
      <c r="AM6" s="256"/>
      <c r="AN6" s="256"/>
    </row>
    <row r="7" spans="1:46" ht="13.5" customHeight="1" x14ac:dyDescent="0.2">
      <c r="A7" s="255"/>
      <c r="AK7" s="258"/>
      <c r="AL7" s="259"/>
      <c r="AM7" s="259"/>
      <c r="AN7" s="260"/>
      <c r="AO7" s="1100" t="s">
        <v>463</v>
      </c>
      <c r="AP7" s="261"/>
      <c r="AQ7" s="262" t="s">
        <v>464</v>
      </c>
      <c r="AR7" s="263"/>
    </row>
    <row r="8" spans="1:46" ht="13" x14ac:dyDescent="0.2">
      <c r="A8" s="255"/>
      <c r="AK8" s="264"/>
      <c r="AL8" s="265"/>
      <c r="AM8" s="265"/>
      <c r="AN8" s="266"/>
      <c r="AO8" s="1101"/>
      <c r="AP8" s="267" t="s">
        <v>465</v>
      </c>
      <c r="AQ8" s="268" t="s">
        <v>466</v>
      </c>
      <c r="AR8" s="269" t="s">
        <v>467</v>
      </c>
    </row>
    <row r="9" spans="1:46" ht="13" x14ac:dyDescent="0.2">
      <c r="A9" s="255"/>
      <c r="AK9" s="1093" t="s">
        <v>468</v>
      </c>
      <c r="AL9" s="1094"/>
      <c r="AM9" s="1094"/>
      <c r="AN9" s="1095"/>
      <c r="AO9" s="270">
        <v>225585697</v>
      </c>
      <c r="AP9" s="270">
        <v>82015</v>
      </c>
      <c r="AQ9" s="271">
        <v>81919</v>
      </c>
      <c r="AR9" s="272">
        <v>0.1</v>
      </c>
    </row>
    <row r="10" spans="1:46" ht="13.5" customHeight="1" x14ac:dyDescent="0.2">
      <c r="A10" s="255"/>
      <c r="AK10" s="1093" t="s">
        <v>469</v>
      </c>
      <c r="AL10" s="1094"/>
      <c r="AM10" s="1094"/>
      <c r="AN10" s="1095"/>
      <c r="AO10" s="270">
        <v>599838</v>
      </c>
      <c r="AP10" s="270">
        <v>218</v>
      </c>
      <c r="AQ10" s="271">
        <v>453</v>
      </c>
      <c r="AR10" s="272">
        <v>-51.9</v>
      </c>
    </row>
    <row r="11" spans="1:46" ht="13.5" customHeight="1" x14ac:dyDescent="0.2">
      <c r="A11" s="255"/>
      <c r="AK11" s="1093" t="s">
        <v>470</v>
      </c>
      <c r="AL11" s="1094"/>
      <c r="AM11" s="1094"/>
      <c r="AN11" s="1095"/>
      <c r="AO11" s="270" t="s">
        <v>471</v>
      </c>
      <c r="AP11" s="270" t="s">
        <v>471</v>
      </c>
      <c r="AQ11" s="271" t="s">
        <v>471</v>
      </c>
      <c r="AR11" s="272" t="s">
        <v>471</v>
      </c>
    </row>
    <row r="12" spans="1:46" ht="13.5" customHeight="1" x14ac:dyDescent="0.2">
      <c r="A12" s="255"/>
      <c r="AK12" s="1093" t="s">
        <v>472</v>
      </c>
      <c r="AL12" s="1094"/>
      <c r="AM12" s="1094"/>
      <c r="AN12" s="1095"/>
      <c r="AO12" s="270" t="s">
        <v>471</v>
      </c>
      <c r="AP12" s="270" t="s">
        <v>471</v>
      </c>
      <c r="AQ12" s="271">
        <v>6</v>
      </c>
      <c r="AR12" s="272" t="s">
        <v>471</v>
      </c>
    </row>
    <row r="13" spans="1:46" ht="13.5" customHeight="1" x14ac:dyDescent="0.2">
      <c r="A13" s="255"/>
      <c r="AK13" s="1093" t="s">
        <v>473</v>
      </c>
      <c r="AL13" s="1094"/>
      <c r="AM13" s="1094"/>
      <c r="AN13" s="1095"/>
      <c r="AO13" s="270">
        <v>3653614</v>
      </c>
      <c r="AP13" s="270">
        <v>1328</v>
      </c>
      <c r="AQ13" s="271">
        <v>1014</v>
      </c>
      <c r="AR13" s="272">
        <v>31</v>
      </c>
    </row>
    <row r="14" spans="1:46" ht="13.5" customHeight="1" x14ac:dyDescent="0.2">
      <c r="A14" s="255"/>
      <c r="AK14" s="1093" t="s">
        <v>474</v>
      </c>
      <c r="AL14" s="1094"/>
      <c r="AM14" s="1094"/>
      <c r="AN14" s="1095"/>
      <c r="AO14" s="270">
        <v>-9564090</v>
      </c>
      <c r="AP14" s="270">
        <v>-3477</v>
      </c>
      <c r="AQ14" s="271">
        <v>-3152</v>
      </c>
      <c r="AR14" s="272">
        <v>10.3</v>
      </c>
    </row>
    <row r="15" spans="1:46" ht="13" x14ac:dyDescent="0.2">
      <c r="A15" s="255"/>
      <c r="AK15" s="1090" t="s">
        <v>152</v>
      </c>
      <c r="AL15" s="1091"/>
      <c r="AM15" s="1091"/>
      <c r="AN15" s="1092"/>
      <c r="AO15" s="270">
        <v>220275059</v>
      </c>
      <c r="AP15" s="270">
        <v>80084</v>
      </c>
      <c r="AQ15" s="271">
        <v>80241</v>
      </c>
      <c r="AR15" s="272">
        <v>-0.2</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475</v>
      </c>
    </row>
    <row r="20" spans="1:46" ht="13" x14ac:dyDescent="0.2">
      <c r="A20" s="255"/>
      <c r="AK20" s="277"/>
      <c r="AL20" s="278"/>
      <c r="AM20" s="278"/>
      <c r="AN20" s="279"/>
      <c r="AO20" s="280" t="s">
        <v>476</v>
      </c>
      <c r="AP20" s="281" t="s">
        <v>477</v>
      </c>
      <c r="AQ20" s="282" t="s">
        <v>478</v>
      </c>
      <c r="AR20" s="283"/>
    </row>
    <row r="21" spans="1:46" s="256" customFormat="1" ht="13" x14ac:dyDescent="0.2">
      <c r="A21" s="284"/>
      <c r="AK21" s="1096" t="s">
        <v>479</v>
      </c>
      <c r="AL21" s="1097"/>
      <c r="AM21" s="1097"/>
      <c r="AN21" s="1098"/>
      <c r="AO21" s="285">
        <v>918.04</v>
      </c>
      <c r="AP21" s="286">
        <v>929.37</v>
      </c>
      <c r="AQ21" s="287">
        <v>-11.33</v>
      </c>
      <c r="AS21" s="288"/>
      <c r="AT21" s="284"/>
    </row>
    <row r="22" spans="1:46" s="256" customFormat="1" ht="13" x14ac:dyDescent="0.2">
      <c r="A22" s="284"/>
      <c r="AK22" s="1096" t="s">
        <v>480</v>
      </c>
      <c r="AL22" s="1097"/>
      <c r="AM22" s="1097"/>
      <c r="AN22" s="1098"/>
      <c r="AO22" s="289">
        <v>100.5</v>
      </c>
      <c r="AP22" s="290">
        <v>100.2</v>
      </c>
      <c r="AQ22" s="291">
        <v>0.3</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99" t="s">
        <v>481</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ht="13" x14ac:dyDescent="0.2">
      <c r="A27" s="296"/>
      <c r="AS27" s="251"/>
      <c r="AT27" s="251"/>
    </row>
    <row r="28" spans="1:46" ht="16.5" x14ac:dyDescent="0.2">
      <c r="A28" s="252" t="s">
        <v>482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483</v>
      </c>
      <c r="AL29" s="256"/>
      <c r="AM29" s="256"/>
      <c r="AN29" s="256"/>
      <c r="AS29" s="298"/>
    </row>
    <row r="30" spans="1:46" ht="13.5" customHeight="1" x14ac:dyDescent="0.2">
      <c r="A30" s="255"/>
      <c r="AK30" s="258"/>
      <c r="AL30" s="259"/>
      <c r="AM30" s="259"/>
      <c r="AN30" s="260"/>
      <c r="AO30" s="1100" t="s">
        <v>463</v>
      </c>
      <c r="AP30" s="261"/>
      <c r="AQ30" s="262" t="s">
        <v>464</v>
      </c>
      <c r="AR30" s="263"/>
    </row>
    <row r="31" spans="1:46" ht="13" x14ac:dyDescent="0.2">
      <c r="A31" s="255"/>
      <c r="AK31" s="264"/>
      <c r="AL31" s="265"/>
      <c r="AM31" s="265"/>
      <c r="AN31" s="266"/>
      <c r="AO31" s="1101"/>
      <c r="AP31" s="267" t="s">
        <v>465</v>
      </c>
      <c r="AQ31" s="268" t="s">
        <v>466</v>
      </c>
      <c r="AR31" s="269" t="s">
        <v>467</v>
      </c>
    </row>
    <row r="32" spans="1:46" ht="27" customHeight="1" x14ac:dyDescent="0.2">
      <c r="A32" s="255"/>
      <c r="AK32" s="1087" t="s">
        <v>484</v>
      </c>
      <c r="AL32" s="1088"/>
      <c r="AM32" s="1088"/>
      <c r="AN32" s="1089"/>
      <c r="AO32" s="270">
        <v>80731687</v>
      </c>
      <c r="AP32" s="270">
        <v>29351</v>
      </c>
      <c r="AQ32" s="271">
        <v>24762</v>
      </c>
      <c r="AR32" s="272">
        <v>18.5</v>
      </c>
    </row>
    <row r="33" spans="1:2046 2052:4096 4102:5116 5122:7166 7172:9216 9222:10236 10242:12286 12292:14336 14342:15356 15362:16384" ht="13.5" customHeight="1" x14ac:dyDescent="0.2">
      <c r="A33" s="255"/>
      <c r="AK33" s="1087" t="s">
        <v>485</v>
      </c>
      <c r="AL33" s="1088"/>
      <c r="AM33" s="1088"/>
      <c r="AN33" s="1089"/>
      <c r="AO33" s="270">
        <v>3066783</v>
      </c>
      <c r="AP33" s="270">
        <v>1115</v>
      </c>
      <c r="AQ33" s="271">
        <v>1009</v>
      </c>
      <c r="AR33" s="272">
        <v>10.5</v>
      </c>
    </row>
    <row r="34" spans="1:2046 2052:4096 4102:5116 5122:7166 7172:9216 9222:10236 10242:12286 12292:14336 14342:15356 15362:16384" ht="27" customHeight="1" x14ac:dyDescent="0.2">
      <c r="A34" s="255"/>
      <c r="AK34" s="1087" t="s">
        <v>486</v>
      </c>
      <c r="AL34" s="1088"/>
      <c r="AM34" s="1088"/>
      <c r="AN34" s="1089"/>
      <c r="AO34" s="270">
        <v>75641871</v>
      </c>
      <c r="AP34" s="270">
        <v>27501</v>
      </c>
      <c r="AQ34" s="271">
        <v>21102</v>
      </c>
      <c r="AR34" s="272">
        <v>30.3</v>
      </c>
    </row>
    <row r="35" spans="1:2046 2052:4096 4102:5116 5122:7166 7172:9216 9222:10236 10242:12286 12292:14336 14342:15356 15362:16384" ht="27" customHeight="1" x14ac:dyDescent="0.2">
      <c r="A35" s="255"/>
      <c r="AK35" s="1087" t="s">
        <v>487</v>
      </c>
      <c r="AL35" s="1088"/>
      <c r="AM35" s="1088"/>
      <c r="AN35" s="1089"/>
      <c r="AO35" s="270">
        <v>1991059</v>
      </c>
      <c r="AP35" s="270">
        <v>724</v>
      </c>
      <c r="AQ35" s="271">
        <v>853</v>
      </c>
      <c r="AR35" s="272">
        <v>-15.1</v>
      </c>
    </row>
    <row r="36" spans="1:2046 2052:4096 4102:5116 5122:7166 7172:9216 9222:10236 10242:12286 12292:14336 14342:15356 15362:16384" ht="27" customHeight="1" x14ac:dyDescent="0.2">
      <c r="A36" s="255"/>
      <c r="AK36" s="1087" t="s">
        <v>488</v>
      </c>
      <c r="AL36" s="1088"/>
      <c r="AM36" s="1088"/>
      <c r="AN36" s="1089"/>
      <c r="AO36" s="270">
        <v>5223</v>
      </c>
      <c r="AP36" s="270">
        <v>2</v>
      </c>
      <c r="AQ36" s="271">
        <v>45</v>
      </c>
      <c r="AR36" s="272">
        <v>-95.6</v>
      </c>
    </row>
    <row r="37" spans="1:2046 2052:4096 4102:5116 5122:7166 7172:9216 9222:10236 10242:12286 12292:14336 14342:15356 15362:16384" ht="13.5" customHeight="1" x14ac:dyDescent="0.2">
      <c r="A37" s="255"/>
      <c r="AK37" s="1087" t="s">
        <v>489</v>
      </c>
      <c r="AL37" s="1088"/>
      <c r="AM37" s="1088"/>
      <c r="AN37" s="1089"/>
      <c r="AO37" s="270">
        <v>272158</v>
      </c>
      <c r="AP37" s="270">
        <v>99</v>
      </c>
      <c r="AQ37" s="271">
        <v>405</v>
      </c>
      <c r="AR37" s="272">
        <v>-75.599999999999994</v>
      </c>
    </row>
    <row r="38" spans="1:2046 2052:4096 4102:5116 5122:7166 7172:9216 9222:10236 10242:12286 12292:14336 14342:15356 15362:16384" ht="27" customHeight="1" x14ac:dyDescent="0.2">
      <c r="A38" s="255"/>
      <c r="AK38" s="1084" t="s">
        <v>490</v>
      </c>
      <c r="AL38" s="1085"/>
      <c r="AM38" s="1085"/>
      <c r="AN38" s="1086"/>
      <c r="AO38" s="299" t="s">
        <v>471</v>
      </c>
      <c r="AP38" s="299" t="s">
        <v>471</v>
      </c>
      <c r="AQ38" s="300">
        <v>1</v>
      </c>
      <c r="AR38" s="291" t="s">
        <v>471</v>
      </c>
      <c r="AS38" s="298"/>
    </row>
    <row r="39" spans="1:2046 2052:4096 4102:5116 5122:7166 7172:9216 9222:10236 10242:12286 12292:14336 14342:15356 15362:16384" ht="13" x14ac:dyDescent="0.2">
      <c r="A39" s="255"/>
      <c r="AK39" s="1084" t="s">
        <v>491</v>
      </c>
      <c r="AL39" s="1085"/>
      <c r="AM39" s="1085"/>
      <c r="AN39" s="1086"/>
      <c r="AO39" s="270">
        <v>-3669568</v>
      </c>
      <c r="AP39" s="270">
        <v>-1334</v>
      </c>
      <c r="AQ39" s="271">
        <v>-1440</v>
      </c>
      <c r="AR39" s="272">
        <v>-7.4</v>
      </c>
      <c r="AS39" s="298"/>
    </row>
    <row r="40" spans="1:2046 2052:4096 4102:5116 5122:7166 7172:9216 9222:10236 10242:12286 12292:14336 14342:15356 15362:16384" ht="27" customHeight="1" x14ac:dyDescent="0.2">
      <c r="A40" s="255"/>
      <c r="AK40" s="1087" t="s">
        <v>492</v>
      </c>
      <c r="AL40" s="1088"/>
      <c r="AM40" s="1088"/>
      <c r="AN40" s="1089"/>
      <c r="AO40" s="270">
        <v>-83116917</v>
      </c>
      <c r="AP40" s="270">
        <v>-30218</v>
      </c>
      <c r="AQ40" s="271">
        <v>-27098</v>
      </c>
      <c r="AR40" s="272">
        <v>11.5</v>
      </c>
      <c r="AS40" s="298"/>
    </row>
    <row r="41" spans="1:2046 2052:4096 4102:5116 5122:7166 7172:9216 9222:10236 10242:12286 12292:14336 14342:15356 15362:16384" ht="13" x14ac:dyDescent="0.2">
      <c r="A41" s="255"/>
      <c r="AK41" s="1090" t="s">
        <v>493</v>
      </c>
      <c r="AL41" s="1091"/>
      <c r="AM41" s="1091"/>
      <c r="AN41" s="1092"/>
      <c r="AO41" s="270">
        <v>74922296</v>
      </c>
      <c r="AP41" s="270">
        <v>27239</v>
      </c>
      <c r="AQ41" s="271">
        <v>19640</v>
      </c>
      <c r="AR41" s="272">
        <v>38.700000000000003</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494</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495</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79" t="s">
        <v>463</v>
      </c>
      <c r="AN49" s="1081" t="s">
        <v>496</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ht="13" x14ac:dyDescent="0.2">
      <c r="A50" s="255"/>
      <c r="AK50" s="309"/>
      <c r="AL50" s="310"/>
      <c r="AM50" s="1080"/>
      <c r="AN50" s="311" t="s">
        <v>497</v>
      </c>
      <c r="AO50" s="312" t="s">
        <v>498</v>
      </c>
      <c r="AP50" s="313" t="s">
        <v>499</v>
      </c>
      <c r="AQ50" s="314" t="s">
        <v>500</v>
      </c>
      <c r="AR50" s="315" t="s">
        <v>501</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ht="13" x14ac:dyDescent="0.2">
      <c r="A51" s="255"/>
      <c r="AK51" s="307" t="s">
        <v>502</v>
      </c>
      <c r="AL51" s="308"/>
      <c r="AM51" s="316">
        <v>123839137</v>
      </c>
      <c r="AN51" s="317">
        <v>43808</v>
      </c>
      <c r="AO51" s="318">
        <v>49.4</v>
      </c>
      <c r="AP51" s="319">
        <v>42833</v>
      </c>
      <c r="AQ51" s="320">
        <v>9.6</v>
      </c>
      <c r="AR51" s="321">
        <v>39.799999999999997</v>
      </c>
    </row>
    <row r="52" spans="1:16384" ht="13" x14ac:dyDescent="0.2">
      <c r="A52" s="255"/>
      <c r="AK52" s="322"/>
      <c r="AL52" s="323" t="s">
        <v>503</v>
      </c>
      <c r="AM52" s="324">
        <v>41057922</v>
      </c>
      <c r="AN52" s="325">
        <v>14524</v>
      </c>
      <c r="AO52" s="326">
        <v>50.5</v>
      </c>
      <c r="AP52" s="327">
        <v>15211</v>
      </c>
      <c r="AQ52" s="328">
        <v>7.8</v>
      </c>
      <c r="AR52" s="329">
        <v>42.7</v>
      </c>
    </row>
    <row r="53" spans="1:16384" ht="13" x14ac:dyDescent="0.2">
      <c r="A53" s="255"/>
      <c r="AK53" s="307" t="s">
        <v>504</v>
      </c>
      <c r="AL53" s="308"/>
      <c r="AM53" s="316">
        <v>134618933</v>
      </c>
      <c r="AN53" s="317">
        <v>47865</v>
      </c>
      <c r="AO53" s="318">
        <v>9.3000000000000007</v>
      </c>
      <c r="AP53" s="319">
        <v>46888</v>
      </c>
      <c r="AQ53" s="320">
        <v>9.5</v>
      </c>
      <c r="AR53" s="321">
        <v>-0.2</v>
      </c>
    </row>
    <row r="54" spans="1:16384" ht="13" x14ac:dyDescent="0.2">
      <c r="A54" s="255"/>
      <c r="AK54" s="322"/>
      <c r="AL54" s="323" t="s">
        <v>503</v>
      </c>
      <c r="AM54" s="324">
        <v>36156852</v>
      </c>
      <c r="AN54" s="325">
        <v>12856</v>
      </c>
      <c r="AO54" s="326">
        <v>-11.5</v>
      </c>
      <c r="AP54" s="327">
        <v>14375</v>
      </c>
      <c r="AQ54" s="328">
        <v>-5.5</v>
      </c>
      <c r="AR54" s="329">
        <v>-6</v>
      </c>
    </row>
    <row r="55" spans="1:16384" ht="13" x14ac:dyDescent="0.2">
      <c r="A55" s="255"/>
      <c r="AK55" s="307" t="s">
        <v>505</v>
      </c>
      <c r="AL55" s="308"/>
      <c r="AM55" s="316">
        <v>138328451</v>
      </c>
      <c r="AN55" s="317">
        <v>49603</v>
      </c>
      <c r="AO55" s="318">
        <v>3.6</v>
      </c>
      <c r="AP55" s="319">
        <v>46574</v>
      </c>
      <c r="AQ55" s="320">
        <v>-0.7</v>
      </c>
      <c r="AR55" s="321">
        <v>4.3</v>
      </c>
    </row>
    <row r="56" spans="1:16384" ht="13" x14ac:dyDescent="0.2">
      <c r="A56" s="255"/>
      <c r="AK56" s="322"/>
      <c r="AL56" s="323" t="s">
        <v>503</v>
      </c>
      <c r="AM56" s="324">
        <v>42597826</v>
      </c>
      <c r="AN56" s="325">
        <v>15275</v>
      </c>
      <c r="AO56" s="326">
        <v>18.8</v>
      </c>
      <c r="AP56" s="327">
        <v>14394</v>
      </c>
      <c r="AQ56" s="328">
        <v>0.1</v>
      </c>
      <c r="AR56" s="329">
        <v>18.7</v>
      </c>
    </row>
    <row r="57" spans="1:16384" ht="13" x14ac:dyDescent="0.2">
      <c r="A57" s="255"/>
      <c r="AK57" s="307" t="s">
        <v>506</v>
      </c>
      <c r="AL57" s="308"/>
      <c r="AM57" s="316">
        <v>142638711</v>
      </c>
      <c r="AN57" s="317">
        <v>51483</v>
      </c>
      <c r="AO57" s="318">
        <v>3.8</v>
      </c>
      <c r="AP57" s="319">
        <v>44729</v>
      </c>
      <c r="AQ57" s="320">
        <v>-4</v>
      </c>
      <c r="AR57" s="321">
        <v>7.8</v>
      </c>
    </row>
    <row r="58" spans="1:16384" ht="13" x14ac:dyDescent="0.2">
      <c r="A58" s="255"/>
      <c r="AK58" s="322"/>
      <c r="AL58" s="323" t="s">
        <v>503</v>
      </c>
      <c r="AM58" s="324">
        <v>39086626</v>
      </c>
      <c r="AN58" s="325">
        <v>14108</v>
      </c>
      <c r="AO58" s="326">
        <v>-7.6</v>
      </c>
      <c r="AP58" s="327">
        <v>15395</v>
      </c>
      <c r="AQ58" s="328">
        <v>7</v>
      </c>
      <c r="AR58" s="329">
        <v>-14.6</v>
      </c>
    </row>
    <row r="59" spans="1:16384" ht="13" x14ac:dyDescent="0.2">
      <c r="A59" s="255"/>
      <c r="AK59" s="307" t="s">
        <v>507</v>
      </c>
      <c r="AL59" s="308"/>
      <c r="AM59" s="316">
        <v>156578724</v>
      </c>
      <c r="AN59" s="317">
        <v>56927</v>
      </c>
      <c r="AO59" s="318">
        <v>10.6</v>
      </c>
      <c r="AP59" s="319">
        <v>44130</v>
      </c>
      <c r="AQ59" s="320">
        <v>-1.3</v>
      </c>
      <c r="AR59" s="321">
        <v>11.9</v>
      </c>
    </row>
    <row r="60" spans="1:16384" ht="13" x14ac:dyDescent="0.2">
      <c r="A60" s="255"/>
      <c r="AK60" s="322"/>
      <c r="AL60" s="323" t="s">
        <v>503</v>
      </c>
      <c r="AM60" s="324">
        <v>41624920</v>
      </c>
      <c r="AN60" s="325">
        <v>15133</v>
      </c>
      <c r="AO60" s="326">
        <v>7.3</v>
      </c>
      <c r="AP60" s="327">
        <v>15920</v>
      </c>
      <c r="AQ60" s="328">
        <v>3.4</v>
      </c>
      <c r="AR60" s="329">
        <v>3.9</v>
      </c>
    </row>
    <row r="61" spans="1:16384" ht="13" x14ac:dyDescent="0.2">
      <c r="A61" s="255"/>
      <c r="AK61" s="307" t="s">
        <v>508</v>
      </c>
      <c r="AL61" s="330"/>
      <c r="AM61" s="316">
        <v>139200791</v>
      </c>
      <c r="AN61" s="317">
        <v>49937</v>
      </c>
      <c r="AO61" s="318">
        <v>15.3</v>
      </c>
      <c r="AP61" s="319">
        <v>45031</v>
      </c>
      <c r="AQ61" s="331">
        <v>2.6</v>
      </c>
      <c r="AR61" s="321">
        <v>12.7</v>
      </c>
    </row>
    <row r="62" spans="1:16384" ht="13" x14ac:dyDescent="0.2">
      <c r="A62" s="255"/>
      <c r="AK62" s="322"/>
      <c r="AL62" s="323" t="s">
        <v>503</v>
      </c>
      <c r="AM62" s="324">
        <v>40104829</v>
      </c>
      <c r="AN62" s="325">
        <v>14379</v>
      </c>
      <c r="AO62" s="326">
        <v>11.5</v>
      </c>
      <c r="AP62" s="327">
        <v>15059</v>
      </c>
      <c r="AQ62" s="328">
        <v>2.6</v>
      </c>
      <c r="AR62" s="329">
        <v>8.9</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1XB2A0X97kSQvEaTuMTQVzJxZk/Ye/UMjOhHbrXTRESeKfHszHNq5HtuTySQqdR+g43UQxKvNl3zqn/A+tA+UQ==" saltValue="5abj5BSIVViYH0fqUmP4K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XbUpUmwK7dkdhaq3uzmwEj0NohJyZ4l5Hu6T5YEhL0UE/O0YwUJ9CxpTVTaNtyVdIGLrIwlGYwQbJXTAhFscuA==" saltValue="mk8f3ISRSGK4tAjkDsHE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WciuQ5t84yEo5BMIWV4VzRJEncamMMA3KSQ3kmK+8FPLW5vVN5azw7wN6dW5dz7mb6M3iV9sKh4VaHL7hI6qSA==" saltValue="jakWTn6xdalSMxgoFJRs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509</v>
      </c>
      <c r="G46" s="335" t="s">
        <v>510</v>
      </c>
      <c r="H46" s="335" t="s">
        <v>511</v>
      </c>
      <c r="I46" s="335" t="s">
        <v>512</v>
      </c>
      <c r="J46" s="336" t="s">
        <v>513</v>
      </c>
    </row>
    <row r="47" spans="2:10" ht="57.75" customHeight="1" x14ac:dyDescent="0.2">
      <c r="B47" s="7"/>
      <c r="C47" s="1102" t="s">
        <v>4</v>
      </c>
      <c r="D47" s="1102"/>
      <c r="E47" s="1103"/>
      <c r="F47" s="337">
        <v>1.98</v>
      </c>
      <c r="G47" s="338">
        <v>2.91</v>
      </c>
      <c r="H47" s="338">
        <v>4.6100000000000003</v>
      </c>
      <c r="I47" s="338">
        <v>4.42</v>
      </c>
      <c r="J47" s="339">
        <v>5.17</v>
      </c>
    </row>
    <row r="48" spans="2:10" ht="57.75" customHeight="1" x14ac:dyDescent="0.2">
      <c r="B48" s="8"/>
      <c r="C48" s="1104" t="s">
        <v>5</v>
      </c>
      <c r="D48" s="1104"/>
      <c r="E48" s="1105"/>
      <c r="F48" s="340">
        <v>0.95</v>
      </c>
      <c r="G48" s="341">
        <v>3.8</v>
      </c>
      <c r="H48" s="341">
        <v>2.34</v>
      </c>
      <c r="I48" s="341">
        <v>1.65</v>
      </c>
      <c r="J48" s="342">
        <v>0.93</v>
      </c>
    </row>
    <row r="49" spans="2:10" ht="57.75" customHeight="1" thickBot="1" x14ac:dyDescent="0.25">
      <c r="B49" s="9"/>
      <c r="C49" s="1106" t="s">
        <v>6</v>
      </c>
      <c r="D49" s="1106"/>
      <c r="E49" s="1107"/>
      <c r="F49" s="343" t="s">
        <v>514</v>
      </c>
      <c r="G49" s="344">
        <v>3.79</v>
      </c>
      <c r="H49" s="344">
        <v>0.52</v>
      </c>
      <c r="I49" s="344" t="s">
        <v>515</v>
      </c>
      <c r="J49" s="345">
        <v>0.12</v>
      </c>
    </row>
    <row r="50" spans="2:10" ht="13.5" customHeight="1" x14ac:dyDescent="0.2"/>
  </sheetData>
  <sheetProtection algorithmName="SHA-512" hashValue="W4W6c7ItTA/26FC2a2fiJ6LqEQY8HeL7B1Bd612TTFmvzbkn0hd7EMKSOAiVOovViRP/VR7eEJ4bvuspQCl+3w==" saltValue="ZLtjpc512J/0Lkilydzc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0"/>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509</v>
      </c>
      <c r="G33" s="17" t="s">
        <v>510</v>
      </c>
      <c r="H33" s="17" t="s">
        <v>511</v>
      </c>
      <c r="I33" s="17" t="s">
        <v>512</v>
      </c>
      <c r="J33" s="18" t="s">
        <v>513</v>
      </c>
      <c r="K33" s="10"/>
      <c r="L33" s="10"/>
      <c r="M33" s="10"/>
      <c r="N33" s="10"/>
      <c r="O33" s="10"/>
      <c r="P33" s="10"/>
    </row>
    <row r="34" spans="1:16" ht="39" customHeight="1" x14ac:dyDescent="0.2">
      <c r="A34" s="10"/>
      <c r="B34" s="19"/>
      <c r="C34" s="1112" t="s">
        <v>516</v>
      </c>
      <c r="D34" s="1112"/>
      <c r="E34" s="1113"/>
      <c r="F34" s="20">
        <v>0.77</v>
      </c>
      <c r="G34" s="21">
        <v>3.77</v>
      </c>
      <c r="H34" s="21">
        <v>2.31</v>
      </c>
      <c r="I34" s="21">
        <v>1.62</v>
      </c>
      <c r="J34" s="22">
        <v>0.83</v>
      </c>
      <c r="K34" s="10"/>
      <c r="L34" s="10"/>
      <c r="M34" s="10"/>
      <c r="N34" s="10"/>
      <c r="O34" s="10"/>
      <c r="P34" s="10"/>
    </row>
    <row r="35" spans="1:16" ht="39" customHeight="1" x14ac:dyDescent="0.2">
      <c r="A35" s="10"/>
      <c r="B35" s="23"/>
      <c r="C35" s="1108" t="s">
        <v>517</v>
      </c>
      <c r="D35" s="1108"/>
      <c r="E35" s="1109"/>
      <c r="F35" s="24">
        <v>1.61</v>
      </c>
      <c r="G35" s="25">
        <v>2.48</v>
      </c>
      <c r="H35" s="25">
        <v>1.71</v>
      </c>
      <c r="I35" s="25">
        <v>1</v>
      </c>
      <c r="J35" s="26">
        <v>0.44</v>
      </c>
      <c r="K35" s="10"/>
      <c r="L35" s="10"/>
      <c r="M35" s="10"/>
      <c r="N35" s="10"/>
      <c r="O35" s="10"/>
      <c r="P35" s="10"/>
    </row>
    <row r="36" spans="1:16" ht="39" customHeight="1" x14ac:dyDescent="0.2">
      <c r="A36" s="10"/>
      <c r="B36" s="23"/>
      <c r="C36" s="1108" t="s">
        <v>518</v>
      </c>
      <c r="D36" s="1108"/>
      <c r="E36" s="1109"/>
      <c r="F36" s="24">
        <v>0.25</v>
      </c>
      <c r="G36" s="25">
        <v>0.23</v>
      </c>
      <c r="H36" s="25">
        <v>0.56999999999999995</v>
      </c>
      <c r="I36" s="25">
        <v>0.68</v>
      </c>
      <c r="J36" s="26">
        <v>0.38</v>
      </c>
      <c r="K36" s="10"/>
      <c r="L36" s="10"/>
      <c r="M36" s="10"/>
      <c r="N36" s="10"/>
      <c r="O36" s="10"/>
      <c r="P36" s="10"/>
    </row>
    <row r="37" spans="1:16" ht="39" customHeight="1" x14ac:dyDescent="0.2">
      <c r="A37" s="10"/>
      <c r="B37" s="23"/>
      <c r="C37" s="1108" t="s">
        <v>519</v>
      </c>
      <c r="D37" s="1108"/>
      <c r="E37" s="1109"/>
      <c r="F37" s="24">
        <v>0.17</v>
      </c>
      <c r="G37" s="25">
        <v>0.18</v>
      </c>
      <c r="H37" s="25">
        <v>0.17</v>
      </c>
      <c r="I37" s="25">
        <v>0.17</v>
      </c>
      <c r="J37" s="26">
        <v>0.18</v>
      </c>
      <c r="K37" s="10"/>
      <c r="L37" s="10"/>
      <c r="M37" s="10"/>
      <c r="N37" s="10"/>
      <c r="O37" s="10"/>
      <c r="P37" s="10"/>
    </row>
    <row r="38" spans="1:16" ht="39" customHeight="1" x14ac:dyDescent="0.2">
      <c r="A38" s="10"/>
      <c r="B38" s="23"/>
      <c r="C38" s="1108" t="s">
        <v>520</v>
      </c>
      <c r="D38" s="1108"/>
      <c r="E38" s="1109"/>
      <c r="F38" s="24">
        <v>0.16</v>
      </c>
      <c r="G38" s="25">
        <v>0.02</v>
      </c>
      <c r="H38" s="25">
        <v>0.01</v>
      </c>
      <c r="I38" s="25">
        <v>0.02</v>
      </c>
      <c r="J38" s="26">
        <v>0.08</v>
      </c>
      <c r="K38" s="10"/>
      <c r="L38" s="10"/>
      <c r="M38" s="10"/>
      <c r="N38" s="10"/>
      <c r="O38" s="10"/>
      <c r="P38" s="10"/>
    </row>
    <row r="39" spans="1:16" ht="39" customHeight="1" x14ac:dyDescent="0.2">
      <c r="A39" s="10"/>
      <c r="B39" s="23"/>
      <c r="C39" s="1108" t="s">
        <v>521</v>
      </c>
      <c r="D39" s="1108"/>
      <c r="E39" s="1109"/>
      <c r="F39" s="24">
        <v>0</v>
      </c>
      <c r="G39" s="25">
        <v>0</v>
      </c>
      <c r="H39" s="25">
        <v>0</v>
      </c>
      <c r="I39" s="25">
        <v>0</v>
      </c>
      <c r="J39" s="26">
        <v>0</v>
      </c>
      <c r="K39" s="10"/>
      <c r="L39" s="10"/>
      <c r="M39" s="10"/>
      <c r="N39" s="10"/>
      <c r="O39" s="10"/>
      <c r="P39" s="10"/>
    </row>
    <row r="40" spans="1:16" ht="39" customHeight="1" x14ac:dyDescent="0.2">
      <c r="A40" s="10"/>
      <c r="B40" s="23"/>
      <c r="C40" s="1108" t="s">
        <v>522</v>
      </c>
      <c r="D40" s="1108"/>
      <c r="E40" s="1109"/>
      <c r="F40" s="24">
        <v>0</v>
      </c>
      <c r="G40" s="25">
        <v>0</v>
      </c>
      <c r="H40" s="25">
        <v>0</v>
      </c>
      <c r="I40" s="25">
        <v>0</v>
      </c>
      <c r="J40" s="26">
        <v>0</v>
      </c>
      <c r="K40" s="10"/>
      <c r="L40" s="10"/>
      <c r="M40" s="10"/>
      <c r="N40" s="10"/>
      <c r="O40" s="10"/>
      <c r="P40" s="10"/>
    </row>
    <row r="41" spans="1:16" ht="39" customHeight="1" x14ac:dyDescent="0.2">
      <c r="A41" s="10"/>
      <c r="B41" s="23"/>
      <c r="C41" s="1108" t="s">
        <v>523</v>
      </c>
      <c r="D41" s="1108"/>
      <c r="E41" s="1109"/>
      <c r="F41" s="24">
        <v>0</v>
      </c>
      <c r="G41" s="25">
        <v>0</v>
      </c>
      <c r="H41" s="25">
        <v>0</v>
      </c>
      <c r="I41" s="25">
        <v>0</v>
      </c>
      <c r="J41" s="26">
        <v>0</v>
      </c>
      <c r="K41" s="10"/>
      <c r="L41" s="10"/>
      <c r="M41" s="10"/>
      <c r="N41" s="10"/>
      <c r="O41" s="10"/>
      <c r="P41" s="10"/>
    </row>
    <row r="42" spans="1:16" ht="39" customHeight="1" x14ac:dyDescent="0.2">
      <c r="A42" s="10"/>
      <c r="B42" s="27"/>
      <c r="C42" s="1108" t="s">
        <v>524</v>
      </c>
      <c r="D42" s="1108"/>
      <c r="E42" s="1109"/>
      <c r="F42" s="24" t="s">
        <v>471</v>
      </c>
      <c r="G42" s="25" t="s">
        <v>471</v>
      </c>
      <c r="H42" s="25" t="s">
        <v>471</v>
      </c>
      <c r="I42" s="25" t="s">
        <v>471</v>
      </c>
      <c r="J42" s="26" t="s">
        <v>471</v>
      </c>
      <c r="K42" s="10"/>
      <c r="L42" s="10"/>
      <c r="M42" s="10"/>
      <c r="N42" s="10"/>
      <c r="O42" s="10"/>
      <c r="P42" s="10"/>
    </row>
    <row r="43" spans="1:16" ht="39" customHeight="1" thickBot="1" x14ac:dyDescent="0.25">
      <c r="A43" s="10"/>
      <c r="B43" s="28"/>
      <c r="C43" s="1110" t="s">
        <v>525</v>
      </c>
      <c r="D43" s="1110"/>
      <c r="E43" s="1111"/>
      <c r="F43" s="29">
        <v>3.93</v>
      </c>
      <c r="G43" s="30">
        <v>4.08</v>
      </c>
      <c r="H43" s="30">
        <v>4</v>
      </c>
      <c r="I43" s="30">
        <v>4.16</v>
      </c>
      <c r="J43" s="31">
        <v>0</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row r="49" s="11" customFormat="1" ht="13.5" hidden="1" customHeight="1" x14ac:dyDescent="0.2"/>
    <row r="50" s="11" customFormat="1" ht="13.5" hidden="1" customHeight="1" x14ac:dyDescent="0.2"/>
  </sheetData>
  <sheetProtection algorithmName="SHA-512" hashValue="hlMg5OI+wX5iV2O1QxZMKKRxNLaGqFUuQ3C5y1i5T+ceMses6uoG69Ha8hbcMahwOwDXnpaHRdhnNpn0gh/SFw==" saltValue="3VxprNX3CVw7HGvdKsZd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509</v>
      </c>
      <c r="L44" s="42" t="s">
        <v>510</v>
      </c>
      <c r="M44" s="42" t="s">
        <v>511</v>
      </c>
      <c r="N44" s="42" t="s">
        <v>512</v>
      </c>
      <c r="O44" s="43" t="s">
        <v>513</v>
      </c>
      <c r="P44" s="34"/>
      <c r="Q44" s="34"/>
      <c r="R44" s="34"/>
      <c r="S44" s="34"/>
      <c r="T44" s="34"/>
      <c r="U44" s="34"/>
    </row>
    <row r="45" spans="1:21" ht="30.75" customHeight="1" x14ac:dyDescent="0.2">
      <c r="A45" s="34"/>
      <c r="B45" s="1137" t="s">
        <v>10</v>
      </c>
      <c r="C45" s="1138"/>
      <c r="D45" s="44"/>
      <c r="E45" s="1143" t="s">
        <v>11</v>
      </c>
      <c r="F45" s="1143"/>
      <c r="G45" s="1143"/>
      <c r="H45" s="1143"/>
      <c r="I45" s="1143"/>
      <c r="J45" s="1144"/>
      <c r="K45" s="45">
        <v>85084</v>
      </c>
      <c r="L45" s="46">
        <v>77896</v>
      </c>
      <c r="M45" s="46">
        <v>83182</v>
      </c>
      <c r="N45" s="46">
        <v>83714</v>
      </c>
      <c r="O45" s="47">
        <v>80732</v>
      </c>
      <c r="P45" s="34"/>
      <c r="Q45" s="34"/>
      <c r="R45" s="34"/>
      <c r="S45" s="34"/>
      <c r="T45" s="34"/>
      <c r="U45" s="34"/>
    </row>
    <row r="46" spans="1:21" ht="30.75" customHeight="1" x14ac:dyDescent="0.2">
      <c r="A46" s="34"/>
      <c r="B46" s="1139"/>
      <c r="C46" s="1140"/>
      <c r="D46" s="48"/>
      <c r="E46" s="1116" t="s">
        <v>12</v>
      </c>
      <c r="F46" s="1116"/>
      <c r="G46" s="1116"/>
      <c r="H46" s="1116"/>
      <c r="I46" s="1116"/>
      <c r="J46" s="1117"/>
      <c r="K46" s="49">
        <v>5936</v>
      </c>
      <c r="L46" s="50">
        <v>3756</v>
      </c>
      <c r="M46" s="50">
        <v>3055</v>
      </c>
      <c r="N46" s="50">
        <v>2787</v>
      </c>
      <c r="O46" s="51">
        <v>3067</v>
      </c>
      <c r="P46" s="34"/>
      <c r="Q46" s="34"/>
      <c r="R46" s="34"/>
      <c r="S46" s="34"/>
      <c r="T46" s="34"/>
      <c r="U46" s="34"/>
    </row>
    <row r="47" spans="1:21" ht="30.75" customHeight="1" x14ac:dyDescent="0.2">
      <c r="A47" s="34"/>
      <c r="B47" s="1139"/>
      <c r="C47" s="1140"/>
      <c r="D47" s="48"/>
      <c r="E47" s="1116" t="s">
        <v>13</v>
      </c>
      <c r="F47" s="1116"/>
      <c r="G47" s="1116"/>
      <c r="H47" s="1116"/>
      <c r="I47" s="1116"/>
      <c r="J47" s="1117"/>
      <c r="K47" s="49">
        <v>69776</v>
      </c>
      <c r="L47" s="50">
        <v>69133</v>
      </c>
      <c r="M47" s="50">
        <v>71754</v>
      </c>
      <c r="N47" s="50">
        <v>73914</v>
      </c>
      <c r="O47" s="51">
        <v>75642</v>
      </c>
      <c r="P47" s="34"/>
      <c r="Q47" s="34"/>
      <c r="R47" s="34"/>
      <c r="S47" s="34"/>
      <c r="T47" s="34"/>
      <c r="U47" s="34"/>
    </row>
    <row r="48" spans="1:21" ht="30.75" customHeight="1" x14ac:dyDescent="0.2">
      <c r="A48" s="34"/>
      <c r="B48" s="1139"/>
      <c r="C48" s="1140"/>
      <c r="D48" s="48"/>
      <c r="E48" s="1116" t="s">
        <v>14</v>
      </c>
      <c r="F48" s="1116"/>
      <c r="G48" s="1116"/>
      <c r="H48" s="1116"/>
      <c r="I48" s="1116"/>
      <c r="J48" s="1117"/>
      <c r="K48" s="49">
        <v>3288</v>
      </c>
      <c r="L48" s="50">
        <v>3002</v>
      </c>
      <c r="M48" s="50">
        <v>2737</v>
      </c>
      <c r="N48" s="50">
        <v>2297</v>
      </c>
      <c r="O48" s="51">
        <v>1991</v>
      </c>
      <c r="P48" s="34"/>
      <c r="Q48" s="34"/>
      <c r="R48" s="34"/>
      <c r="S48" s="34"/>
      <c r="T48" s="34"/>
      <c r="U48" s="34"/>
    </row>
    <row r="49" spans="1:21" ht="30.75" customHeight="1" x14ac:dyDescent="0.2">
      <c r="A49" s="34"/>
      <c r="B49" s="1139"/>
      <c r="C49" s="1140"/>
      <c r="D49" s="48"/>
      <c r="E49" s="1116" t="s">
        <v>15</v>
      </c>
      <c r="F49" s="1116"/>
      <c r="G49" s="1116"/>
      <c r="H49" s="1116"/>
      <c r="I49" s="1116"/>
      <c r="J49" s="1117"/>
      <c r="K49" s="49" t="s">
        <v>471</v>
      </c>
      <c r="L49" s="50" t="s">
        <v>471</v>
      </c>
      <c r="M49" s="50" t="s">
        <v>471</v>
      </c>
      <c r="N49" s="50" t="s">
        <v>471</v>
      </c>
      <c r="O49" s="51">
        <v>5</v>
      </c>
      <c r="P49" s="34"/>
      <c r="Q49" s="34"/>
      <c r="R49" s="34"/>
      <c r="S49" s="34"/>
      <c r="T49" s="34"/>
      <c r="U49" s="34"/>
    </row>
    <row r="50" spans="1:21" ht="30.75" customHeight="1" x14ac:dyDescent="0.2">
      <c r="A50" s="34"/>
      <c r="B50" s="1139"/>
      <c r="C50" s="1140"/>
      <c r="D50" s="48"/>
      <c r="E50" s="1116" t="s">
        <v>16</v>
      </c>
      <c r="F50" s="1116"/>
      <c r="G50" s="1116"/>
      <c r="H50" s="1116"/>
      <c r="I50" s="1116"/>
      <c r="J50" s="1117"/>
      <c r="K50" s="49">
        <v>393</v>
      </c>
      <c r="L50" s="50">
        <v>246</v>
      </c>
      <c r="M50" s="50">
        <v>204</v>
      </c>
      <c r="N50" s="50">
        <v>240</v>
      </c>
      <c r="O50" s="51">
        <v>272</v>
      </c>
      <c r="P50" s="34"/>
      <c r="Q50" s="34"/>
      <c r="R50" s="34"/>
      <c r="S50" s="34"/>
      <c r="T50" s="34"/>
      <c r="U50" s="34"/>
    </row>
    <row r="51" spans="1:21" ht="30.75" customHeight="1" x14ac:dyDescent="0.2">
      <c r="A51" s="34"/>
      <c r="B51" s="1141"/>
      <c r="C51" s="1142"/>
      <c r="D51" s="52"/>
      <c r="E51" s="1116" t="s">
        <v>17</v>
      </c>
      <c r="F51" s="1116"/>
      <c r="G51" s="1116"/>
      <c r="H51" s="1116"/>
      <c r="I51" s="1116"/>
      <c r="J51" s="1117"/>
      <c r="K51" s="49" t="s">
        <v>471</v>
      </c>
      <c r="L51" s="50" t="s">
        <v>471</v>
      </c>
      <c r="M51" s="50" t="s">
        <v>471</v>
      </c>
      <c r="N51" s="50" t="s">
        <v>471</v>
      </c>
      <c r="O51" s="51" t="s">
        <v>471</v>
      </c>
      <c r="P51" s="34"/>
      <c r="Q51" s="34"/>
      <c r="R51" s="34"/>
      <c r="S51" s="34"/>
      <c r="T51" s="34"/>
      <c r="U51" s="34"/>
    </row>
    <row r="52" spans="1:21" ht="30.75" customHeight="1" x14ac:dyDescent="0.2">
      <c r="A52" s="34"/>
      <c r="B52" s="1114" t="s">
        <v>18</v>
      </c>
      <c r="C52" s="1115"/>
      <c r="D52" s="52"/>
      <c r="E52" s="1116" t="s">
        <v>19</v>
      </c>
      <c r="F52" s="1116"/>
      <c r="G52" s="1116"/>
      <c r="H52" s="1116"/>
      <c r="I52" s="1116"/>
      <c r="J52" s="1117"/>
      <c r="K52" s="49">
        <v>98096</v>
      </c>
      <c r="L52" s="50">
        <v>93600</v>
      </c>
      <c r="M52" s="50">
        <v>89988</v>
      </c>
      <c r="N52" s="50">
        <v>90491</v>
      </c>
      <c r="O52" s="51">
        <v>86787</v>
      </c>
      <c r="P52" s="34"/>
      <c r="Q52" s="34"/>
      <c r="R52" s="34"/>
      <c r="S52" s="34"/>
      <c r="T52" s="34"/>
      <c r="U52" s="34"/>
    </row>
    <row r="53" spans="1:21" ht="30.75" customHeight="1" thickBot="1" x14ac:dyDescent="0.25">
      <c r="A53" s="34"/>
      <c r="B53" s="1118" t="s">
        <v>20</v>
      </c>
      <c r="C53" s="1119"/>
      <c r="D53" s="53"/>
      <c r="E53" s="1120" t="s">
        <v>21</v>
      </c>
      <c r="F53" s="1120"/>
      <c r="G53" s="1120"/>
      <c r="H53" s="1120"/>
      <c r="I53" s="1120"/>
      <c r="J53" s="1121"/>
      <c r="K53" s="54">
        <v>66381</v>
      </c>
      <c r="L53" s="55">
        <v>60433</v>
      </c>
      <c r="M53" s="55">
        <v>70944</v>
      </c>
      <c r="N53" s="55">
        <v>72461</v>
      </c>
      <c r="O53" s="56">
        <v>74922</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526</v>
      </c>
      <c r="P55" s="34"/>
      <c r="Q55" s="34"/>
      <c r="R55" s="34"/>
      <c r="S55" s="34"/>
      <c r="T55" s="34"/>
      <c r="U55" s="34"/>
    </row>
    <row r="56" spans="1:21" ht="30.75" customHeight="1" thickBot="1" x14ac:dyDescent="0.3">
      <c r="A56" s="34"/>
      <c r="B56" s="60"/>
      <c r="C56" s="61"/>
      <c r="D56" s="61"/>
      <c r="E56" s="62"/>
      <c r="F56" s="62"/>
      <c r="G56" s="62"/>
      <c r="H56" s="62"/>
      <c r="I56" s="62"/>
      <c r="J56" s="63" t="s">
        <v>3</v>
      </c>
      <c r="K56" s="64" t="s">
        <v>527</v>
      </c>
      <c r="L56" s="65" t="s">
        <v>528</v>
      </c>
      <c r="M56" s="65" t="s">
        <v>529</v>
      </c>
      <c r="N56" s="65" t="s">
        <v>530</v>
      </c>
      <c r="O56" s="66" t="s">
        <v>531</v>
      </c>
      <c r="P56" s="34"/>
      <c r="Q56" s="34"/>
      <c r="R56" s="34"/>
      <c r="S56" s="34"/>
      <c r="T56" s="34"/>
      <c r="U56" s="34"/>
    </row>
    <row r="57" spans="1:21" ht="30.75" customHeight="1" x14ac:dyDescent="0.2">
      <c r="A57" s="34"/>
      <c r="B57" s="1122" t="s">
        <v>24</v>
      </c>
      <c r="C57" s="1123"/>
      <c r="D57" s="1128" t="s">
        <v>25</v>
      </c>
      <c r="E57" s="1129"/>
      <c r="F57" s="1129"/>
      <c r="G57" s="1129"/>
      <c r="H57" s="1129"/>
      <c r="I57" s="1129"/>
      <c r="J57" s="1130"/>
      <c r="K57" s="67">
        <v>43316.9</v>
      </c>
      <c r="L57" s="68">
        <v>37584</v>
      </c>
      <c r="M57" s="68">
        <v>39534.333333333299</v>
      </c>
      <c r="N57" s="68">
        <v>32664.666666666701</v>
      </c>
      <c r="O57" s="69">
        <v>34785</v>
      </c>
      <c r="P57" s="34"/>
      <c r="Q57" s="34"/>
      <c r="R57" s="34"/>
      <c r="S57" s="34"/>
      <c r="T57" s="34"/>
      <c r="U57" s="34"/>
    </row>
    <row r="58" spans="1:21" ht="30.75" customHeight="1" x14ac:dyDescent="0.2">
      <c r="A58" s="34"/>
      <c r="B58" s="1124"/>
      <c r="C58" s="1125"/>
      <c r="D58" s="1131" t="s">
        <v>26</v>
      </c>
      <c r="E58" s="1132"/>
      <c r="F58" s="1132"/>
      <c r="G58" s="1132"/>
      <c r="H58" s="1132"/>
      <c r="I58" s="1132"/>
      <c r="J58" s="1133"/>
      <c r="K58" s="70">
        <v>254695.66</v>
      </c>
      <c r="L58" s="71">
        <v>277059.84000000003</v>
      </c>
      <c r="M58" s="71">
        <v>297713.42</v>
      </c>
      <c r="N58" s="71">
        <v>319333.27299999999</v>
      </c>
      <c r="O58" s="72">
        <v>338323</v>
      </c>
      <c r="P58" s="34"/>
      <c r="Q58" s="34"/>
      <c r="R58" s="34"/>
      <c r="S58" s="34"/>
      <c r="T58" s="34"/>
      <c r="U58" s="34"/>
    </row>
    <row r="59" spans="1:21" ht="30.75" customHeight="1" thickBot="1" x14ac:dyDescent="0.25">
      <c r="A59" s="34"/>
      <c r="B59" s="1126"/>
      <c r="C59" s="1127"/>
      <c r="D59" s="1134" t="s">
        <v>27</v>
      </c>
      <c r="E59" s="1135"/>
      <c r="F59" s="1135"/>
      <c r="G59" s="1135"/>
      <c r="H59" s="1135"/>
      <c r="I59" s="1135"/>
      <c r="J59" s="1136"/>
      <c r="K59" s="73">
        <v>295140.54666666698</v>
      </c>
      <c r="L59" s="74">
        <v>307825.33473684202</v>
      </c>
      <c r="M59" s="74">
        <v>322643.92029239802</v>
      </c>
      <c r="N59" s="74">
        <v>349124.01251461997</v>
      </c>
      <c r="O59" s="75">
        <v>371035</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0sO5U/aS9lJdUN4koG99QGOEWqtqv/2EfEXzNaZ+ewzdZp4UKEeMI7kSw8JuOG9fXcdvezfms2OwE2pASdpY7w==" saltValue="MESOq2C8fuBw6TV9FPcv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509</v>
      </c>
      <c r="J40" s="348" t="s">
        <v>510</v>
      </c>
      <c r="K40" s="348" t="s">
        <v>511</v>
      </c>
      <c r="L40" s="348" t="s">
        <v>512</v>
      </c>
      <c r="M40" s="349" t="s">
        <v>513</v>
      </c>
    </row>
    <row r="41" spans="2:13" ht="27.75" customHeight="1" x14ac:dyDescent="0.2">
      <c r="B41" s="1157" t="s">
        <v>30</v>
      </c>
      <c r="C41" s="1158"/>
      <c r="D41" s="85"/>
      <c r="E41" s="1159" t="s">
        <v>31</v>
      </c>
      <c r="F41" s="1159"/>
      <c r="G41" s="1159"/>
      <c r="H41" s="1160"/>
      <c r="I41" s="350">
        <v>2349084</v>
      </c>
      <c r="J41" s="351">
        <v>2389911</v>
      </c>
      <c r="K41" s="351">
        <v>2415664</v>
      </c>
      <c r="L41" s="351">
        <v>2410544</v>
      </c>
      <c r="M41" s="352">
        <v>2385568</v>
      </c>
    </row>
    <row r="42" spans="2:13" ht="27.75" customHeight="1" x14ac:dyDescent="0.2">
      <c r="B42" s="1147"/>
      <c r="C42" s="1148"/>
      <c r="D42" s="86"/>
      <c r="E42" s="1151" t="s">
        <v>32</v>
      </c>
      <c r="F42" s="1151"/>
      <c r="G42" s="1151"/>
      <c r="H42" s="1152"/>
      <c r="I42" s="353">
        <v>2430</v>
      </c>
      <c r="J42" s="354">
        <v>1945</v>
      </c>
      <c r="K42" s="354">
        <v>1694</v>
      </c>
      <c r="L42" s="354">
        <v>1105</v>
      </c>
      <c r="M42" s="355">
        <v>966</v>
      </c>
    </row>
    <row r="43" spans="2:13" ht="27.75" customHeight="1" x14ac:dyDescent="0.2">
      <c r="B43" s="1147"/>
      <c r="C43" s="1148"/>
      <c r="D43" s="86"/>
      <c r="E43" s="1151" t="s">
        <v>33</v>
      </c>
      <c r="F43" s="1151"/>
      <c r="G43" s="1151"/>
      <c r="H43" s="1152"/>
      <c r="I43" s="353">
        <v>48843</v>
      </c>
      <c r="J43" s="354">
        <v>42054</v>
      </c>
      <c r="K43" s="354">
        <v>35750</v>
      </c>
      <c r="L43" s="354">
        <v>31051</v>
      </c>
      <c r="M43" s="355">
        <v>30626</v>
      </c>
    </row>
    <row r="44" spans="2:13" ht="27.75" customHeight="1" x14ac:dyDescent="0.2">
      <c r="B44" s="1147"/>
      <c r="C44" s="1148"/>
      <c r="D44" s="86"/>
      <c r="E44" s="1151" t="s">
        <v>34</v>
      </c>
      <c r="F44" s="1151"/>
      <c r="G44" s="1151"/>
      <c r="H44" s="1152"/>
      <c r="I44" s="353" t="s">
        <v>471</v>
      </c>
      <c r="J44" s="354" t="s">
        <v>471</v>
      </c>
      <c r="K44" s="354" t="s">
        <v>471</v>
      </c>
      <c r="L44" s="354" t="s">
        <v>471</v>
      </c>
      <c r="M44" s="355">
        <v>65</v>
      </c>
    </row>
    <row r="45" spans="2:13" ht="27.75" customHeight="1" x14ac:dyDescent="0.2">
      <c r="B45" s="1147"/>
      <c r="C45" s="1148"/>
      <c r="D45" s="86"/>
      <c r="E45" s="1151" t="s">
        <v>35</v>
      </c>
      <c r="F45" s="1151"/>
      <c r="G45" s="1151"/>
      <c r="H45" s="1152"/>
      <c r="I45" s="353">
        <v>165701</v>
      </c>
      <c r="J45" s="354">
        <v>159439</v>
      </c>
      <c r="K45" s="354">
        <v>154405</v>
      </c>
      <c r="L45" s="354">
        <v>146806</v>
      </c>
      <c r="M45" s="355">
        <v>151807</v>
      </c>
    </row>
    <row r="46" spans="2:13" ht="27.75" customHeight="1" x14ac:dyDescent="0.2">
      <c r="B46" s="1147"/>
      <c r="C46" s="1148"/>
      <c r="D46" s="87"/>
      <c r="E46" s="1161" t="s">
        <v>36</v>
      </c>
      <c r="F46" s="1161"/>
      <c r="G46" s="1161"/>
      <c r="H46" s="1162"/>
      <c r="I46" s="353">
        <v>1839</v>
      </c>
      <c r="J46" s="354">
        <v>7605</v>
      </c>
      <c r="K46" s="354">
        <v>15060</v>
      </c>
      <c r="L46" s="354">
        <v>16991</v>
      </c>
      <c r="M46" s="355">
        <v>15946</v>
      </c>
    </row>
    <row r="47" spans="2:13" ht="27.75" customHeight="1" x14ac:dyDescent="0.2">
      <c r="B47" s="1147"/>
      <c r="C47" s="1148"/>
      <c r="D47" s="88"/>
      <c r="E47" s="1163" t="s">
        <v>37</v>
      </c>
      <c r="F47" s="1164"/>
      <c r="G47" s="1164"/>
      <c r="H47" s="1165"/>
      <c r="I47" s="353" t="s">
        <v>471</v>
      </c>
      <c r="J47" s="354" t="s">
        <v>471</v>
      </c>
      <c r="K47" s="354" t="s">
        <v>471</v>
      </c>
      <c r="L47" s="354" t="s">
        <v>471</v>
      </c>
      <c r="M47" s="355" t="s">
        <v>471</v>
      </c>
    </row>
    <row r="48" spans="2:13" ht="27.75" customHeight="1" x14ac:dyDescent="0.2">
      <c r="B48" s="1147"/>
      <c r="C48" s="1148"/>
      <c r="D48" s="86"/>
      <c r="E48" s="1151" t="s">
        <v>38</v>
      </c>
      <c r="F48" s="1151"/>
      <c r="G48" s="1151"/>
      <c r="H48" s="1152"/>
      <c r="I48" s="353" t="s">
        <v>471</v>
      </c>
      <c r="J48" s="354" t="s">
        <v>471</v>
      </c>
      <c r="K48" s="354" t="s">
        <v>471</v>
      </c>
      <c r="L48" s="354" t="s">
        <v>471</v>
      </c>
      <c r="M48" s="355" t="s">
        <v>471</v>
      </c>
    </row>
    <row r="49" spans="2:13" ht="27.75" customHeight="1" x14ac:dyDescent="0.2">
      <c r="B49" s="1149"/>
      <c r="C49" s="1150"/>
      <c r="D49" s="86"/>
      <c r="E49" s="1151" t="s">
        <v>39</v>
      </c>
      <c r="F49" s="1151"/>
      <c r="G49" s="1151"/>
      <c r="H49" s="1152"/>
      <c r="I49" s="353" t="s">
        <v>471</v>
      </c>
      <c r="J49" s="354" t="s">
        <v>471</v>
      </c>
      <c r="K49" s="354" t="s">
        <v>471</v>
      </c>
      <c r="L49" s="354" t="s">
        <v>471</v>
      </c>
      <c r="M49" s="355" t="s">
        <v>471</v>
      </c>
    </row>
    <row r="50" spans="2:13" ht="27.75" customHeight="1" x14ac:dyDescent="0.2">
      <c r="B50" s="1145" t="s">
        <v>40</v>
      </c>
      <c r="C50" s="1146"/>
      <c r="D50" s="89"/>
      <c r="E50" s="1151" t="s">
        <v>41</v>
      </c>
      <c r="F50" s="1151"/>
      <c r="G50" s="1151"/>
      <c r="H50" s="1152"/>
      <c r="I50" s="353">
        <v>369804</v>
      </c>
      <c r="J50" s="354">
        <v>397566</v>
      </c>
      <c r="K50" s="354">
        <v>426825</v>
      </c>
      <c r="L50" s="354">
        <v>443551</v>
      </c>
      <c r="M50" s="355">
        <v>456709</v>
      </c>
    </row>
    <row r="51" spans="2:13" ht="27.75" customHeight="1" x14ac:dyDescent="0.2">
      <c r="B51" s="1147"/>
      <c r="C51" s="1148"/>
      <c r="D51" s="86"/>
      <c r="E51" s="1151" t="s">
        <v>42</v>
      </c>
      <c r="F51" s="1151"/>
      <c r="G51" s="1151"/>
      <c r="H51" s="1152"/>
      <c r="I51" s="353">
        <v>27765</v>
      </c>
      <c r="J51" s="354">
        <v>27377</v>
      </c>
      <c r="K51" s="354">
        <v>26788</v>
      </c>
      <c r="L51" s="354">
        <v>25105</v>
      </c>
      <c r="M51" s="355">
        <v>24974</v>
      </c>
    </row>
    <row r="52" spans="2:13" ht="27.75" customHeight="1" x14ac:dyDescent="0.2">
      <c r="B52" s="1149"/>
      <c r="C52" s="1150"/>
      <c r="D52" s="86"/>
      <c r="E52" s="1151" t="s">
        <v>43</v>
      </c>
      <c r="F52" s="1151"/>
      <c r="G52" s="1151"/>
      <c r="H52" s="1152"/>
      <c r="I52" s="353">
        <v>1118298</v>
      </c>
      <c r="J52" s="354">
        <v>1142554</v>
      </c>
      <c r="K52" s="354">
        <v>1171477</v>
      </c>
      <c r="L52" s="354">
        <v>1146499</v>
      </c>
      <c r="M52" s="355">
        <v>1116736</v>
      </c>
    </row>
    <row r="53" spans="2:13" ht="27.75" customHeight="1" thickBot="1" x14ac:dyDescent="0.25">
      <c r="B53" s="1153" t="s">
        <v>20</v>
      </c>
      <c r="C53" s="1154"/>
      <c r="D53" s="90"/>
      <c r="E53" s="1155" t="s">
        <v>44</v>
      </c>
      <c r="F53" s="1155"/>
      <c r="G53" s="1155"/>
      <c r="H53" s="1156"/>
      <c r="I53" s="356">
        <v>1052031</v>
      </c>
      <c r="J53" s="357">
        <v>1033458</v>
      </c>
      <c r="K53" s="357">
        <v>997483</v>
      </c>
      <c r="L53" s="357">
        <v>991341</v>
      </c>
      <c r="M53" s="358">
        <v>986559</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04IZTUQZk3A/6iGDg4g1kH/gENXEYXKcDa1O35X266/Dh5O9ZfpWndgFOH7L3FBoPnGv+mkLTeOnVtlp8r7CTw==" saltValue="6Vvj0YAzzZVJodvDw/Xt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8"/>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511</v>
      </c>
      <c r="G54" s="98" t="s">
        <v>512</v>
      </c>
      <c r="H54" s="99" t="s">
        <v>513</v>
      </c>
    </row>
    <row r="55" spans="2:8" ht="52.5" customHeight="1" x14ac:dyDescent="0.2">
      <c r="B55" s="100"/>
      <c r="C55" s="1171" t="s">
        <v>46</v>
      </c>
      <c r="D55" s="1171"/>
      <c r="E55" s="1172"/>
      <c r="F55" s="101">
        <v>27300</v>
      </c>
      <c r="G55" s="101">
        <v>25593</v>
      </c>
      <c r="H55" s="102">
        <v>30397</v>
      </c>
    </row>
    <row r="56" spans="2:8" ht="52.5" customHeight="1" x14ac:dyDescent="0.2">
      <c r="B56" s="103"/>
      <c r="C56" s="1173" t="s">
        <v>47</v>
      </c>
      <c r="D56" s="1173"/>
      <c r="E56" s="1174"/>
      <c r="F56" s="104">
        <v>19321</v>
      </c>
      <c r="G56" s="104">
        <v>19437</v>
      </c>
      <c r="H56" s="105">
        <v>12526</v>
      </c>
    </row>
    <row r="57" spans="2:8" ht="53.25" customHeight="1" x14ac:dyDescent="0.2">
      <c r="B57" s="103"/>
      <c r="C57" s="1175" t="s">
        <v>48</v>
      </c>
      <c r="D57" s="1175"/>
      <c r="E57" s="1176"/>
      <c r="F57" s="106">
        <v>113428</v>
      </c>
      <c r="G57" s="106">
        <v>120486</v>
      </c>
      <c r="H57" s="107">
        <v>118648</v>
      </c>
    </row>
    <row r="58" spans="2:8" ht="45.75" customHeight="1" x14ac:dyDescent="0.2">
      <c r="B58" s="108"/>
      <c r="C58" s="1166" t="s">
        <v>532</v>
      </c>
      <c r="D58" s="1167"/>
      <c r="E58" s="1168"/>
      <c r="F58" s="109">
        <v>52987</v>
      </c>
      <c r="G58" s="109">
        <v>58058</v>
      </c>
      <c r="H58" s="110">
        <v>47900</v>
      </c>
    </row>
    <row r="59" spans="2:8" ht="45.75" customHeight="1" x14ac:dyDescent="0.2">
      <c r="B59" s="108"/>
      <c r="C59" s="1166" t="s">
        <v>533</v>
      </c>
      <c r="D59" s="1167"/>
      <c r="E59" s="1168"/>
      <c r="F59" s="109">
        <v>15575</v>
      </c>
      <c r="G59" s="109">
        <v>15576</v>
      </c>
      <c r="H59" s="110">
        <v>15576</v>
      </c>
    </row>
    <row r="60" spans="2:8" ht="45.75" customHeight="1" x14ac:dyDescent="0.2">
      <c r="B60" s="108"/>
      <c r="C60" s="1166" t="s">
        <v>534</v>
      </c>
      <c r="D60" s="1167"/>
      <c r="E60" s="1168"/>
      <c r="F60" s="109">
        <v>9001</v>
      </c>
      <c r="G60" s="109">
        <v>9903</v>
      </c>
      <c r="H60" s="110">
        <v>12279</v>
      </c>
    </row>
    <row r="61" spans="2:8" ht="45.75" customHeight="1" x14ac:dyDescent="0.2">
      <c r="B61" s="108"/>
      <c r="C61" s="1166" t="s">
        <v>535</v>
      </c>
      <c r="D61" s="1167"/>
      <c r="E61" s="1168"/>
      <c r="F61" s="109">
        <v>7958</v>
      </c>
      <c r="G61" s="109">
        <v>8017</v>
      </c>
      <c r="H61" s="110">
        <v>8277</v>
      </c>
    </row>
    <row r="62" spans="2:8" ht="45.75" customHeight="1" thickBot="1" x14ac:dyDescent="0.25">
      <c r="B62" s="111"/>
      <c r="C62" s="1166" t="s">
        <v>536</v>
      </c>
      <c r="D62" s="1167"/>
      <c r="E62" s="1168"/>
      <c r="F62" s="112">
        <v>10644</v>
      </c>
      <c r="G62" s="112">
        <v>9001</v>
      </c>
      <c r="H62" s="113">
        <v>6497</v>
      </c>
    </row>
    <row r="63" spans="2:8" ht="52.5" customHeight="1" thickBot="1" x14ac:dyDescent="0.25">
      <c r="B63" s="114"/>
      <c r="C63" s="1169" t="s">
        <v>49</v>
      </c>
      <c r="D63" s="1169"/>
      <c r="E63" s="1170"/>
      <c r="F63" s="115">
        <v>160049</v>
      </c>
      <c r="G63" s="115">
        <v>165516</v>
      </c>
      <c r="H63" s="116">
        <v>161572</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SVIMrTM7//R2b43T9SIIB1SvTxAZAqzxyNIC6KNC+49AH1bHre6zgUr8rbVlsxhsXzkL6vBX1K6xx4Wv81f0GA==" saltValue="TzB8Q+JhB2qZ8N+5Oyy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502</v>
      </c>
      <c r="B3" s="132"/>
      <c r="C3" s="133"/>
      <c r="D3" s="134">
        <v>43808</v>
      </c>
      <c r="E3" s="135"/>
      <c r="F3" s="136">
        <v>42833</v>
      </c>
      <c r="G3" s="137"/>
      <c r="H3" s="138"/>
    </row>
    <row r="4" spans="1:8" x14ac:dyDescent="0.2">
      <c r="A4" s="139"/>
      <c r="B4" s="140"/>
      <c r="C4" s="141"/>
      <c r="D4" s="142">
        <v>14524</v>
      </c>
      <c r="E4" s="143"/>
      <c r="F4" s="144">
        <v>15211</v>
      </c>
      <c r="G4" s="145"/>
      <c r="H4" s="146"/>
    </row>
    <row r="5" spans="1:8" x14ac:dyDescent="0.2">
      <c r="A5" s="127" t="s">
        <v>504</v>
      </c>
      <c r="B5" s="132"/>
      <c r="C5" s="133"/>
      <c r="D5" s="134">
        <v>47865</v>
      </c>
      <c r="E5" s="135"/>
      <c r="F5" s="136">
        <v>46888</v>
      </c>
      <c r="G5" s="137"/>
      <c r="H5" s="138"/>
    </row>
    <row r="6" spans="1:8" x14ac:dyDescent="0.2">
      <c r="A6" s="139"/>
      <c r="B6" s="140"/>
      <c r="C6" s="141"/>
      <c r="D6" s="142">
        <v>12856</v>
      </c>
      <c r="E6" s="143"/>
      <c r="F6" s="144">
        <v>14375</v>
      </c>
      <c r="G6" s="145"/>
      <c r="H6" s="146"/>
    </row>
    <row r="7" spans="1:8" x14ac:dyDescent="0.2">
      <c r="A7" s="127" t="s">
        <v>505</v>
      </c>
      <c r="B7" s="132"/>
      <c r="C7" s="133"/>
      <c r="D7" s="134">
        <v>49603</v>
      </c>
      <c r="E7" s="135"/>
      <c r="F7" s="136">
        <v>46574</v>
      </c>
      <c r="G7" s="137"/>
      <c r="H7" s="138"/>
    </row>
    <row r="8" spans="1:8" x14ac:dyDescent="0.2">
      <c r="A8" s="139"/>
      <c r="B8" s="140"/>
      <c r="C8" s="141"/>
      <c r="D8" s="142">
        <v>15275</v>
      </c>
      <c r="E8" s="143"/>
      <c r="F8" s="144">
        <v>14394</v>
      </c>
      <c r="G8" s="145"/>
      <c r="H8" s="146"/>
    </row>
    <row r="9" spans="1:8" x14ac:dyDescent="0.2">
      <c r="A9" s="127" t="s">
        <v>506</v>
      </c>
      <c r="B9" s="132"/>
      <c r="C9" s="133"/>
      <c r="D9" s="134">
        <v>51483</v>
      </c>
      <c r="E9" s="135"/>
      <c r="F9" s="136">
        <v>44729</v>
      </c>
      <c r="G9" s="137"/>
      <c r="H9" s="138"/>
    </row>
    <row r="10" spans="1:8" x14ac:dyDescent="0.2">
      <c r="A10" s="139"/>
      <c r="B10" s="140"/>
      <c r="C10" s="141"/>
      <c r="D10" s="142">
        <v>14108</v>
      </c>
      <c r="E10" s="143"/>
      <c r="F10" s="144">
        <v>15395</v>
      </c>
      <c r="G10" s="145"/>
      <c r="H10" s="146"/>
    </row>
    <row r="11" spans="1:8" x14ac:dyDescent="0.2">
      <c r="A11" s="127" t="s">
        <v>507</v>
      </c>
      <c r="B11" s="132"/>
      <c r="C11" s="133"/>
      <c r="D11" s="134">
        <v>56927</v>
      </c>
      <c r="E11" s="135"/>
      <c r="F11" s="136">
        <v>44130</v>
      </c>
      <c r="G11" s="137"/>
      <c r="H11" s="138"/>
    </row>
    <row r="12" spans="1:8" x14ac:dyDescent="0.2">
      <c r="A12" s="139"/>
      <c r="B12" s="140"/>
      <c r="C12" s="147"/>
      <c r="D12" s="142">
        <v>15133</v>
      </c>
      <c r="E12" s="143"/>
      <c r="F12" s="144">
        <v>15920</v>
      </c>
      <c r="G12" s="145"/>
      <c r="H12" s="146"/>
    </row>
    <row r="13" spans="1:8" x14ac:dyDescent="0.2">
      <c r="A13" s="127"/>
      <c r="B13" s="132"/>
      <c r="C13" s="133"/>
      <c r="D13" s="134">
        <v>49937</v>
      </c>
      <c r="E13" s="135"/>
      <c r="F13" s="136">
        <v>45031</v>
      </c>
      <c r="G13" s="148"/>
      <c r="H13" s="138"/>
    </row>
    <row r="14" spans="1:8" x14ac:dyDescent="0.2">
      <c r="A14" s="139"/>
      <c r="B14" s="140"/>
      <c r="C14" s="141"/>
      <c r="D14" s="142">
        <v>14379</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0.95</v>
      </c>
      <c r="C19" s="149">
        <f>ROUND(VALUE(SUBSTITUTE(実質収支比率等に係る経年分析!G$48,"▲","-")),2)</f>
        <v>3.8</v>
      </c>
      <c r="D19" s="149">
        <f>ROUND(VALUE(SUBSTITUTE(実質収支比率等に係る経年分析!H$48,"▲","-")),2)</f>
        <v>2.34</v>
      </c>
      <c r="E19" s="149">
        <f>ROUND(VALUE(SUBSTITUTE(実質収支比率等に係る経年分析!I$48,"▲","-")),2)</f>
        <v>1.65</v>
      </c>
      <c r="F19" s="149">
        <f>ROUND(VALUE(SUBSTITUTE(実質収支比率等に係る経年分析!J$48,"▲","-")),2)</f>
        <v>0.93</v>
      </c>
    </row>
    <row r="20" spans="1:11" x14ac:dyDescent="0.2">
      <c r="A20" s="149" t="s">
        <v>54</v>
      </c>
      <c r="B20" s="149">
        <f>ROUND(VALUE(SUBSTITUTE(実質収支比率等に係る経年分析!F$47,"▲","-")),2)</f>
        <v>1.98</v>
      </c>
      <c r="C20" s="149">
        <f>ROUND(VALUE(SUBSTITUTE(実質収支比率等に係る経年分析!G$47,"▲","-")),2)</f>
        <v>2.91</v>
      </c>
      <c r="D20" s="149">
        <f>ROUND(VALUE(SUBSTITUTE(実質収支比率等に係る経年分析!H$47,"▲","-")),2)</f>
        <v>4.6100000000000003</v>
      </c>
      <c r="E20" s="149">
        <f>ROUND(VALUE(SUBSTITUTE(実質収支比率等に係る経年分析!I$47,"▲","-")),2)</f>
        <v>4.42</v>
      </c>
      <c r="F20" s="149">
        <f>ROUND(VALUE(SUBSTITUTE(実質収支比率等に係る経年分析!J$47,"▲","-")),2)</f>
        <v>5.17</v>
      </c>
    </row>
    <row r="21" spans="1:11" x14ac:dyDescent="0.2">
      <c r="A21" s="149" t="s">
        <v>55</v>
      </c>
      <c r="B21" s="149">
        <f>IF(ISNUMBER(VALUE(SUBSTITUTE(実質収支比率等に係る経年分析!F$49,"▲","-"))),ROUND(VALUE(SUBSTITUTE(実質収支比率等に係る経年分析!F$49,"▲","-")),2),NA())</f>
        <v>-1.98</v>
      </c>
      <c r="C21" s="149">
        <f>IF(ISNUMBER(VALUE(SUBSTITUTE(実質収支比率等に係る経年分析!G$49,"▲","-"))),ROUND(VALUE(SUBSTITUTE(実質収支比率等に係る経年分析!G$49,"▲","-")),2),NA())</f>
        <v>3.79</v>
      </c>
      <c r="D21" s="149">
        <f>IF(ISNUMBER(VALUE(SUBSTITUTE(実質収支比率等に係る経年分析!H$49,"▲","-"))),ROUND(VALUE(SUBSTITUTE(実質収支比率等に係る経年分析!H$49,"▲","-")),2),NA())</f>
        <v>0.52</v>
      </c>
      <c r="E21" s="149">
        <f>IF(ISNUMBER(VALUE(SUBSTITUTE(実質収支比率等に係る経年分析!I$49,"▲","-"))),ROUND(VALUE(SUBSTITUTE(実質収支比率等に係る経年分析!I$49,"▲","-")),2),NA())</f>
        <v>-1.04</v>
      </c>
      <c r="F21" s="149">
        <f>IF(ISNUMBER(VALUE(SUBSTITUTE(実質収支比率等に係る経年分析!J$49,"▲","-"))),ROUND(VALUE(SUBSTITUTE(実質収支比率等に係る経年分析!J$49,"▲","-")),2),NA())</f>
        <v>0.12</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3.93</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4.08</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4</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4.16</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公共用地等取得事業特別会計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v>
      </c>
    </row>
    <row r="30" spans="1:11" x14ac:dyDescent="0.2">
      <c r="A30" s="150" t="str">
        <f>IF(連結実質赤字比率に係る赤字・黒字の構成分析!C$40="",NA(),連結実質赤字比率に係る赤字・黒字の構成分析!C$40)</f>
        <v>管理事務費特別会計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v>
      </c>
    </row>
    <row r="31" spans="1:11" x14ac:dyDescent="0.2">
      <c r="A31" s="150" t="str">
        <f>IF(連結実質赤字比率に係る赤字・黒字の構成分析!C$39="",NA(),連結実質赤字比率に係る赤字・黒字の構成分析!C$39)</f>
        <v>証紙等特別会計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v>
      </c>
    </row>
    <row r="32" spans="1:11" x14ac:dyDescent="0.2">
      <c r="A32" s="150" t="str">
        <f>IF(連結実質赤字比率に係る赤字・黒字の構成分析!C$38="",NA(),連結実質赤字比率に係る赤字・黒字の構成分析!C$38)</f>
        <v>県営住宅事業費特別会計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0.16</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0.02</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0.01</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0.02</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0.08</v>
      </c>
    </row>
    <row r="33" spans="1:16" x14ac:dyDescent="0.2">
      <c r="A33" s="150" t="str">
        <f>IF(連結実質赤字比率に係る赤字・黒字の構成分析!C$37="",NA(),連結実質赤字比率に係る赤字・黒字の構成分析!C$37)</f>
        <v>流域下水道事業会計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0.17</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0.18</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0.17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0.17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0.18</v>
      </c>
    </row>
    <row r="34" spans="1:16" x14ac:dyDescent="0.2">
      <c r="A34" s="150" t="str">
        <f>IF(連結実質赤字比率に係る赤字・黒字の構成分析!C$36="",NA(),連結実質赤字比率に係る赤字・黒字の構成分析!C$36)</f>
        <v>病院事業会計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0.25</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0.23</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0.56999999999999995</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0.68</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0.38</v>
      </c>
    </row>
    <row r="35" spans="1:16" x14ac:dyDescent="0.2">
      <c r="A35" s="150" t="str">
        <f>IF(連結実質赤字比率に係る赤字・黒字の構成分析!C$35="",NA(),連結実質赤字比率に係る赤字・黒字の構成分析!C$35)</f>
        <v>国民健康保険事業費特別会計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1.61</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2.48</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1.71</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1</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0.44</v>
      </c>
    </row>
    <row r="36" spans="1:16" x14ac:dyDescent="0.2">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0.77</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3.77</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2.31</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1.62</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0.83</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98096</v>
      </c>
      <c r="E42" s="151"/>
      <c r="F42" s="151"/>
      <c r="G42" s="151">
        <f>'実質公債費比率（分子）の構造'!L$52</f>
        <v>93600</v>
      </c>
      <c r="H42" s="151"/>
      <c r="I42" s="151"/>
      <c r="J42" s="151">
        <f>'実質公債費比率（分子）の構造'!M$52</f>
        <v>89988</v>
      </c>
      <c r="K42" s="151"/>
      <c r="L42" s="151"/>
      <c r="M42" s="151">
        <f>'実質公債費比率（分子）の構造'!N$52</f>
        <v>90491</v>
      </c>
      <c r="N42" s="151"/>
      <c r="O42" s="151"/>
      <c r="P42" s="151">
        <f>'実質公債費比率（分子）の構造'!O$52</f>
        <v>86787</v>
      </c>
    </row>
    <row r="43" spans="1:16" x14ac:dyDescent="0.2">
      <c r="A43" s="151" t="s">
        <v>17</v>
      </c>
      <c r="B43" s="151" t="str">
        <f>'実質公債費比率（分子）の構造'!K$51</f>
        <v>-</v>
      </c>
      <c r="C43" s="151"/>
      <c r="D43" s="151"/>
      <c r="E43" s="151" t="str">
        <f>'実質公債費比率（分子）の構造'!L$51</f>
        <v>-</v>
      </c>
      <c r="F43" s="151"/>
      <c r="G43" s="151"/>
      <c r="H43" s="151" t="str">
        <f>'実質公債費比率（分子）の構造'!M$51</f>
        <v>-</v>
      </c>
      <c r="I43" s="151"/>
      <c r="J43" s="151"/>
      <c r="K43" s="151" t="str">
        <f>'実質公債費比率（分子）の構造'!N$51</f>
        <v>-</v>
      </c>
      <c r="L43" s="151"/>
      <c r="M43" s="151"/>
      <c r="N43" s="151" t="str">
        <f>'実質公債費比率（分子）の構造'!O$51</f>
        <v>-</v>
      </c>
      <c r="O43" s="151"/>
      <c r="P43" s="151"/>
    </row>
    <row r="44" spans="1:16" x14ac:dyDescent="0.2">
      <c r="A44" s="151" t="s">
        <v>63</v>
      </c>
      <c r="B44" s="151">
        <f>'実質公債費比率（分子）の構造'!K$50</f>
        <v>393</v>
      </c>
      <c r="C44" s="151"/>
      <c r="D44" s="151"/>
      <c r="E44" s="151">
        <f>'実質公債費比率（分子）の構造'!L$50</f>
        <v>246</v>
      </c>
      <c r="F44" s="151"/>
      <c r="G44" s="151"/>
      <c r="H44" s="151">
        <f>'実質公債費比率（分子）の構造'!M$50</f>
        <v>204</v>
      </c>
      <c r="I44" s="151"/>
      <c r="J44" s="151"/>
      <c r="K44" s="151">
        <f>'実質公債費比率（分子）の構造'!N$50</f>
        <v>240</v>
      </c>
      <c r="L44" s="151"/>
      <c r="M44" s="151"/>
      <c r="N44" s="151">
        <f>'実質公債費比率（分子）の構造'!O$50</f>
        <v>272</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f>'実質公債費比率（分子）の構造'!O$49</f>
        <v>5</v>
      </c>
      <c r="O45" s="151"/>
      <c r="P45" s="151"/>
    </row>
    <row r="46" spans="1:16" x14ac:dyDescent="0.2">
      <c r="A46" s="151" t="s">
        <v>65</v>
      </c>
      <c r="B46" s="151">
        <f>'実質公債費比率（分子）の構造'!K$48</f>
        <v>3288</v>
      </c>
      <c r="C46" s="151"/>
      <c r="D46" s="151"/>
      <c r="E46" s="151">
        <f>'実質公債費比率（分子）の構造'!L$48</f>
        <v>3002</v>
      </c>
      <c r="F46" s="151"/>
      <c r="G46" s="151"/>
      <c r="H46" s="151">
        <f>'実質公債費比率（分子）の構造'!M$48</f>
        <v>2737</v>
      </c>
      <c r="I46" s="151"/>
      <c r="J46" s="151"/>
      <c r="K46" s="151">
        <f>'実質公債費比率（分子）の構造'!N$48</f>
        <v>2297</v>
      </c>
      <c r="L46" s="151"/>
      <c r="M46" s="151"/>
      <c r="N46" s="151">
        <f>'実質公債費比率（分子）の構造'!O$48</f>
        <v>1991</v>
      </c>
      <c r="O46" s="151"/>
      <c r="P46" s="151"/>
    </row>
    <row r="47" spans="1:16" x14ac:dyDescent="0.2">
      <c r="A47" s="151" t="s">
        <v>13</v>
      </c>
      <c r="B47" s="151">
        <f>'実質公債費比率（分子）の構造'!K$47</f>
        <v>69776</v>
      </c>
      <c r="C47" s="151"/>
      <c r="D47" s="151"/>
      <c r="E47" s="151">
        <f>'実質公債費比率（分子）の構造'!L$47</f>
        <v>69133</v>
      </c>
      <c r="F47" s="151"/>
      <c r="G47" s="151"/>
      <c r="H47" s="151">
        <f>'実質公債費比率（分子）の構造'!M$47</f>
        <v>71754</v>
      </c>
      <c r="I47" s="151"/>
      <c r="J47" s="151"/>
      <c r="K47" s="151">
        <f>'実質公債費比率（分子）の構造'!N$47</f>
        <v>73914</v>
      </c>
      <c r="L47" s="151"/>
      <c r="M47" s="151"/>
      <c r="N47" s="151">
        <f>'実質公債費比率（分子）の構造'!O$47</f>
        <v>75642</v>
      </c>
      <c r="O47" s="151"/>
      <c r="P47" s="151"/>
    </row>
    <row r="48" spans="1:16" x14ac:dyDescent="0.2">
      <c r="A48" s="151" t="s">
        <v>66</v>
      </c>
      <c r="B48" s="151">
        <f>'実質公債費比率（分子）の構造'!K$46</f>
        <v>5936</v>
      </c>
      <c r="C48" s="151"/>
      <c r="D48" s="151"/>
      <c r="E48" s="151">
        <f>'実質公債費比率（分子）の構造'!L$46</f>
        <v>3756</v>
      </c>
      <c r="F48" s="151"/>
      <c r="G48" s="151"/>
      <c r="H48" s="151">
        <f>'実質公債費比率（分子）の構造'!M$46</f>
        <v>3055</v>
      </c>
      <c r="I48" s="151"/>
      <c r="J48" s="151"/>
      <c r="K48" s="151">
        <f>'実質公債費比率（分子）の構造'!N$46</f>
        <v>2787</v>
      </c>
      <c r="L48" s="151"/>
      <c r="M48" s="151"/>
      <c r="N48" s="151">
        <f>'実質公債費比率（分子）の構造'!O$46</f>
        <v>3067</v>
      </c>
      <c r="O48" s="151"/>
      <c r="P48" s="151"/>
    </row>
    <row r="49" spans="1:16" x14ac:dyDescent="0.2">
      <c r="A49" s="151" t="s">
        <v>67</v>
      </c>
      <c r="B49" s="151">
        <f>'実質公債費比率（分子）の構造'!K$45</f>
        <v>85084</v>
      </c>
      <c r="C49" s="151"/>
      <c r="D49" s="151"/>
      <c r="E49" s="151">
        <f>'実質公債費比率（分子）の構造'!L$45</f>
        <v>77896</v>
      </c>
      <c r="F49" s="151"/>
      <c r="G49" s="151"/>
      <c r="H49" s="151">
        <f>'実質公債費比率（分子）の構造'!M$45</f>
        <v>83182</v>
      </c>
      <c r="I49" s="151"/>
      <c r="J49" s="151"/>
      <c r="K49" s="151">
        <f>'実質公債費比率（分子）の構造'!N$45</f>
        <v>83714</v>
      </c>
      <c r="L49" s="151"/>
      <c r="M49" s="151"/>
      <c r="N49" s="151">
        <f>'実質公債費比率（分子）の構造'!O$45</f>
        <v>80732</v>
      </c>
      <c r="O49" s="151"/>
      <c r="P49" s="151"/>
    </row>
    <row r="50" spans="1:16" x14ac:dyDescent="0.2">
      <c r="A50" s="151" t="s">
        <v>68</v>
      </c>
      <c r="B50" s="151" t="e">
        <f>NA()</f>
        <v>#N/A</v>
      </c>
      <c r="C50" s="151">
        <f>IF(ISNUMBER('実質公債費比率（分子）の構造'!K$53),'実質公債費比率（分子）の構造'!K$53,NA())</f>
        <v>66381</v>
      </c>
      <c r="D50" s="151" t="e">
        <f>NA()</f>
        <v>#N/A</v>
      </c>
      <c r="E50" s="151" t="e">
        <f>NA()</f>
        <v>#N/A</v>
      </c>
      <c r="F50" s="151">
        <f>IF(ISNUMBER('実質公債費比率（分子）の構造'!L$53),'実質公債費比率（分子）の構造'!L$53,NA())</f>
        <v>60433</v>
      </c>
      <c r="G50" s="151" t="e">
        <f>NA()</f>
        <v>#N/A</v>
      </c>
      <c r="H50" s="151" t="e">
        <f>NA()</f>
        <v>#N/A</v>
      </c>
      <c r="I50" s="151">
        <f>IF(ISNUMBER('実質公債費比率（分子）の構造'!M$53),'実質公債費比率（分子）の構造'!M$53,NA())</f>
        <v>70944</v>
      </c>
      <c r="J50" s="151" t="e">
        <f>NA()</f>
        <v>#N/A</v>
      </c>
      <c r="K50" s="151" t="e">
        <f>NA()</f>
        <v>#N/A</v>
      </c>
      <c r="L50" s="151">
        <f>IF(ISNUMBER('実質公債費比率（分子）の構造'!N$53),'実質公債費比率（分子）の構造'!N$53,NA())</f>
        <v>72461</v>
      </c>
      <c r="M50" s="151" t="e">
        <f>NA()</f>
        <v>#N/A</v>
      </c>
      <c r="N50" s="151" t="e">
        <f>NA()</f>
        <v>#N/A</v>
      </c>
      <c r="O50" s="151">
        <f>IF(ISNUMBER('実質公債費比率（分子）の構造'!O$53),'実質公債費比率（分子）の構造'!O$53,NA())</f>
        <v>74922</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1118298</v>
      </c>
      <c r="E56" s="150"/>
      <c r="F56" s="150"/>
      <c r="G56" s="150">
        <f>'将来負担比率（分子）の構造'!J$52</f>
        <v>1142554</v>
      </c>
      <c r="H56" s="150"/>
      <c r="I56" s="150"/>
      <c r="J56" s="150">
        <f>'将来負担比率（分子）の構造'!K$52</f>
        <v>1171477</v>
      </c>
      <c r="K56" s="150"/>
      <c r="L56" s="150"/>
      <c r="M56" s="150">
        <f>'将来負担比率（分子）の構造'!L$52</f>
        <v>1146499</v>
      </c>
      <c r="N56" s="150"/>
      <c r="O56" s="150"/>
      <c r="P56" s="150">
        <f>'将来負担比率（分子）の構造'!M$52</f>
        <v>1116736</v>
      </c>
    </row>
    <row r="57" spans="1:16" x14ac:dyDescent="0.2">
      <c r="A57" s="150" t="s">
        <v>42</v>
      </c>
      <c r="B57" s="150"/>
      <c r="C57" s="150"/>
      <c r="D57" s="150">
        <f>'将来負担比率（分子）の構造'!I$51</f>
        <v>27765</v>
      </c>
      <c r="E57" s="150"/>
      <c r="F57" s="150"/>
      <c r="G57" s="150">
        <f>'将来負担比率（分子）の構造'!J$51</f>
        <v>27377</v>
      </c>
      <c r="H57" s="150"/>
      <c r="I57" s="150"/>
      <c r="J57" s="150">
        <f>'将来負担比率（分子）の構造'!K$51</f>
        <v>26788</v>
      </c>
      <c r="K57" s="150"/>
      <c r="L57" s="150"/>
      <c r="M57" s="150">
        <f>'将来負担比率（分子）の構造'!L$51</f>
        <v>25105</v>
      </c>
      <c r="N57" s="150"/>
      <c r="O57" s="150"/>
      <c r="P57" s="150">
        <f>'将来負担比率（分子）の構造'!M$51</f>
        <v>24974</v>
      </c>
    </row>
    <row r="58" spans="1:16" x14ac:dyDescent="0.2">
      <c r="A58" s="150" t="s">
        <v>41</v>
      </c>
      <c r="B58" s="150"/>
      <c r="C58" s="150"/>
      <c r="D58" s="150">
        <f>'将来負担比率（分子）の構造'!I$50</f>
        <v>369804</v>
      </c>
      <c r="E58" s="150"/>
      <c r="F58" s="150"/>
      <c r="G58" s="150">
        <f>'将来負担比率（分子）の構造'!J$50</f>
        <v>397566</v>
      </c>
      <c r="H58" s="150"/>
      <c r="I58" s="150"/>
      <c r="J58" s="150">
        <f>'将来負担比率（分子）の構造'!K$50</f>
        <v>426825</v>
      </c>
      <c r="K58" s="150"/>
      <c r="L58" s="150"/>
      <c r="M58" s="150">
        <f>'将来負担比率（分子）の構造'!L$50</f>
        <v>443551</v>
      </c>
      <c r="N58" s="150"/>
      <c r="O58" s="150"/>
      <c r="P58" s="150">
        <f>'将来負担比率（分子）の構造'!M$50</f>
        <v>456709</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1839</v>
      </c>
      <c r="C61" s="150"/>
      <c r="D61" s="150"/>
      <c r="E61" s="150">
        <f>'将来負担比率（分子）の構造'!J$46</f>
        <v>7605</v>
      </c>
      <c r="F61" s="150"/>
      <c r="G61" s="150"/>
      <c r="H61" s="150">
        <f>'将来負担比率（分子）の構造'!K$46</f>
        <v>15060</v>
      </c>
      <c r="I61" s="150"/>
      <c r="J61" s="150"/>
      <c r="K61" s="150">
        <f>'将来負担比率（分子）の構造'!L$46</f>
        <v>16991</v>
      </c>
      <c r="L61" s="150"/>
      <c r="M61" s="150"/>
      <c r="N61" s="150">
        <f>'将来負担比率（分子）の構造'!M$46</f>
        <v>15946</v>
      </c>
      <c r="O61" s="150"/>
      <c r="P61" s="150"/>
    </row>
    <row r="62" spans="1:16" x14ac:dyDescent="0.2">
      <c r="A62" s="150" t="s">
        <v>35</v>
      </c>
      <c r="B62" s="150">
        <f>'将来負担比率（分子）の構造'!I$45</f>
        <v>165701</v>
      </c>
      <c r="C62" s="150"/>
      <c r="D62" s="150"/>
      <c r="E62" s="150">
        <f>'将来負担比率（分子）の構造'!J$45</f>
        <v>159439</v>
      </c>
      <c r="F62" s="150"/>
      <c r="G62" s="150"/>
      <c r="H62" s="150">
        <f>'将来負担比率（分子）の構造'!K$45</f>
        <v>154405</v>
      </c>
      <c r="I62" s="150"/>
      <c r="J62" s="150"/>
      <c r="K62" s="150">
        <f>'将来負担比率（分子）の構造'!L$45</f>
        <v>146806</v>
      </c>
      <c r="L62" s="150"/>
      <c r="M62" s="150"/>
      <c r="N62" s="150">
        <f>'将来負担比率（分子）の構造'!M$45</f>
        <v>151807</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f>'将来負担比率（分子）の構造'!M$44</f>
        <v>65</v>
      </c>
      <c r="O63" s="150"/>
      <c r="P63" s="150"/>
    </row>
    <row r="64" spans="1:16" x14ac:dyDescent="0.2">
      <c r="A64" s="150" t="s">
        <v>33</v>
      </c>
      <c r="B64" s="150">
        <f>'将来負担比率（分子）の構造'!I$43</f>
        <v>48843</v>
      </c>
      <c r="C64" s="150"/>
      <c r="D64" s="150"/>
      <c r="E64" s="150">
        <f>'将来負担比率（分子）の構造'!J$43</f>
        <v>42054</v>
      </c>
      <c r="F64" s="150"/>
      <c r="G64" s="150"/>
      <c r="H64" s="150">
        <f>'将来負担比率（分子）の構造'!K$43</f>
        <v>35750</v>
      </c>
      <c r="I64" s="150"/>
      <c r="J64" s="150"/>
      <c r="K64" s="150">
        <f>'将来負担比率（分子）の構造'!L$43</f>
        <v>31051</v>
      </c>
      <c r="L64" s="150"/>
      <c r="M64" s="150"/>
      <c r="N64" s="150">
        <f>'将来負担比率（分子）の構造'!M$43</f>
        <v>30626</v>
      </c>
      <c r="O64" s="150"/>
      <c r="P64" s="150"/>
    </row>
    <row r="65" spans="1:16" x14ac:dyDescent="0.2">
      <c r="A65" s="150" t="s">
        <v>32</v>
      </c>
      <c r="B65" s="150">
        <f>'将来負担比率（分子）の構造'!I$42</f>
        <v>2430</v>
      </c>
      <c r="C65" s="150"/>
      <c r="D65" s="150"/>
      <c r="E65" s="150">
        <f>'将来負担比率（分子）の構造'!J$42</f>
        <v>1945</v>
      </c>
      <c r="F65" s="150"/>
      <c r="G65" s="150"/>
      <c r="H65" s="150">
        <f>'将来負担比率（分子）の構造'!K$42</f>
        <v>1694</v>
      </c>
      <c r="I65" s="150"/>
      <c r="J65" s="150"/>
      <c r="K65" s="150">
        <f>'将来負担比率（分子）の構造'!L$42</f>
        <v>1105</v>
      </c>
      <c r="L65" s="150"/>
      <c r="M65" s="150"/>
      <c r="N65" s="150">
        <f>'将来負担比率（分子）の構造'!M$42</f>
        <v>966</v>
      </c>
      <c r="O65" s="150"/>
      <c r="P65" s="150"/>
    </row>
    <row r="66" spans="1:16" x14ac:dyDescent="0.2">
      <c r="A66" s="150" t="s">
        <v>31</v>
      </c>
      <c r="B66" s="150">
        <f>'将来負担比率（分子）の構造'!I$41</f>
        <v>2349084</v>
      </c>
      <c r="C66" s="150"/>
      <c r="D66" s="150"/>
      <c r="E66" s="150">
        <f>'将来負担比率（分子）の構造'!J$41</f>
        <v>2389911</v>
      </c>
      <c r="F66" s="150"/>
      <c r="G66" s="150"/>
      <c r="H66" s="150">
        <f>'将来負担比率（分子）の構造'!K$41</f>
        <v>2415664</v>
      </c>
      <c r="I66" s="150"/>
      <c r="J66" s="150"/>
      <c r="K66" s="150">
        <f>'将来負担比率（分子）の構造'!L$41</f>
        <v>2410544</v>
      </c>
      <c r="L66" s="150"/>
      <c r="M66" s="150"/>
      <c r="N66" s="150">
        <f>'将来負担比率（分子）の構造'!M$41</f>
        <v>2385568</v>
      </c>
      <c r="O66" s="150"/>
      <c r="P66" s="150"/>
    </row>
    <row r="67" spans="1:16" x14ac:dyDescent="0.2">
      <c r="A67" s="150" t="s">
        <v>72</v>
      </c>
      <c r="B67" s="150" t="e">
        <f>NA()</f>
        <v>#N/A</v>
      </c>
      <c r="C67" s="150">
        <f>IF(ISNUMBER('将来負担比率（分子）の構造'!I$53), IF('将来負担比率（分子）の構造'!I$53 &lt; 0, 0, '将来負担比率（分子）の構造'!I$53), NA())</f>
        <v>1052031</v>
      </c>
      <c r="D67" s="150" t="e">
        <f>NA()</f>
        <v>#N/A</v>
      </c>
      <c r="E67" s="150" t="e">
        <f>NA()</f>
        <v>#N/A</v>
      </c>
      <c r="F67" s="150">
        <f>IF(ISNUMBER('将来負担比率（分子）の構造'!J$53), IF('将来負担比率（分子）の構造'!J$53 &lt; 0, 0, '将来負担比率（分子）の構造'!J$53), NA())</f>
        <v>1033458</v>
      </c>
      <c r="G67" s="150" t="e">
        <f>NA()</f>
        <v>#N/A</v>
      </c>
      <c r="H67" s="150" t="e">
        <f>NA()</f>
        <v>#N/A</v>
      </c>
      <c r="I67" s="150">
        <f>IF(ISNUMBER('将来負担比率（分子）の構造'!K$53), IF('将来負担比率（分子）の構造'!K$53 &lt; 0, 0, '将来負担比率（分子）の構造'!K$53), NA())</f>
        <v>997483</v>
      </c>
      <c r="J67" s="150" t="e">
        <f>NA()</f>
        <v>#N/A</v>
      </c>
      <c r="K67" s="150" t="e">
        <f>NA()</f>
        <v>#N/A</v>
      </c>
      <c r="L67" s="150">
        <f>IF(ISNUMBER('将来負担比率（分子）の構造'!L$53), IF('将来負担比率（分子）の構造'!L$53 &lt; 0, 0, '将来負担比率（分子）の構造'!L$53), NA())</f>
        <v>991341</v>
      </c>
      <c r="M67" s="150" t="e">
        <f>NA()</f>
        <v>#N/A</v>
      </c>
      <c r="N67" s="150" t="e">
        <f>NA()</f>
        <v>#N/A</v>
      </c>
      <c r="O67" s="150">
        <f>IF(ISNUMBER('将来負担比率（分子）の構造'!M$53), IF('将来負担比率（分子）の構造'!M$53 &lt; 0, 0, '将来負担比率（分子）の構造'!M$53), NA())</f>
        <v>986559</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27300</v>
      </c>
      <c r="C72" s="154">
        <f>基金残高に係る経年分析!G55</f>
        <v>25593</v>
      </c>
      <c r="D72" s="154">
        <f>基金残高に係る経年分析!H55</f>
        <v>30397</v>
      </c>
    </row>
    <row r="73" spans="1:16" x14ac:dyDescent="0.2">
      <c r="A73" s="153" t="s">
        <v>75</v>
      </c>
      <c r="B73" s="154">
        <f>基金残高に係る経年分析!F56</f>
        <v>19321</v>
      </c>
      <c r="C73" s="154">
        <f>基金残高に係る経年分析!G56</f>
        <v>19437</v>
      </c>
      <c r="D73" s="154">
        <f>基金残高に係る経年分析!H56</f>
        <v>12526</v>
      </c>
    </row>
    <row r="74" spans="1:16" x14ac:dyDescent="0.2">
      <c r="A74" s="153" t="s">
        <v>76</v>
      </c>
      <c r="B74" s="154">
        <f>基金残高に係る経年分析!F57</f>
        <v>113428</v>
      </c>
      <c r="C74" s="154">
        <f>基金残高に係る経年分析!G57</f>
        <v>120486</v>
      </c>
      <c r="D74" s="154">
        <f>基金残高に係る経年分析!H57</f>
        <v>118648</v>
      </c>
    </row>
  </sheetData>
  <sheetProtection algorithmName="SHA-512" hashValue="j7WNEriPvLEJpg1rVpmP8WglR4fic4OLzK/a2V8CVHdqx+QJ8oye+XrlSDdAQX6IXbEm62gKQUYJ3cKADKU4KA==" saltValue="DROd1GR1+G0dpJbsL/IK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5921C-A8A1-4969-881B-4018E60CB8A2}">
  <ds:schemaRefs>
    <ds:schemaRef ds:uri="fd32c9f7-8932-4d07-b49b-91c8a1e26893"/>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a4e28f63-7028-4a93-8047-9653a98e0e88"/>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461681B-1D21-444F-A9EA-DB36B4EA214F}">
  <ds:schemaRefs>
    <ds:schemaRef ds:uri="http://schemas.microsoft.com/sharepoint/v3/contenttype/forms"/>
  </ds:schemaRefs>
</ds:datastoreItem>
</file>

<file path=customXml/itemProps3.xml><?xml version="1.0" encoding="utf-8"?>
<ds:datastoreItem xmlns:ds="http://schemas.openxmlformats.org/officeDocument/2006/customXml" ds:itemID="{190BA641-15C3-464D-A129-735F89A85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2025-02-12T10:23:36Z</dcterms:created>
  <dcterms:modified xsi:type="dcterms:W3CDTF">2025-03-24T05:38:28Z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