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654C1C77-6EDF-4FE9-9478-FAE656AC59A5}" xr6:coauthVersionLast="47" xr6:coauthVersionMax="47" xr10:uidLastSave="{00000000-0000-0000-0000-000000000000}"/>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BG33" i="10"/>
  <c r="BG32"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CO32" i="10"/>
  <c r="CO33" i="10" s="1"/>
  <c r="CO34" i="10" s="1"/>
  <c r="CO35" i="10" s="1"/>
  <c r="CO36" i="10" s="1"/>
  <c r="CO37" i="10" s="1"/>
  <c r="CO38" i="10" s="1"/>
  <c r="CO39" i="10" s="1"/>
  <c r="CO40" i="10" s="1"/>
  <c r="CO41" i="10" s="1"/>
  <c r="BW32" i="10"/>
  <c r="C32" i="10"/>
  <c r="C33" i="10" l="1"/>
  <c r="C34" i="10" s="1"/>
  <c r="C35" i="10" s="1"/>
  <c r="C36" i="10" s="1"/>
  <c r="C37" i="10" s="1"/>
  <c r="C38" i="10" s="1"/>
  <c r="C39" i="10" s="1"/>
  <c r="C40" i="10" s="1"/>
  <c r="C41" i="10" s="1"/>
  <c r="U32" i="10"/>
  <c r="U3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BE32" i="10"/>
  <c r="BE33" i="10" s="1"/>
  <c r="BE34" i="10" s="1"/>
</calcChain>
</file>

<file path=xl/sharedStrings.xml><?xml version="1.0" encoding="utf-8"?>
<sst xmlns="http://schemas.openxmlformats.org/spreadsheetml/2006/main" count="1191" uniqueCount="568">
  <si>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</si>
  <si>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</si>
  <si>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</si>
  <si>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</si>
  <si>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</si>
  <si>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</si>
  <si>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</si>
  <si>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</si>
  <si>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</si>
  <si>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</si>
  <si>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</si>
  <si>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</si>
  <si>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</si>
  <si>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</si>
  <si>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</si>
  <si>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</si>
  <si>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</si>
  <si>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</si>
  <si>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</si>
  <si>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</si>
  <si>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</si>
  <si>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</si>
  <si>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</si>
  <si>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</si>
  <si>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</si>
  <si>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</si>
  <si>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</si>
  <si>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</si>
  <si>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</si>
  <si>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</si>
  <si>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</si>
  <si>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</si>
  <si>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</si>
  <si>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</si>
  <si>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</si>
  <si>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</si>
  <si>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</si>
  <si>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</si>
  <si>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</si>
  <si>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</si>
  <si>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</si>
  <si>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</si>
  <si>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</si>
  <si>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</si>
  <si>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</si>
  <si>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</si>
  <si>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</si>
  <si>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</si>
  <si>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</si>
  <si>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</si>
  <si>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</si>
  <si>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</si>
  <si>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</si>
  <si>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</si>
  <si>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</si>
  <si>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</si>
  <si>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</si>
  <si>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</si>
  <si>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</si>
  <si>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</si>
  <si>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</si>
  <si>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</si>
  <si>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</si>
  <si>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</si>
  <si>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</si>
  <si>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</si>
  <si>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</si>
  <si>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</si>
  <si>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</si>
  <si>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</si>
  <si>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</si>
  <si>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</si>
  <si>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</si>
  <si>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</si>
  <si>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</si>
  <si>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</si>
  <si>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</si>
  <si>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</si>
  <si>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</si>
  <si>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</si>
  <si>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山口県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</si>
  <si>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</si>
  <si>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</si>
  <si>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</si>
  <si>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</si>
  <si>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</si>
  <si>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</si>
  <si>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</si>
  <si>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</si>
  <si>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</si>
  <si>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</si>
  <si>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</si>
  <si>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</si>
  <si>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</si>
  <si>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</si>
  <si>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</si>
  <si>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</si>
  <si>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</si>
  <si>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</si>
  <si>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</si>
  <si>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</si>
  <si>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</si>
  <si>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</si>
  <si>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</si>
  <si>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</si>
  <si>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</si>
  <si>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</si>
  <si>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</si>
  <si>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</si>
  <si>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</si>
  <si>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</si>
  <si>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</si>
  <si>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</si>
  <si>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</si>
  <si>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</si>
  <si>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</si>
  <si>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</si>
  <si>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</si>
  <si>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</si>
  <si>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</si>
  <si>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</si>
  <si>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</si>
  <si>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</si>
  <si>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</si>
  <si>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</si>
  <si>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</si>
  <si>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</si>
  <si>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</si>
  <si>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</si>
  <si>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</si>
  <si>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</si>
  <si>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</si>
  <si>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</si>
  <si>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</si>
  <si>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</si>
  <si>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</si>
  <si>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</si>
  <si>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</si>
  <si>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-1.2</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</si>
  <si>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</si>
  <si>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</si>
  <si>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</si>
  <si>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-1.4</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</si>
  <si>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</si>
  <si>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</si>
  <si>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</si>
  <si>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</si>
  <si>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</si>
  <si>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</si>
  <si>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</si>
  <si>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</si>
  <si>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</si>
  <si>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</si>
  <si>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</si>
  <si>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</si>
  <si>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</si>
  <si>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</si>
  <si>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</si>
  <si>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</si>
  <si>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</si>
  <si>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</si>
  <si>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</si>
  <si>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</si>
  <si>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</si>
  <si>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</si>
  <si>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</si>
  <si>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</si>
  <si>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</si>
  <si>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</si>
  <si>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</si>
  <si>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</si>
  <si>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</si>
  <si>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</si>
  <si>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</si>
  <si>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</si>
  <si>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</si>
  <si>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</si>
  <si>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</si>
  <si>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</si>
  <si>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</si>
  <si>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</si>
  <si>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</si>
  <si>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山口県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</si>
  <si>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</si>
  <si>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</si>
  <si>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</si>
  <si>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</si>
  <si>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</si>
  <si>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</si>
  <si>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</si>
  <si>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</si>
  <si>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</si>
  <si>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</si>
  <si>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</si>
  <si>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</si>
  <si>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</si>
  <si>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</si>
  <si>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</si>
  <si>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</si>
  <si>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</si>
  <si>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</si>
  <si>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</si>
  <si>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</si>
  <si>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</si>
  <si>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</si>
  <si>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</si>
  <si>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</si>
  <si>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</si>
  <si>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</si>
  <si>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</si>
  <si>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</si>
  <si>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</si>
  <si>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</si>
  <si>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</si>
  <si>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</si>
  <si>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</si>
  <si>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</si>
  <si>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</si>
  <si>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</si>
  <si>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</si>
  <si>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</si>
  <si>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</si>
  <si>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</si>
  <si>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</si>
  <si>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</si>
  <si>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</si>
  <si>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</si>
  <si>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</si>
  <si>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</si>
  <si>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</si>
  <si>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</si>
  <si>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</si>
  <si>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</si>
  <si>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</si>
  <si>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</si>
  <si>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</si>
  <si>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</si>
  <si>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</si>
  <si>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</si>
  <si>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</si>
  <si>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</si>
  <si>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</si>
  <si>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</si>
  <si>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</si>
  <si>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</si>
  <si>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</si>
  <si>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</si>
  <si>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</si>
  <si>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</si>
  <si>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</si>
  <si>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</si>
  <si>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</si>
  <si>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</si>
  <si>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</si>
  <si>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</si>
  <si>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</si>
  <si>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</si>
  <si>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</si>
  <si>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</si>
  <si>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</si>
  <si>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</si>
  <si>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</si>
  <si>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</si>
  <si>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</si>
  <si>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</si>
  <si>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</si>
  <si>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</si>
  <si>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</si>
  <si>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</si>
  <si>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</si>
  <si>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</si>
  <si>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</si>
  <si>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</si>
  <si>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</si>
  <si>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</si>
  <si>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</si>
  <si>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</si>
  <si>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</si>
  <si>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</si>
  <si>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</si>
  <si>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</si>
  <si>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</si>
  <si>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</si>
  <si>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</si>
  <si>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</si>
  <si>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</si>
  <si>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</si>
  <si>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</si>
  <si>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</si>
  <si>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</si>
  <si>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</si>
  <si>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</si>
  <si>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</si>
  <si>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</si>
  <si>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</si>
  <si>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</si>
  <si>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</si>
  <si>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</si>
  <si>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</si>
  <si>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</si>
  <si>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</si>
  <si>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</si>
  <si>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</si>
  <si>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</si>
  <si>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</si>
  <si>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</si>
  <si>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</si>
  <si>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</si>
  <si>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</si>
  <si>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</si>
  <si>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</si>
  <si>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</si>
  <si>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</si>
  <si>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</si>
  <si>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</si>
  <si>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</si>
  <si>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</si>
  <si>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</si>
  <si>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</si>
  <si>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</si>
  <si>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</si>
  <si>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</si>
  <si>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</si>
  <si>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</si>
  <si>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</si>
  <si>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</si>
  <si>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</si>
  <si>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</si>
  <si>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</si>
  <si>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</si>
  <si>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</si>
  <si>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</si>
  <si>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</si>
  <si>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</si>
  <si>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山口県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</si>
  <si>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</si>
  <si>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</si>
  <si>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</si>
  <si>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</si>
  <si>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</si>
  <si>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</si>
  <si>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</si>
  <si>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</si>
  <si>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</si>
  <si>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</si>
  <si>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</si>
  <si>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</si>
  <si>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</si>
  <si>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</si>
  <si>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</si>
  <si>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</si>
  <si>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</si>
  <si>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</si>
  <si>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</si>
  <si>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</si>
  <si>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</si>
  <si>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就農支援資金特別会計</t>
    <phoneticPr fontId="3"/>
  </si>
  <si>
    <t>中小企業近代化資金特別会計</t>
    <phoneticPr fontId="3"/>
  </si>
  <si>
    <t>林業・木材産業改善資金特別会計</t>
    <phoneticPr fontId="3"/>
  </si>
  <si>
    <t>沿岸漁業改善資金特別会計</t>
    <phoneticPr fontId="3"/>
  </si>
  <si>
    <t>収入証紙特別会計</t>
    <phoneticPr fontId="3"/>
  </si>
  <si>
    <t>土地取得事業特別会計</t>
    <phoneticPr fontId="3"/>
  </si>
  <si>
    <t>公債管理特別会計</t>
    <phoneticPr fontId="3"/>
  </si>
  <si>
    <t>地方独立行政法人山口県立病院機構特別会計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</si>
  <si>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</si>
  <si>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</si>
  <si>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</si>
  <si>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</si>
  <si>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</si>
  <si>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</si>
  <si>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</si>
  <si>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</si>
  <si>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</si>
  <si>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</si>
  <si>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</si>
  <si>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</si>
  <si>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</si>
  <si>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当せん金付証票発売事業</t>
    <phoneticPr fontId="3"/>
  </si>
  <si>
    <t>国民健康保険特別会計</t>
    <phoneticPr fontId="3"/>
  </si>
  <si>
    <t>工業用水道事業会計</t>
    <phoneticPr fontId="3"/>
  </si>
  <si>
    <t>法適用企業</t>
    <phoneticPr fontId="3"/>
  </si>
  <si>
    <t>電気事業会計</t>
    <phoneticPr fontId="3"/>
  </si>
  <si>
    <t>流域下水道事業会計</t>
    <phoneticPr fontId="3"/>
  </si>
  <si>
    <t>港湾整備事業特別会計</t>
    <phoneticPr fontId="3"/>
  </si>
  <si>
    <t>法非適用企業</t>
    <phoneticPr fontId="3"/>
  </si>
  <si>
    <t>下関漁港地方卸売市場特別会計</t>
    <phoneticPr fontId="3"/>
  </si>
  <si>
    <t>産業団地整備事業特別会計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</si>
  <si>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</si>
  <si>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</si>
  <si>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</si>
  <si>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</si>
  <si>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</si>
  <si>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</si>
  <si>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</si>
  <si>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</si>
  <si>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</si>
  <si>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</si>
  <si>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</si>
  <si>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</si>
  <si>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</si>
  <si>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</si>
  <si>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</si>
  <si>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</si>
  <si>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</si>
  <si>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</si>
  <si>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</si>
  <si>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</si>
  <si>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</si>
  <si>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</si>
  <si>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</si>
  <si>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</si>
  <si>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</si>
  <si>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</si>
  <si>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</si>
  <si>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</si>
  <si>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</si>
  <si>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</si>
  <si>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</si>
  <si>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</si>
  <si>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</si>
  <si>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</si>
  <si>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</si>
  <si>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</si>
  <si>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</si>
  <si>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</si>
  <si>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</si>
  <si>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</si>
  <si>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</si>
  <si>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</si>
  <si>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</si>
  <si>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</si>
  <si>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</si>
  <si>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</si>
  <si>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</si>
  <si>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</si>
  <si>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</si>
  <si>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</si>
  <si>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</si>
  <si>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</si>
  <si>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</si>
  <si>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</si>
  <si>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</si>
  <si>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</si>
  <si>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</si>
  <si>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</si>
  <si>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</si>
  <si>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</si>
  <si>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</si>
  <si>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</si>
  <si>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</si>
  <si>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</si>
  <si>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</si>
  <si>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</si>
  <si>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</si>
  <si>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</si>
  <si>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</si>
  <si>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</si>
  <si>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</si>
  <si>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</si>
  <si>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</si>
  <si>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</si>
  <si>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</si>
  <si>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</si>
  <si>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</si>
  <si>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</si>
  <si>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</si>
  <si>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</si>
  <si>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</si>
  <si>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</si>
  <si>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</si>
  <si>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</si>
  <si>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</si>
  <si>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</si>
  <si>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</si>
  <si>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</si>
  <si>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</si>
  <si>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</si>
  <si>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</si>
  <si>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</si>
  <si>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</si>
  <si>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</si>
  <si>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</si>
  <si>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</si>
  <si>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</si>
  <si>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</si>
  <si>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</si>
  <si>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</si>
  <si>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</si>
  <si>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</si>
  <si>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</si>
  <si>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</si>
  <si>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</si>
  <si>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</si>
  <si>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</si>
  <si>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</si>
  <si>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</si>
  <si>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</si>
  <si>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</si>
  <si>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</si>
  <si>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</si>
  <si>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</si>
  <si>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</si>
  <si>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</si>
  <si>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</si>
  <si>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</si>
  <si>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</si>
  <si>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</si>
  <si>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</si>
  <si>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</si>
  <si>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</si>
  <si>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</si>
  <si>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</si>
  <si>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</si>
  <si>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</si>
  <si>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</si>
  <si>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</si>
  <si>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</si>
  <si>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</si>
  <si>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</si>
  <si>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0.60</t>
  </si>
  <si>
    <t>一般会計</t>
  </si>
  <si>
    <t>工業用水道事業会計</t>
  </si>
  <si>
    <t>電気事業会計</t>
  </si>
  <si>
    <t>国民健康保険特別会計</t>
  </si>
  <si>
    <t>港湾整備事業特別会計</t>
  </si>
  <si>
    <t>当せん金付証票発売事業</t>
  </si>
  <si>
    <t>収入証紙特別会計</t>
  </si>
  <si>
    <t>流域下水道事業会計</t>
  </si>
  <si>
    <t>その他会計（赤字）</t>
  </si>
  <si>
    <t>その他会計（黒字）</t>
  </si>
  <si>
    <t>（百万円）</t>
    <phoneticPr fontId="10"/>
  </si>
  <si>
    <t>R01</t>
    <phoneticPr fontId="10"/>
  </si>
  <si>
    <t>R02</t>
    <phoneticPr fontId="10"/>
  </si>
  <si>
    <t>R03</t>
    <phoneticPr fontId="10"/>
  </si>
  <si>
    <t>R04</t>
    <phoneticPr fontId="10"/>
  </si>
  <si>
    <t>R05</t>
    <phoneticPr fontId="10"/>
  </si>
  <si>
    <t>○</t>
  </si>
  <si>
    <t>山口県栽培漁業公社</t>
    <rPh sb="0" eb="3">
      <t>ヤマグチケン</t>
    </rPh>
    <rPh sb="3" eb="5">
      <t>サイバイ</t>
    </rPh>
    <rPh sb="5" eb="7">
      <t>ギョギョウ</t>
    </rPh>
    <rPh sb="7" eb="9">
      <t>コウシャ</t>
    </rPh>
    <phoneticPr fontId="35"/>
  </si>
  <si>
    <t>山口県青果物基金協会</t>
    <rPh sb="0" eb="3">
      <t>ヤマグチケン</t>
    </rPh>
    <rPh sb="3" eb="6">
      <t>セイカブツ</t>
    </rPh>
    <rPh sb="6" eb="8">
      <t>キキン</t>
    </rPh>
    <rPh sb="8" eb="10">
      <t>キョウカイ</t>
    </rPh>
    <phoneticPr fontId="35"/>
  </si>
  <si>
    <t>山口県畜産振興協会</t>
    <rPh sb="0" eb="3">
      <t>ヤマグチケン</t>
    </rPh>
    <rPh sb="3" eb="5">
      <t>チクサン</t>
    </rPh>
    <rPh sb="5" eb="7">
      <t>シンコウ</t>
    </rPh>
    <rPh sb="7" eb="9">
      <t>キョウカイ</t>
    </rPh>
    <phoneticPr fontId="35"/>
  </si>
  <si>
    <t>山口県建設技術センター</t>
    <rPh sb="0" eb="3">
      <t>ヤマグチケン</t>
    </rPh>
    <rPh sb="3" eb="5">
      <t>ケンセツ</t>
    </rPh>
    <rPh sb="5" eb="7">
      <t>ギジュツ</t>
    </rPh>
    <phoneticPr fontId="35"/>
  </si>
  <si>
    <t>やまぐち農林振興公社</t>
    <rPh sb="4" eb="6">
      <t>ノウリン</t>
    </rPh>
    <rPh sb="6" eb="8">
      <t>シンコウ</t>
    </rPh>
    <rPh sb="8" eb="10">
      <t>コウシャ</t>
    </rPh>
    <phoneticPr fontId="35"/>
  </si>
  <si>
    <t>やまぐち森林担い手財団</t>
    <rPh sb="4" eb="6">
      <t>シンリン</t>
    </rPh>
    <rPh sb="6" eb="7">
      <t>ニナ</t>
    </rPh>
    <rPh sb="8" eb="9">
      <t>テ</t>
    </rPh>
    <rPh sb="9" eb="11">
      <t>ザイダン</t>
    </rPh>
    <phoneticPr fontId="35"/>
  </si>
  <si>
    <t>やまぐち産業振興財団</t>
    <rPh sb="4" eb="6">
      <t>サンギョウ</t>
    </rPh>
    <rPh sb="6" eb="8">
      <t>シンコウ</t>
    </rPh>
    <rPh sb="8" eb="10">
      <t>ザイダン</t>
    </rPh>
    <phoneticPr fontId="35"/>
  </si>
  <si>
    <t>山口県国際総合センター</t>
    <rPh sb="0" eb="3">
      <t>ヤマグチケン</t>
    </rPh>
    <rPh sb="3" eb="5">
      <t>コクサイ</t>
    </rPh>
    <rPh sb="5" eb="7">
      <t>ソウゴウ</t>
    </rPh>
    <phoneticPr fontId="35"/>
  </si>
  <si>
    <t>山口県健康福祉財団</t>
    <rPh sb="0" eb="3">
      <t>ヤマグチケン</t>
    </rPh>
    <rPh sb="3" eb="5">
      <t>ケンコウ</t>
    </rPh>
    <rPh sb="5" eb="7">
      <t>フクシ</t>
    </rPh>
    <rPh sb="7" eb="9">
      <t>ザイダン</t>
    </rPh>
    <phoneticPr fontId="35"/>
  </si>
  <si>
    <t>やまぐち移植医療推進財団</t>
    <rPh sb="4" eb="6">
      <t>イショク</t>
    </rPh>
    <rPh sb="6" eb="8">
      <t>イリョウ</t>
    </rPh>
    <rPh sb="8" eb="10">
      <t>スイシン</t>
    </rPh>
    <rPh sb="10" eb="12">
      <t>ザイダン</t>
    </rPh>
    <phoneticPr fontId="35"/>
  </si>
  <si>
    <t>山口県環境保全事業団</t>
    <rPh sb="0" eb="3">
      <t>ヤマグチケン</t>
    </rPh>
    <rPh sb="3" eb="5">
      <t>カンキョウ</t>
    </rPh>
    <rPh sb="5" eb="7">
      <t>ホゼン</t>
    </rPh>
    <rPh sb="7" eb="10">
      <t>ジギョウダン</t>
    </rPh>
    <phoneticPr fontId="35"/>
  </si>
  <si>
    <t>山口県施設管理財団</t>
    <rPh sb="0" eb="3">
      <t>ヤマグチケン</t>
    </rPh>
    <rPh sb="3" eb="5">
      <t>シセツ</t>
    </rPh>
    <rPh sb="5" eb="7">
      <t>カンリ</t>
    </rPh>
    <rPh sb="7" eb="9">
      <t>ザイダン</t>
    </rPh>
    <phoneticPr fontId="35"/>
  </si>
  <si>
    <t>山口県ひとづくり財団</t>
    <rPh sb="0" eb="3">
      <t>ヤマグチケン</t>
    </rPh>
    <rPh sb="8" eb="10">
      <t>ザイダン</t>
    </rPh>
    <phoneticPr fontId="35"/>
  </si>
  <si>
    <t>山口県デジタル技術振興財団</t>
    <rPh sb="0" eb="3">
      <t>ヤマグチケン</t>
    </rPh>
    <rPh sb="7" eb="9">
      <t>ギジュツ</t>
    </rPh>
    <rPh sb="9" eb="13">
      <t>シンコウザイダン</t>
    </rPh>
    <phoneticPr fontId="10"/>
  </si>
  <si>
    <t>山口県国際交流協会</t>
    <rPh sb="0" eb="3">
      <t>ヤマグチケン</t>
    </rPh>
    <rPh sb="3" eb="5">
      <t>コクサイ</t>
    </rPh>
    <rPh sb="5" eb="7">
      <t>コウリュウ</t>
    </rPh>
    <rPh sb="7" eb="9">
      <t>キョウカイ</t>
    </rPh>
    <phoneticPr fontId="35"/>
  </si>
  <si>
    <t>山口県暴力追放運動推進センター</t>
    <rPh sb="0" eb="3">
      <t>ヤマグチケン</t>
    </rPh>
    <rPh sb="3" eb="5">
      <t>ボウリョク</t>
    </rPh>
    <rPh sb="5" eb="7">
      <t>ツイホウ</t>
    </rPh>
    <rPh sb="7" eb="9">
      <t>ウンドウ</t>
    </rPh>
    <rPh sb="9" eb="11">
      <t>スイシン</t>
    </rPh>
    <phoneticPr fontId="35"/>
  </si>
  <si>
    <t>山口県流通センター</t>
    <rPh sb="0" eb="3">
      <t>ヤマグチケン</t>
    </rPh>
    <rPh sb="3" eb="5">
      <t>リュウツウ</t>
    </rPh>
    <phoneticPr fontId="35"/>
  </si>
  <si>
    <t>山口宇部空港ビル</t>
    <rPh sb="0" eb="2">
      <t>ヤマグチ</t>
    </rPh>
    <rPh sb="2" eb="4">
      <t>ウベ</t>
    </rPh>
    <rPh sb="4" eb="6">
      <t>クウコウ</t>
    </rPh>
    <phoneticPr fontId="35"/>
  </si>
  <si>
    <t>公立大学法人山口県立大学</t>
    <rPh sb="0" eb="2">
      <t>コウリツ</t>
    </rPh>
    <rPh sb="2" eb="4">
      <t>ダイガク</t>
    </rPh>
    <rPh sb="4" eb="6">
      <t>ホウジン</t>
    </rPh>
    <rPh sb="6" eb="8">
      <t>ヤマグチ</t>
    </rPh>
    <rPh sb="8" eb="10">
      <t>ケンリツ</t>
    </rPh>
    <rPh sb="10" eb="12">
      <t>ダイガク</t>
    </rPh>
    <phoneticPr fontId="35"/>
  </si>
  <si>
    <t>山口県産業技術センター</t>
    <rPh sb="0" eb="3">
      <t>ヤマグチケン</t>
    </rPh>
    <rPh sb="3" eb="5">
      <t>サンギョウ</t>
    </rPh>
    <rPh sb="5" eb="7">
      <t>ギジュツ</t>
    </rPh>
    <phoneticPr fontId="36"/>
  </si>
  <si>
    <t>岩国空港ビル</t>
    <rPh sb="0" eb="2">
      <t>イワクニ</t>
    </rPh>
    <rPh sb="2" eb="4">
      <t>クウコウ</t>
    </rPh>
    <phoneticPr fontId="35"/>
  </si>
  <si>
    <t>山口県立病院機構</t>
    <rPh sb="0" eb="2">
      <t>ヤマグチ</t>
    </rPh>
    <rPh sb="2" eb="4">
      <t>ケンリツ</t>
    </rPh>
    <rPh sb="4" eb="6">
      <t>ビョウイン</t>
    </rPh>
    <rPh sb="6" eb="8">
      <t>キコウ</t>
    </rPh>
    <phoneticPr fontId="36"/>
  </si>
  <si>
    <t>山口きらめき財団</t>
    <rPh sb="0" eb="2">
      <t>ヤマグチ</t>
    </rPh>
    <rPh sb="6" eb="8">
      <t>ザイダン</t>
    </rPh>
    <phoneticPr fontId="35"/>
  </si>
  <si>
    <t>やまぐち港湾運営</t>
    <rPh sb="4" eb="6">
      <t>コウワン</t>
    </rPh>
    <rPh sb="6" eb="8">
      <t>ウンエイ</t>
    </rPh>
    <phoneticPr fontId="10"/>
  </si>
  <si>
    <t>山口県老人クラブ連合会</t>
    <rPh sb="0" eb="3">
      <t>ヤマグチケン</t>
    </rPh>
    <rPh sb="3" eb="5">
      <t>ロウジン</t>
    </rPh>
    <rPh sb="8" eb="11">
      <t>レンゴウカイ</t>
    </rPh>
    <phoneticPr fontId="10"/>
  </si>
  <si>
    <t>山口県林業用苗木需給安定基金協会</t>
    <rPh sb="0" eb="3">
      <t>ヤマグチケン</t>
    </rPh>
    <rPh sb="3" eb="5">
      <t>リンギョウ</t>
    </rPh>
    <rPh sb="5" eb="6">
      <t>ヨウ</t>
    </rPh>
    <rPh sb="6" eb="8">
      <t>ナエギ</t>
    </rPh>
    <rPh sb="8" eb="10">
      <t>ジュキュウ</t>
    </rPh>
    <rPh sb="10" eb="12">
      <t>アンテイ</t>
    </rPh>
    <rPh sb="12" eb="14">
      <t>キキン</t>
    </rPh>
    <rPh sb="14" eb="16">
      <t>キョウカイ</t>
    </rPh>
    <phoneticPr fontId="10"/>
  </si>
  <si>
    <t>安心・安全基盤強化基金</t>
    <rPh sb="0" eb="2">
      <t>アンシン</t>
    </rPh>
    <rPh sb="3" eb="5">
      <t>アンゼン</t>
    </rPh>
    <rPh sb="5" eb="7">
      <t>キバン</t>
    </rPh>
    <rPh sb="7" eb="9">
      <t>キョウカ</t>
    </rPh>
    <rPh sb="9" eb="11">
      <t>キキン</t>
    </rPh>
    <phoneticPr fontId="3"/>
  </si>
  <si>
    <t>岩国・和木・大島地域まちづくり基金</t>
  </si>
  <si>
    <t>脱炭素社会実現基金</t>
    <rPh sb="0" eb="3">
      <t>ダツタンソ</t>
    </rPh>
    <rPh sb="3" eb="5">
      <t>シャカイ</t>
    </rPh>
    <rPh sb="5" eb="7">
      <t>ジツゲン</t>
    </rPh>
    <rPh sb="7" eb="9">
      <t>キキン</t>
    </rPh>
    <phoneticPr fontId="3"/>
  </si>
  <si>
    <t>地域医療介護総合確保基金</t>
    <rPh sb="0" eb="2">
      <t>チイキ</t>
    </rPh>
    <rPh sb="2" eb="6">
      <t>イリョウカイゴ</t>
    </rPh>
    <rPh sb="6" eb="8">
      <t>ソウゴウ</t>
    </rPh>
    <rPh sb="8" eb="10">
      <t>カクホ</t>
    </rPh>
    <rPh sb="10" eb="12">
      <t>キキン</t>
    </rPh>
    <phoneticPr fontId="3"/>
  </si>
  <si>
    <t>退職手当基金</t>
    <rPh sb="0" eb="2">
      <t>タイショク</t>
    </rPh>
    <rPh sb="2" eb="4">
      <t>テアテ</t>
    </rPh>
    <rPh sb="4" eb="6">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</si>
</sst>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2506-4820-855F-9E714435FF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78675</c:v>
                </c:pt>
                <c:pt idx="1">
                  <c:v>77821</c:v>
                </c:pt>
                <c:pt idx="2">
                  <c:v>78943</c:v>
                </c:pt>
                <c:pt idx="3">
                  <c:v>71689</c:v>
                </c:pt>
                <c:pt idx="4">
                  <c:v>68924</c:v>
                </c:pt>
              </c:numCache>
            </c:numRef>
          </c:val>
          <c:smooth val="0"/>
          <c:extLst>
            <c:ext xmlns:c16="http://schemas.microsoft.com/office/drawing/2014/chart" uri="{C3380CC4-5D6E-409C-BE32-E72D297353CC}">
              <c16:uniqueId val="{00000001-2506-4820-855F-9E714435FF4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2.42</c:v>
                </c:pt>
                <c:pt idx="1">
                  <c:v>4.67</c:v>
                </c:pt>
                <c:pt idx="2">
                  <c:v>7.08</c:v>
                </c:pt>
                <c:pt idx="3">
                  <c:v>5.51</c:v>
                </c:pt>
                <c:pt idx="4">
                  <c:v>6.3</c:v>
                </c:pt>
              </c:numCache>
            </c:numRef>
          </c:val>
          <c:extLst>
            <c:ext xmlns:c16="http://schemas.microsoft.com/office/drawing/2014/chart" uri="{C3380CC4-5D6E-409C-BE32-E72D297353CC}">
              <c16:uniqueId val="{00000000-9BC7-470E-8686-013D80F136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2.2000000000000002</c:v>
                </c:pt>
                <c:pt idx="1">
                  <c:v>3.76</c:v>
                </c:pt>
                <c:pt idx="2">
                  <c:v>5.17</c:v>
                </c:pt>
                <c:pt idx="3">
                  <c:v>7.34</c:v>
                </c:pt>
                <c:pt idx="4">
                  <c:v>5.94</c:v>
                </c:pt>
              </c:numCache>
            </c:numRef>
          </c:val>
          <c:extLst>
            <c:ext xmlns:c16="http://schemas.microsoft.com/office/drawing/2014/chart" uri="{C3380CC4-5D6E-409C-BE32-E72D297353CC}">
              <c16:uniqueId val="{00000001-9BC7-470E-8686-013D80F136D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1.75</c:v>
                </c:pt>
                <c:pt idx="1">
                  <c:v>3.82</c:v>
                </c:pt>
                <c:pt idx="2">
                  <c:v>4.7300000000000004</c:v>
                </c:pt>
                <c:pt idx="3">
                  <c:v>0.23</c:v>
                </c:pt>
                <c:pt idx="4">
                  <c:v>-0.6</c:v>
                </c:pt>
              </c:numCache>
            </c:numRef>
          </c:val>
          <c:smooth val="0"/>
          <c:extLst>
            <c:ext xmlns:c16="http://schemas.microsoft.com/office/drawing/2014/chart" uri="{C3380CC4-5D6E-409C-BE32-E72D297353CC}">
              <c16:uniqueId val="{00000002-9BC7-470E-8686-013D80F136D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FEF-4BD7-94B1-BCEE48B629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EF-4BD7-94B1-BCEE48B629E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0.04</c:v>
                </c:pt>
                <c:pt idx="4">
                  <c:v>#N/A</c:v>
                </c:pt>
                <c:pt idx="5">
                  <c:v>0.03</c:v>
                </c:pt>
                <c:pt idx="6">
                  <c:v>#N/A</c:v>
                </c:pt>
                <c:pt idx="7">
                  <c:v>0.04</c:v>
                </c:pt>
                <c:pt idx="8">
                  <c:v>#N/A</c:v>
                </c:pt>
                <c:pt idx="9">
                  <c:v>0</c:v>
                </c:pt>
              </c:numCache>
            </c:numRef>
          </c:val>
          <c:extLst>
            <c:ext xmlns:c16="http://schemas.microsoft.com/office/drawing/2014/chart" uri="{C3380CC4-5D6E-409C-BE32-E72D297353CC}">
              <c16:uniqueId val="{00000002-4FEF-4BD7-94B1-BCEE48B629E5}"/>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extLst>
            <c:ext xmlns:c16="http://schemas.microsoft.com/office/drawing/2014/chart" uri="{C3380CC4-5D6E-409C-BE32-E72D297353CC}">
              <c16:uniqueId val="{00000003-4FEF-4BD7-94B1-BCEE48B629E5}"/>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0.09</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4-4FEF-4BD7-94B1-BCEE48B629E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0.16</c:v>
                </c:pt>
                <c:pt idx="4">
                  <c:v>#N/A</c:v>
                </c:pt>
                <c:pt idx="5">
                  <c:v>0.18</c:v>
                </c:pt>
                <c:pt idx="6">
                  <c:v>#N/A</c:v>
                </c:pt>
                <c:pt idx="7">
                  <c:v>0.17</c:v>
                </c:pt>
                <c:pt idx="8">
                  <c:v>#N/A</c:v>
                </c:pt>
                <c:pt idx="9">
                  <c:v>0.23</c:v>
                </c:pt>
              </c:numCache>
            </c:numRef>
          </c:val>
          <c:extLst>
            <c:ext xmlns:c16="http://schemas.microsoft.com/office/drawing/2014/chart" uri="{C3380CC4-5D6E-409C-BE32-E72D297353CC}">
              <c16:uniqueId val="{00000005-4FEF-4BD7-94B1-BCEE48B629E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2.1</c:v>
                </c:pt>
                <c:pt idx="4">
                  <c:v>#N/A</c:v>
                </c:pt>
                <c:pt idx="5">
                  <c:v>1.8</c:v>
                </c:pt>
                <c:pt idx="6">
                  <c:v>#N/A</c:v>
                </c:pt>
                <c:pt idx="7">
                  <c:v>1.56</c:v>
                </c:pt>
                <c:pt idx="8">
                  <c:v>#N/A</c:v>
                </c:pt>
                <c:pt idx="9">
                  <c:v>1.28</c:v>
                </c:pt>
              </c:numCache>
            </c:numRef>
          </c:val>
          <c:extLst>
            <c:ext xmlns:c16="http://schemas.microsoft.com/office/drawing/2014/chart" uri="{C3380CC4-5D6E-409C-BE32-E72D297353CC}">
              <c16:uniqueId val="{00000006-4FEF-4BD7-94B1-BCEE48B629E5}"/>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1.0900000000000001</c:v>
                </c:pt>
                <c:pt idx="4">
                  <c:v>#N/A</c:v>
                </c:pt>
                <c:pt idx="5">
                  <c:v>1.1599999999999999</c:v>
                </c:pt>
                <c:pt idx="6">
                  <c:v>#N/A</c:v>
                </c:pt>
                <c:pt idx="7">
                  <c:v>1.4</c:v>
                </c:pt>
                <c:pt idx="8">
                  <c:v>#N/A</c:v>
                </c:pt>
                <c:pt idx="9">
                  <c:v>1.42</c:v>
                </c:pt>
              </c:numCache>
            </c:numRef>
          </c:val>
          <c:extLst>
            <c:ext xmlns:c16="http://schemas.microsoft.com/office/drawing/2014/chart" uri="{C3380CC4-5D6E-409C-BE32-E72D297353CC}">
              <c16:uniqueId val="{00000007-4FEF-4BD7-94B1-BCEE48B629E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1.47</c:v>
                </c:pt>
                <c:pt idx="2">
                  <c:v>#N/A</c:v>
                </c:pt>
                <c:pt idx="3">
                  <c:v>2.31</c:v>
                </c:pt>
                <c:pt idx="4">
                  <c:v>#N/A</c:v>
                </c:pt>
                <c:pt idx="5">
                  <c:v>2.61</c:v>
                </c:pt>
                <c:pt idx="6">
                  <c:v>#N/A</c:v>
                </c:pt>
                <c:pt idx="7">
                  <c:v>2.59</c:v>
                </c:pt>
                <c:pt idx="8">
                  <c:v>#N/A</c:v>
                </c:pt>
                <c:pt idx="9">
                  <c:v>2.71</c:v>
                </c:pt>
              </c:numCache>
            </c:numRef>
          </c:val>
          <c:extLst>
            <c:ext xmlns:c16="http://schemas.microsoft.com/office/drawing/2014/chart" uri="{C3380CC4-5D6E-409C-BE32-E72D297353CC}">
              <c16:uniqueId val="{00000008-4FEF-4BD7-94B1-BCEE48B629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c:v>
                </c:pt>
                <c:pt idx="2">
                  <c:v>#N/A</c:v>
                </c:pt>
                <c:pt idx="3">
                  <c:v>4.62</c:v>
                </c:pt>
                <c:pt idx="4">
                  <c:v>#N/A</c:v>
                </c:pt>
                <c:pt idx="5">
                  <c:v>7.03</c:v>
                </c:pt>
                <c:pt idx="6">
                  <c:v>#N/A</c:v>
                </c:pt>
                <c:pt idx="7">
                  <c:v>5.46</c:v>
                </c:pt>
                <c:pt idx="8">
                  <c:v>#N/A</c:v>
                </c:pt>
                <c:pt idx="9">
                  <c:v>6.25</c:v>
                </c:pt>
              </c:numCache>
            </c:numRef>
          </c:val>
          <c:extLst>
            <c:ext xmlns:c16="http://schemas.microsoft.com/office/drawing/2014/chart" uri="{C3380CC4-5D6E-409C-BE32-E72D297353CC}">
              <c16:uniqueId val="{00000009-4FEF-4BD7-94B1-BCEE48B629E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68217</c:v>
                </c:pt>
                <c:pt idx="5">
                  <c:v>65649</c:v>
                </c:pt>
                <c:pt idx="8">
                  <c:v>63942</c:v>
                </c:pt>
                <c:pt idx="11">
                  <c:v>60841</c:v>
                </c:pt>
                <c:pt idx="14">
                  <c:v>57860</c:v>
                </c:pt>
              </c:numCache>
            </c:numRef>
          </c:val>
          <c:extLst>
            <c:ext xmlns:c16="http://schemas.microsoft.com/office/drawing/2014/chart" uri="{C3380CC4-5D6E-409C-BE32-E72D297353CC}">
              <c16:uniqueId val="{00000000-00C1-4FD8-94D9-CEA368CDB6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5</c:v>
                </c:pt>
                <c:pt idx="6">
                  <c:v>3</c:v>
                </c:pt>
                <c:pt idx="9">
                  <c:v>0</c:v>
                </c:pt>
                <c:pt idx="12">
                  <c:v>0</c:v>
                </c:pt>
              </c:numCache>
            </c:numRef>
          </c:val>
          <c:extLst>
            <c:ext xmlns:c16="http://schemas.microsoft.com/office/drawing/2014/chart" uri="{C3380CC4-5D6E-409C-BE32-E72D297353CC}">
              <c16:uniqueId val="{00000001-00C1-4FD8-94D9-CEA368CDB6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661</c:v>
                </c:pt>
                <c:pt idx="3">
                  <c:v>1422</c:v>
                </c:pt>
                <c:pt idx="6">
                  <c:v>2294</c:v>
                </c:pt>
                <c:pt idx="9">
                  <c:v>2206</c:v>
                </c:pt>
                <c:pt idx="12">
                  <c:v>1409</c:v>
                </c:pt>
              </c:numCache>
            </c:numRef>
          </c:val>
          <c:extLst>
            <c:ext xmlns:c16="http://schemas.microsoft.com/office/drawing/2014/chart" uri="{C3380CC4-5D6E-409C-BE32-E72D297353CC}">
              <c16:uniqueId val="{00000002-00C1-4FD8-94D9-CEA368CDB6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C1-4FD8-94D9-CEA368CDB6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219</c:v>
                </c:pt>
                <c:pt idx="3">
                  <c:v>237</c:v>
                </c:pt>
                <c:pt idx="6">
                  <c:v>219</c:v>
                </c:pt>
                <c:pt idx="9">
                  <c:v>200</c:v>
                </c:pt>
                <c:pt idx="12">
                  <c:v>201</c:v>
                </c:pt>
              </c:numCache>
            </c:numRef>
          </c:val>
          <c:extLst>
            <c:ext xmlns:c16="http://schemas.microsoft.com/office/drawing/2014/chart" uri="{C3380CC4-5D6E-409C-BE32-E72D297353CC}">
              <c16:uniqueId val="{00000004-00C1-4FD8-94D9-CEA368CDB6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1-4FD8-94D9-CEA368CDB6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1-4FD8-94D9-CEA368CDB6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94096</c:v>
                </c:pt>
                <c:pt idx="3">
                  <c:v>90339</c:v>
                </c:pt>
                <c:pt idx="6">
                  <c:v>88038</c:v>
                </c:pt>
                <c:pt idx="9">
                  <c:v>87686</c:v>
                </c:pt>
                <c:pt idx="12">
                  <c:v>86845</c:v>
                </c:pt>
              </c:numCache>
            </c:numRef>
          </c:val>
          <c:extLst>
            <c:ext xmlns:c16="http://schemas.microsoft.com/office/drawing/2014/chart" uri="{C3380CC4-5D6E-409C-BE32-E72D297353CC}">
              <c16:uniqueId val="{00000007-00C1-4FD8-94D9-CEA368CDB631}"/>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26762</c:v>
                </c:pt>
                <c:pt idx="2">
                  <c:v>#N/A</c:v>
                </c:pt>
                <c:pt idx="3">
                  <c:v>#N/A</c:v>
                </c:pt>
                <c:pt idx="4">
                  <c:v>26354</c:v>
                </c:pt>
                <c:pt idx="5">
                  <c:v>#N/A</c:v>
                </c:pt>
                <c:pt idx="6">
                  <c:v>#N/A</c:v>
                </c:pt>
                <c:pt idx="7">
                  <c:v>26612</c:v>
                </c:pt>
                <c:pt idx="8">
                  <c:v>#N/A</c:v>
                </c:pt>
                <c:pt idx="9">
                  <c:v>#N/A</c:v>
                </c:pt>
                <c:pt idx="10">
                  <c:v>29251</c:v>
                </c:pt>
                <c:pt idx="11">
                  <c:v>#N/A</c:v>
                </c:pt>
                <c:pt idx="12">
                  <c:v>#N/A</c:v>
                </c:pt>
                <c:pt idx="13">
                  <c:v>30595</c:v>
                </c:pt>
                <c:pt idx="14">
                  <c:v>#N/A</c:v>
                </c:pt>
              </c:numCache>
            </c:numRef>
          </c:val>
          <c:smooth val="0"/>
          <c:extLst>
            <c:ext xmlns:c16="http://schemas.microsoft.com/office/drawing/2014/chart" uri="{C3380CC4-5D6E-409C-BE32-E72D297353CC}">
              <c16:uniqueId val="{00000008-00C1-4FD8-94D9-CEA368CDB631}"/>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707502</c:v>
                </c:pt>
                <c:pt idx="5">
                  <c:v>700062</c:v>
                </c:pt>
                <c:pt idx="8">
                  <c:v>688413</c:v>
                </c:pt>
                <c:pt idx="11">
                  <c:v>656181</c:v>
                </c:pt>
                <c:pt idx="14">
                  <c:v>622564</c:v>
                </c:pt>
              </c:numCache>
            </c:numRef>
          </c:val>
          <c:extLst>
            <c:ext xmlns:c16="http://schemas.microsoft.com/office/drawing/2014/chart" uri="{C3380CC4-5D6E-409C-BE32-E72D297353CC}">
              <c16:uniqueId val="{00000000-A5D7-43AF-B21C-5A1D379D67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30357</c:v>
                </c:pt>
                <c:pt idx="5">
                  <c:v>29421</c:v>
                </c:pt>
                <c:pt idx="8">
                  <c:v>27638</c:v>
                </c:pt>
                <c:pt idx="11">
                  <c:v>25654</c:v>
                </c:pt>
                <c:pt idx="14">
                  <c:v>24184</c:v>
                </c:pt>
              </c:numCache>
            </c:numRef>
          </c:val>
          <c:extLst>
            <c:ext xmlns:c16="http://schemas.microsoft.com/office/drawing/2014/chart" uri="{C3380CC4-5D6E-409C-BE32-E72D297353CC}">
              <c16:uniqueId val="{00000001-A5D7-43AF-B21C-5A1D379D67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17258</c:v>
                </c:pt>
                <c:pt idx="5">
                  <c:v>18396</c:v>
                </c:pt>
                <c:pt idx="8">
                  <c:v>24526</c:v>
                </c:pt>
                <c:pt idx="11">
                  <c:v>52559</c:v>
                </c:pt>
                <c:pt idx="14">
                  <c:v>56452</c:v>
                </c:pt>
              </c:numCache>
            </c:numRef>
          </c:val>
          <c:extLst>
            <c:ext xmlns:c16="http://schemas.microsoft.com/office/drawing/2014/chart" uri="{C3380CC4-5D6E-409C-BE32-E72D297353CC}">
              <c16:uniqueId val="{00000002-A5D7-43AF-B21C-5A1D379D67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D7-43AF-B21C-5A1D379D67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D7-43AF-B21C-5A1D379D67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1899</c:v>
                </c:pt>
                <c:pt idx="3">
                  <c:v>1670</c:v>
                </c:pt>
                <c:pt idx="6">
                  <c:v>1982</c:v>
                </c:pt>
                <c:pt idx="9">
                  <c:v>2267</c:v>
                </c:pt>
                <c:pt idx="12">
                  <c:v>2823</c:v>
                </c:pt>
              </c:numCache>
            </c:numRef>
          </c:val>
          <c:extLst>
            <c:ext xmlns:c16="http://schemas.microsoft.com/office/drawing/2014/chart" uri="{C3380CC4-5D6E-409C-BE32-E72D297353CC}">
              <c16:uniqueId val="{00000005-A5D7-43AF-B21C-5A1D379D67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151754</c:v>
                </c:pt>
                <c:pt idx="3">
                  <c:v>145786</c:v>
                </c:pt>
                <c:pt idx="6">
                  <c:v>138004</c:v>
                </c:pt>
                <c:pt idx="9">
                  <c:v>131548</c:v>
                </c:pt>
                <c:pt idx="12">
                  <c:v>128333</c:v>
                </c:pt>
              </c:numCache>
            </c:numRef>
          </c:val>
          <c:extLst>
            <c:ext xmlns:c16="http://schemas.microsoft.com/office/drawing/2014/chart" uri="{C3380CC4-5D6E-409C-BE32-E72D297353CC}">
              <c16:uniqueId val="{00000006-A5D7-43AF-B21C-5A1D379D67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5D7-43AF-B21C-5A1D379D67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1647</c:v>
                </c:pt>
                <c:pt idx="3">
                  <c:v>1548</c:v>
                </c:pt>
                <c:pt idx="6">
                  <c:v>1503</c:v>
                </c:pt>
                <c:pt idx="9">
                  <c:v>1502</c:v>
                </c:pt>
                <c:pt idx="12">
                  <c:v>1485</c:v>
                </c:pt>
              </c:numCache>
            </c:numRef>
          </c:val>
          <c:extLst>
            <c:ext xmlns:c16="http://schemas.microsoft.com/office/drawing/2014/chart" uri="{C3380CC4-5D6E-409C-BE32-E72D297353CC}">
              <c16:uniqueId val="{00000008-A5D7-43AF-B21C-5A1D379D67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1572</c:v>
                </c:pt>
                <c:pt idx="3">
                  <c:v>903</c:v>
                </c:pt>
                <c:pt idx="6">
                  <c:v>741</c:v>
                </c:pt>
                <c:pt idx="9">
                  <c:v>592</c:v>
                </c:pt>
                <c:pt idx="12">
                  <c:v>464</c:v>
                </c:pt>
              </c:numCache>
            </c:numRef>
          </c:val>
          <c:extLst>
            <c:ext xmlns:c16="http://schemas.microsoft.com/office/drawing/2014/chart" uri="{C3380CC4-5D6E-409C-BE32-E72D297353CC}">
              <c16:uniqueId val="{00000009-A5D7-43AF-B21C-5A1D379D67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1232487</c:v>
                </c:pt>
                <c:pt idx="3">
                  <c:v>1223417</c:v>
                </c:pt>
                <c:pt idx="6">
                  <c:v>1195817</c:v>
                </c:pt>
                <c:pt idx="9">
                  <c:v>1161948</c:v>
                </c:pt>
                <c:pt idx="12">
                  <c:v>1122000</c:v>
                </c:pt>
              </c:numCache>
            </c:numRef>
          </c:val>
          <c:extLst>
            <c:ext xmlns:c16="http://schemas.microsoft.com/office/drawing/2014/chart" uri="{C3380CC4-5D6E-409C-BE32-E72D297353CC}">
              <c16:uniqueId val="{0000000A-A5D7-43AF-B21C-5A1D379D672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634244</c:v>
                </c:pt>
                <c:pt idx="2">
                  <c:v>#N/A</c:v>
                </c:pt>
                <c:pt idx="3">
                  <c:v>#N/A</c:v>
                </c:pt>
                <c:pt idx="4">
                  <c:v>625447</c:v>
                </c:pt>
                <c:pt idx="5">
                  <c:v>#N/A</c:v>
                </c:pt>
                <c:pt idx="6">
                  <c:v>#N/A</c:v>
                </c:pt>
                <c:pt idx="7">
                  <c:v>597471</c:v>
                </c:pt>
                <c:pt idx="8">
                  <c:v>#N/A</c:v>
                </c:pt>
                <c:pt idx="9">
                  <c:v>#N/A</c:v>
                </c:pt>
                <c:pt idx="10">
                  <c:v>563463</c:v>
                </c:pt>
                <c:pt idx="11">
                  <c:v>#N/A</c:v>
                </c:pt>
                <c:pt idx="12">
                  <c:v>#N/A</c:v>
                </c:pt>
                <c:pt idx="13">
                  <c:v>551905</c:v>
                </c:pt>
                <c:pt idx="14">
                  <c:v>#N/A</c:v>
                </c:pt>
              </c:numCache>
            </c:numRef>
          </c:val>
          <c:smooth val="0"/>
          <c:extLst>
            <c:ext xmlns:c16="http://schemas.microsoft.com/office/drawing/2014/chart" uri="{C3380CC4-5D6E-409C-BE32-E72D297353CC}">
              <c16:uniqueId val="{0000000B-A5D7-43AF-B21C-5A1D379D672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20052</c:v>
                </c:pt>
                <c:pt idx="1">
                  <c:v>27632</c:v>
                </c:pt>
                <c:pt idx="2">
                  <c:v>22381</c:v>
                </c:pt>
              </c:numCache>
            </c:numRef>
          </c:val>
          <c:extLst>
            <c:ext xmlns:c16="http://schemas.microsoft.com/office/drawing/2014/chart" uri="{C3380CC4-5D6E-409C-BE32-E72D297353CC}">
              <c16:uniqueId val="{00000000-D024-48AC-A057-119007E3CC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2415</c:v>
                </c:pt>
              </c:numCache>
            </c:numRef>
          </c:val>
          <c:extLst>
            <c:ext xmlns:c16="http://schemas.microsoft.com/office/drawing/2014/chart" uri="{C3380CC4-5D6E-409C-BE32-E72D297353CC}">
              <c16:uniqueId val="{00000001-D024-48AC-A057-119007E3CC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20407</c:v>
                </c:pt>
                <c:pt idx="1">
                  <c:v>42323</c:v>
                </c:pt>
                <c:pt idx="2">
                  <c:v>49285</c:v>
                </c:pt>
              </c:numCache>
            </c:numRef>
          </c:val>
          <c:extLst>
            <c:ext xmlns:c16="http://schemas.microsoft.com/office/drawing/2014/chart" uri="{C3380CC4-5D6E-409C-BE32-E72D297353CC}">
              <c16:uniqueId val="{00000002-D024-48AC-A057-119007E3CC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企業収益は改善傾向にあり、法人二税は増加したものの、臨時財政対策債発行可能額の減少により、前年度と同水準となった。</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8283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歳出面では定年延長に伴う退職手当の減少により人件費が減少した一方、歳入面では地方税が減少した結果、前年度から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人件費の適正管理や公債費負担の抑制等により、実質的に収支均衡した財政構造の維持・向上を図る。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61</xdr:row>
      <xdr:rowOff>60778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813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60</xdr:row>
      <xdr:rowOff>94343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3196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62</xdr:row>
      <xdr:rowOff>130628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31967"/>
          <a:ext cx="8890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84865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26505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人当たりの職員数が多いためグループ平均を上回っている。</a:t>
          </a:r>
        </a:p>
        <a:p>
          <a:r>
            <a:rPr kumimoji="1" lang="ja-JP" altLang="en-US" sz="1300">
              <a:latin typeface="ＭＳ Ｐゴシック" panose="020B0600070205080204" pitchFamily="50" charset="-128"/>
              <a:ea typeface="ＭＳ Ｐゴシック" panose="020B0600070205080204" pitchFamily="50" charset="-128"/>
            </a:rPr>
            <a:t>　また、定年延長に伴う退職手当の減少、新型コロナウイルス感染症の５類移行に伴う物件費の減少により、本指標は前年度から減少した。</a:t>
          </a: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社会情勢や行政ニーズの変化などを踏まえ、また、人件費の適正管理や事務事業の不断の見直し等により、より一層の合理化に努める。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51491</xdr:rowOff>
    </xdr:from>
    <xdr:to>
      <xdr:col>23</xdr:col>
      <xdr:colOff>133350</xdr:colOff>
      <xdr:row>85</xdr:row>
      <xdr:rowOff>115205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53291"/>
          <a:ext cx="838200" cy="2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22304</xdr:rowOff>
    </xdr:from>
    <xdr:to>
      <xdr:col>19</xdr:col>
      <xdr:colOff>133350</xdr:colOff>
      <xdr:row>85</xdr:row>
      <xdr:rowOff>115205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95554"/>
          <a:ext cx="889000" cy="9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169760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8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81102</xdr:rowOff>
    </xdr:from>
    <xdr:to>
      <xdr:col>15</xdr:col>
      <xdr:colOff>82550</xdr:colOff>
      <xdr:row>85</xdr:row>
      <xdr:rowOff>22304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82902"/>
          <a:ext cx="889000" cy="1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35830</xdr:rowOff>
    </xdr:from>
    <xdr:to>
      <xdr:col>11</xdr:col>
      <xdr:colOff>31750</xdr:colOff>
      <xdr:row>84</xdr:row>
      <xdr:rowOff>81102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66180"/>
          <a:ext cx="889000" cy="2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691</xdr:rowOff>
    </xdr:from>
    <xdr:to>
      <xdr:col>23</xdr:col>
      <xdr:colOff>184150</xdr:colOff>
      <xdr:row>84</xdr:row>
      <xdr:rowOff>102291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144218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7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64405</xdr:rowOff>
    </xdr:from>
    <xdr:to>
      <xdr:col>19</xdr:col>
      <xdr:colOff>184150</xdr:colOff>
      <xdr:row>85</xdr:row>
      <xdr:rowOff>166005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150782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2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142954</xdr:rowOff>
    </xdr:from>
    <xdr:to>
      <xdr:col>15</xdr:col>
      <xdr:colOff>133350</xdr:colOff>
      <xdr:row>85</xdr:row>
      <xdr:rowOff>73104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30302</xdr:rowOff>
    </xdr:from>
    <xdr:to>
      <xdr:col>11</xdr:col>
      <xdr:colOff>82550</xdr:colOff>
      <xdr:row>84</xdr:row>
      <xdr:rowOff>131902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116679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156480</xdr:rowOff>
    </xdr:from>
    <xdr:to>
      <xdr:col>7</xdr:col>
      <xdr:colOff>31750</xdr:colOff>
      <xdr:row>83</xdr:row>
      <xdr:rowOff>86630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71407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0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85</xdr:row>
      <xdr:rowOff>112184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00666"/>
          <a:ext cx="0" cy="884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84261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85</xdr:row>
      <xdr:rowOff>112184</xdr:rowOff>
    </xdr:from>
    <xdr:to>
      <xdr:col>81</xdr:col>
      <xdr:colOff>133350</xdr:colOff>
      <xdr:row>85</xdr:row>
      <xdr:rowOff>112184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52916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18643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2116</xdr:rowOff>
    </xdr:from>
    <xdr:to>
      <xdr:col>77</xdr:col>
      <xdr:colOff>95250</xdr:colOff>
      <xdr:row>83</xdr:row>
      <xdr:rowOff>103716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88493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44134"/>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145643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職員数の減少率を超える人口減少等により、前年度から</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引き続き、組織の不断の見直し等により、定員の適正化に努める。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63688</xdr:rowOff>
    </xdr:from>
    <xdr:to>
      <xdr:col>81</xdr:col>
      <xdr:colOff>44450</xdr:colOff>
      <xdr:row>66</xdr:row>
      <xdr:rowOff>86652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379388"/>
          <a:ext cx="838200" cy="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22668</xdr:rowOff>
    </xdr:from>
    <xdr:to>
      <xdr:col>77</xdr:col>
      <xdr:colOff>44450</xdr:colOff>
      <xdr:row>66</xdr:row>
      <xdr:rowOff>63688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338368"/>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127357</xdr:rowOff>
    </xdr:from>
    <xdr:to>
      <xdr:col>72</xdr:col>
      <xdr:colOff>203200</xdr:colOff>
      <xdr:row>66</xdr:row>
      <xdr:rowOff>22668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271607"/>
          <a:ext cx="889000" cy="6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135615</xdr:rowOff>
    </xdr:from>
    <xdr:to>
      <xdr:col>68</xdr:col>
      <xdr:colOff>152400</xdr:colOff>
      <xdr:row>65</xdr:row>
      <xdr:rowOff>127357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36965"/>
          <a:ext cx="889000" cy="33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35852</xdr:rowOff>
    </xdr:from>
    <xdr:to>
      <xdr:col>81</xdr:col>
      <xdr:colOff>95250</xdr:colOff>
      <xdr:row>66</xdr:row>
      <xdr:rowOff>137452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35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103179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24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12888</xdr:rowOff>
    </xdr:from>
    <xdr:to>
      <xdr:col>77</xdr:col>
      <xdr:colOff>95250</xdr:colOff>
      <xdr:row>66</xdr:row>
      <xdr:rowOff>114488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3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99265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4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143318</xdr:rowOff>
    </xdr:from>
    <xdr:to>
      <xdr:col>73</xdr:col>
      <xdr:colOff>44450</xdr:colOff>
      <xdr:row>66</xdr:row>
      <xdr:rowOff>73468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2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58245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37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76557</xdr:rowOff>
    </xdr:from>
    <xdr:to>
      <xdr:col>68</xdr:col>
      <xdr:colOff>203200</xdr:colOff>
      <xdr:row>66</xdr:row>
      <xdr:rowOff>6707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2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162934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30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84815</xdr:rowOff>
    </xdr:from>
    <xdr:to>
      <xdr:col>64</xdr:col>
      <xdr:colOff>152400</xdr:colOff>
      <xdr:row>64</xdr:row>
      <xdr:rowOff>14965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8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171192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9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算入元利償還金について、算入割合の高い県債の残高が減少していくこともあり、単年度の実質公債比率の増加が見込まれるが、引き続きプライマリーバランスの黒字確保により、県債発行の抑制等に取り組む。</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112889</xdr:rowOff>
    </xdr:from>
    <xdr:to>
      <xdr:col>81</xdr:col>
      <xdr:colOff>44450</xdr:colOff>
      <xdr:row>35</xdr:row>
      <xdr:rowOff>153105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1136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99483</xdr:rowOff>
    </xdr:from>
    <xdr:to>
      <xdr:col>77</xdr:col>
      <xdr:colOff>44450</xdr:colOff>
      <xdr:row>35</xdr:row>
      <xdr:rowOff>112889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1002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99483</xdr:rowOff>
    </xdr:from>
    <xdr:to>
      <xdr:col>72</xdr:col>
      <xdr:colOff>203200</xdr:colOff>
      <xdr:row>35</xdr:row>
      <xdr:rowOff>139700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142522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1404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102305</xdr:rowOff>
    </xdr:from>
    <xdr:to>
      <xdr:col>81</xdr:col>
      <xdr:colOff>95250</xdr:colOff>
      <xdr:row>36</xdr:row>
      <xdr:rowOff>32455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23582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62089</xdr:rowOff>
    </xdr:from>
    <xdr:to>
      <xdr:col>77</xdr:col>
      <xdr:colOff>95250</xdr:colOff>
      <xdr:row>35</xdr:row>
      <xdr:rowOff>163689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2416</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583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48683</xdr:rowOff>
    </xdr:from>
    <xdr:to>
      <xdr:col>73</xdr:col>
      <xdr:colOff>44450</xdr:colOff>
      <xdr:row>35</xdr:row>
      <xdr:rowOff>150283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160460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88900</xdr:rowOff>
    </xdr:from>
    <xdr:to>
      <xdr:col>68</xdr:col>
      <xdr:colOff>203200</xdr:colOff>
      <xdr:row>36</xdr:row>
      <xdr:rowOff>19050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29227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91722</xdr:rowOff>
    </xdr:from>
    <xdr:to>
      <xdr:col>64</xdr:col>
      <xdr:colOff>152400</xdr:colOff>
      <xdr:row>37</xdr:row>
      <xdr:rowOff>21872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32049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03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令和５年度は、県債の発行抑制による地方債残高の減少や、正規職員の減少による退職手当負担見込額の減少等の結果、前年度から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引き続き、プライマリーバランスの黒字確保に着目した県債発行の抑制等による県債残高の縮減により、県の将来的な財政負担軽減を図る。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82995</xdr:rowOff>
    </xdr:from>
    <xdr:to>
      <xdr:col>81</xdr:col>
      <xdr:colOff>44450</xdr:colOff>
      <xdr:row>17</xdr:row>
      <xdr:rowOff>112554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997645"/>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112554</xdr:rowOff>
    </xdr:from>
    <xdr:to>
      <xdr:col>77</xdr:col>
      <xdr:colOff>44450</xdr:colOff>
      <xdr:row>17</xdr:row>
      <xdr:rowOff>146336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02720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146336</xdr:rowOff>
    </xdr:from>
    <xdr:to>
      <xdr:col>72</xdr:col>
      <xdr:colOff>203200</xdr:colOff>
      <xdr:row>18</xdr:row>
      <xdr:rowOff>93123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060986"/>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93123</xdr:rowOff>
    </xdr:from>
    <xdr:to>
      <xdr:col>68</xdr:col>
      <xdr:colOff>152400</xdr:colOff>
      <xdr:row>18</xdr:row>
      <xdr:rowOff>129318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1792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60882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4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32195</xdr:rowOff>
    </xdr:from>
    <xdr:to>
      <xdr:col>81</xdr:col>
      <xdr:colOff>95250</xdr:colOff>
      <xdr:row>17</xdr:row>
      <xdr:rowOff>133795</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94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48722</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7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61754</xdr:rowOff>
    </xdr:from>
    <xdr:to>
      <xdr:col>77</xdr:col>
      <xdr:colOff>95250</xdr:colOff>
      <xdr:row>17</xdr:row>
      <xdr:rowOff>163354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9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745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95536</xdr:rowOff>
    </xdr:from>
    <xdr:to>
      <xdr:col>73</xdr:col>
      <xdr:colOff>44450</xdr:colOff>
      <xdr:row>18</xdr:row>
      <xdr:rowOff>25686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0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35863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77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42323</xdr:rowOff>
    </xdr:from>
    <xdr:to>
      <xdr:col>68</xdr:col>
      <xdr:colOff>203200</xdr:colOff>
      <xdr:row>18</xdr:row>
      <xdr:rowOff>143923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1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154100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9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78518</xdr:rowOff>
    </xdr:from>
    <xdr:to>
      <xdr:col>64</xdr:col>
      <xdr:colOff>152400</xdr:colOff>
      <xdr:row>19</xdr:row>
      <xdr:rowOff>8668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1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18845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職員数や給与制度の総合的見直しの推進により数値が減少傾向にある。</a:t>
          </a:r>
        </a:p>
        <a:p>
          <a:r>
            <a:rPr kumimoji="1" lang="ja-JP" altLang="en-US" sz="1300">
              <a:latin typeface="ＭＳ Ｐゴシック" panose="020B0600070205080204" pitchFamily="50" charset="-128"/>
              <a:ea typeface="ＭＳ Ｐゴシック" panose="020B0600070205080204" pitchFamily="50" charset="-128"/>
            </a:rPr>
            <a:t>　簡素で効率的な組織体制の構築に向けて、適正な定員管理に努める。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xdr:rowOff>
    </xdr:from>
    <xdr:to>
      <xdr:col>24</xdr:col>
      <xdr:colOff>25400</xdr:colOff>
      <xdr:row>37</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7055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31750</xdr:rowOff>
    </xdr:from>
    <xdr:to>
      <xdr:col>24</xdr:col>
      <xdr:colOff>114300</xdr:colOff>
      <xdr:row>37</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7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xdr:rowOff>
    </xdr:from>
    <xdr:to>
      <xdr:col>24</xdr:col>
      <xdr:colOff>114300</xdr:colOff>
      <xdr:row>33</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299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69850</xdr:rowOff>
    </xdr:from>
    <xdr:to>
      <xdr:col>19</xdr:col>
      <xdr:colOff>187325</xdr:colOff>
      <xdr:row>38</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584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69850</xdr:rowOff>
    </xdr:from>
    <xdr:to>
      <xdr:col>15</xdr:col>
      <xdr:colOff>98425</xdr:colOff>
      <xdr:row>40</xdr:row>
      <xdr:rowOff>69850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584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19050</xdr:rowOff>
    </xdr:from>
    <xdr:to>
      <xdr:col>20</xdr:col>
      <xdr:colOff>38100</xdr:colOff>
      <xdr:row>38</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19050</xdr:rowOff>
    </xdr:from>
    <xdr:to>
      <xdr:col>15</xdr:col>
      <xdr:colOff>149225</xdr:colOff>
      <xdr:row>38</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19050</xdr:rowOff>
    </xdr:from>
    <xdr:to>
      <xdr:col>11</xdr:col>
      <xdr:colOff>60325</xdr:colOff>
      <xdr:row>40</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105427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物価高騰による光熱費等の増加により指標の数値は増加したものの、グループ平均や全国平均と比較して良好な水準を維持している。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46990</xdr:rowOff>
    </xdr:from>
    <xdr:to>
      <xdr:col>82</xdr:col>
      <xdr:colOff>107950</xdr:colOff>
      <xdr:row>20</xdr:row>
      <xdr:rowOff>149860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187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133367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46990</xdr:rowOff>
    </xdr:from>
    <xdr:to>
      <xdr:col>82</xdr:col>
      <xdr:colOff>196850</xdr:colOff>
      <xdr:row>15</xdr:row>
      <xdr:rowOff>46990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64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46990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その他のうち主な経費は国民健康保険特別会計への繰出金及び維持補修費であり、グループ平均や全国平均と比較して良好な水準を維持している。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引き続き、計画的な施設修繕を進めることにより、維持補修費の節減に努める。</a:t>
          </a:r>
        </a:p>
      </xdr:txBody>
    </xdr:sp>
    <xdr:clientData/>
  </xdr:twoCellAnchor>
  <xdr:oneCellAnchor>
    <xdr:from>
      <xdr:col>62</xdr:col>
      <xdr:colOff>6350</xdr:colOff>
      <xdr:row>49</xdr:row>
      <xdr:rowOff>107950</xdr:rowOff>
    </xdr:from>
    <xdr:ext cx="298543" cy="225703"/>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893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1002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138447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142257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地方税の増収に伴う市町交付金の増加により、指標の数値が増加しているものの、グループ平均や全国平均と比較して良好な水準を維持している。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41</xdr:row>
      <xdr:rowOff>95250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89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36</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08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44450</xdr:rowOff>
    </xdr:from>
    <xdr:to>
      <xdr:col>78</xdr:col>
      <xdr:colOff>69850</xdr:colOff>
      <xdr:row>35</xdr:row>
      <xdr:rowOff>107950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04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44450</xdr:rowOff>
    </xdr:from>
    <xdr:to>
      <xdr:col>73</xdr:col>
      <xdr:colOff>180975</xdr:colOff>
      <xdr:row>35</xdr:row>
      <xdr:rowOff>133350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04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133350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07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80027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165100</xdr:rowOff>
    </xdr:from>
    <xdr:to>
      <xdr:col>74</xdr:col>
      <xdr:colOff>31750</xdr:colOff>
      <xdr:row>35</xdr:row>
      <xdr:rowOff>95250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105427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82550</xdr:rowOff>
    </xdr:from>
    <xdr:to>
      <xdr:col>69</xdr:col>
      <xdr:colOff>142875</xdr:colOff>
      <xdr:row>36</xdr:row>
      <xdr:rowOff>12700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22877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指標の数値は増加しているが、公債費、及び公債費に係る一般財源充当分については減少している。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今後もプライマリーバランスの黒字確保に向けた県債発行の抑制等に引き続き取り組む。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159657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27489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40113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167822</xdr:rowOff>
    </xdr:from>
    <xdr:to>
      <xdr:col>19</xdr:col>
      <xdr:colOff>187325</xdr:colOff>
      <xdr:row>74</xdr:row>
      <xdr:rowOff>61685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098800" y="12683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167822</xdr:rowOff>
    </xdr:from>
    <xdr:to>
      <xdr:col>15</xdr:col>
      <xdr:colOff>98425</xdr:colOff>
      <xdr:row>75</xdr:row>
      <xdr:rowOff>118835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2683672"/>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76</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2977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146248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117022</xdr:rowOff>
    </xdr:from>
    <xdr:to>
      <xdr:col>15</xdr:col>
      <xdr:colOff>149225</xdr:colOff>
      <xdr:row>74</xdr:row>
      <xdr:rowOff>47172</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57349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43543</xdr:rowOff>
    </xdr:from>
    <xdr:to>
      <xdr:col>6</xdr:col>
      <xdr:colOff>171450</xdr:colOff>
      <xdr:row>76</xdr:row>
      <xdr:rowOff>145143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155320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94343</xdr:rowOff>
    </xdr:from>
    <xdr:to>
      <xdr:col>82</xdr:col>
      <xdr:colOff>107950</xdr:colOff>
      <xdr:row>77</xdr:row>
      <xdr:rowOff>20864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31245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118835</xdr:rowOff>
    </xdr:from>
    <xdr:to>
      <xdr:col>78</xdr:col>
      <xdr:colOff>69850</xdr:colOff>
      <xdr:row>76</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977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2977585"/>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78</xdr:row>
      <xdr:rowOff>61686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3368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158041</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01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43543</xdr:rowOff>
    </xdr:from>
    <xdr:to>
      <xdr:col>78</xdr:col>
      <xdr:colOff>120650</xdr:colOff>
      <xdr:row>76</xdr:row>
      <xdr:rowOff>145143</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155320</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4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154413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122663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151308</xdr:rowOff>
    </xdr:from>
    <xdr:to>
      <xdr:col>29</xdr:col>
      <xdr:colOff>127000</xdr:colOff>
      <xdr:row>12</xdr:row>
      <xdr:rowOff>153914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256333"/>
          <a:ext cx="6477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151308</xdr:rowOff>
    </xdr:from>
    <xdr:to>
      <xdr:col>26</xdr:col>
      <xdr:colOff>50800</xdr:colOff>
      <xdr:row>13</xdr:row>
      <xdr:rowOff>16114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56333"/>
          <a:ext cx="698500" cy="36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145684</xdr:rowOff>
    </xdr:from>
    <xdr:to>
      <xdr:col>22</xdr:col>
      <xdr:colOff>114300</xdr:colOff>
      <xdr:row>13</xdr:row>
      <xdr:rowOff>16114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250709"/>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97495</xdr:rowOff>
    </xdr:from>
    <xdr:to>
      <xdr:col>18</xdr:col>
      <xdr:colOff>177800</xdr:colOff>
      <xdr:row>12</xdr:row>
      <xdr:rowOff>145684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202520"/>
          <a:ext cx="698500" cy="4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103114</xdr:rowOff>
    </xdr:from>
    <xdr:to>
      <xdr:col>29</xdr:col>
      <xdr:colOff>177800</xdr:colOff>
      <xdr:row>13</xdr:row>
      <xdr:rowOff>33264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08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100508</xdr:rowOff>
    </xdr:from>
    <xdr:to>
      <xdr:col>26</xdr:col>
      <xdr:colOff>101600</xdr:colOff>
      <xdr:row>13</xdr:row>
      <xdr:rowOff>30658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05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40835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7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136764</xdr:rowOff>
    </xdr:from>
    <xdr:to>
      <xdr:col>22</xdr:col>
      <xdr:colOff>165100</xdr:colOff>
      <xdr:row>13</xdr:row>
      <xdr:rowOff>66914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4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77091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1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94884</xdr:rowOff>
    </xdr:from>
    <xdr:to>
      <xdr:col>19</xdr:col>
      <xdr:colOff>38100</xdr:colOff>
      <xdr:row>13</xdr:row>
      <xdr:rowOff>25034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9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35211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6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46695</xdr:rowOff>
    </xdr:from>
    <xdr:to>
      <xdr:col>15</xdr:col>
      <xdr:colOff>101600</xdr:colOff>
      <xdr:row>12</xdr:row>
      <xdr:rowOff>148295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151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158472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202301</xdr:rowOff>
    </xdr:from>
    <xdr:to>
      <xdr:col>29</xdr:col>
      <xdr:colOff>127000</xdr:colOff>
      <xdr:row>37</xdr:row>
      <xdr:rowOff>261645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27001"/>
          <a:ext cx="647700" cy="59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321784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261645</xdr:rowOff>
    </xdr:from>
    <xdr:to>
      <xdr:col>26</xdr:col>
      <xdr:colOff>50800</xdr:colOff>
      <xdr:row>38</xdr:row>
      <xdr:rowOff>19466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386345"/>
          <a:ext cx="698500" cy="10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6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19466</xdr:rowOff>
    </xdr:from>
    <xdr:to>
      <xdr:col>22</xdr:col>
      <xdr:colOff>114300</xdr:colOff>
      <xdr:row>38</xdr:row>
      <xdr:rowOff>38577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487066"/>
          <a:ext cx="6985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33914</xdr:rowOff>
    </xdr:from>
    <xdr:to>
      <xdr:col>18</xdr:col>
      <xdr:colOff>177800</xdr:colOff>
      <xdr:row>38</xdr:row>
      <xdr:rowOff>38577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501514"/>
          <a:ext cx="6985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151501</xdr:rowOff>
    </xdr:from>
    <xdr:to>
      <xdr:col>29</xdr:col>
      <xdr:colOff>177800</xdr:colOff>
      <xdr:row>37</xdr:row>
      <xdr:rowOff>253101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76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123578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4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210845</xdr:rowOff>
    </xdr:from>
    <xdr:to>
      <xdr:col>26</xdr:col>
      <xdr:colOff>101600</xdr:colOff>
      <xdr:row>37</xdr:row>
      <xdr:rowOff>312445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33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297222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42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311566</xdr:rowOff>
    </xdr:from>
    <xdr:to>
      <xdr:col>22</xdr:col>
      <xdr:colOff>165100</xdr:colOff>
      <xdr:row>38</xdr:row>
      <xdr:rowOff>70266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43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55043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330677</xdr:rowOff>
    </xdr:from>
    <xdr:to>
      <xdr:col>19</xdr:col>
      <xdr:colOff>38100</xdr:colOff>
      <xdr:row>38</xdr:row>
      <xdr:rowOff>89377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45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74154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5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326014</xdr:rowOff>
    </xdr:from>
    <xdr:to>
      <xdr:col>15</xdr:col>
      <xdr:colOff>101600</xdr:colOff>
      <xdr:row>38</xdr:row>
      <xdr:rowOff>84714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450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69491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53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11364</xdr:rowOff>
    </xdr:from>
    <xdr:to>
      <xdr:col>24</xdr:col>
      <xdr:colOff>62865</xdr:colOff>
      <xdr:row>39</xdr:row>
      <xdr:rowOff>9764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669214"/>
          <a:ext cx="1270" cy="10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13591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9764</xdr:rowOff>
    </xdr:from>
    <xdr:to>
      <xdr:col>24</xdr:col>
      <xdr:colOff>152400</xdr:colOff>
      <xdr:row>39</xdr:row>
      <xdr:rowOff>9764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129491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44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11364</xdr:rowOff>
    </xdr:from>
    <xdr:to>
      <xdr:col>24</xdr:col>
      <xdr:colOff>152400</xdr:colOff>
      <xdr:row>33</xdr:row>
      <xdr:rowOff>11364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66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75829</xdr:rowOff>
    </xdr:from>
    <xdr:to>
      <xdr:col>24</xdr:col>
      <xdr:colOff>63500</xdr:colOff>
      <xdr:row>33</xdr:row>
      <xdr:rowOff>57541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390779"/>
          <a:ext cx="8382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28877</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10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50450</xdr:rowOff>
    </xdr:from>
    <xdr:to>
      <xdr:col>24</xdr:col>
      <xdr:colOff>114300</xdr:colOff>
      <xdr:row>36</xdr:row>
      <xdr:rowOff>152050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75829</xdr:rowOff>
    </xdr:from>
    <xdr:to>
      <xdr:col>19</xdr:col>
      <xdr:colOff>177800</xdr:colOff>
      <xdr:row>31</xdr:row>
      <xdr:rowOff>92563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390779"/>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115920</xdr:rowOff>
    </xdr:from>
    <xdr:to>
      <xdr:col>20</xdr:col>
      <xdr:colOff>38100</xdr:colOff>
      <xdr:row>35</xdr:row>
      <xdr:rowOff>46070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37197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92563</xdr:rowOff>
    </xdr:from>
    <xdr:to>
      <xdr:col>15</xdr:col>
      <xdr:colOff>50800</xdr:colOff>
      <xdr:row>31</xdr:row>
      <xdr:rowOff>115651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07513"/>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47661</xdr:rowOff>
    </xdr:from>
    <xdr:to>
      <xdr:col>15</xdr:col>
      <xdr:colOff>101600</xdr:colOff>
      <xdr:row>35</xdr:row>
      <xdr:rowOff>149261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4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140388</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14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21056</xdr:rowOff>
    </xdr:from>
    <xdr:to>
      <xdr:col>10</xdr:col>
      <xdr:colOff>114300</xdr:colOff>
      <xdr:row>31</xdr:row>
      <xdr:rowOff>115651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336006"/>
          <a:ext cx="889000" cy="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160909</xdr:rowOff>
    </xdr:from>
    <xdr:to>
      <xdr:col>10</xdr:col>
      <xdr:colOff>165100</xdr:colOff>
      <xdr:row>35</xdr:row>
      <xdr:rowOff>91059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82186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133660</xdr:rowOff>
    </xdr:from>
    <xdr:to>
      <xdr:col>6</xdr:col>
      <xdr:colOff>38100</xdr:colOff>
      <xdr:row>35</xdr:row>
      <xdr:rowOff>63810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54937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5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6741</xdr:rowOff>
    </xdr:from>
    <xdr:to>
      <xdr:col>24</xdr:col>
      <xdr:colOff>114300</xdr:colOff>
      <xdr:row>33</xdr:row>
      <xdr:rowOff>108341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6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93118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7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25029</xdr:rowOff>
    </xdr:from>
    <xdr:to>
      <xdr:col>20</xdr:col>
      <xdr:colOff>38100</xdr:colOff>
      <xdr:row>31</xdr:row>
      <xdr:rowOff>126629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143156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1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41763</xdr:rowOff>
    </xdr:from>
    <xdr:to>
      <xdr:col>15</xdr:col>
      <xdr:colOff>101600</xdr:colOff>
      <xdr:row>31</xdr:row>
      <xdr:rowOff>143363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159890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3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64851</xdr:rowOff>
    </xdr:from>
    <xdr:to>
      <xdr:col>10</xdr:col>
      <xdr:colOff>165100</xdr:colOff>
      <xdr:row>31</xdr:row>
      <xdr:rowOff>166451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11528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5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141706</xdr:rowOff>
    </xdr:from>
    <xdr:to>
      <xdr:col>6</xdr:col>
      <xdr:colOff>38100</xdr:colOff>
      <xdr:row>31</xdr:row>
      <xdr:rowOff>71856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2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88383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0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62923</xdr:rowOff>
    </xdr:from>
    <xdr:to>
      <xdr:col>24</xdr:col>
      <xdr:colOff>63500</xdr:colOff>
      <xdr:row>57</xdr:row>
      <xdr:rowOff>122065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64123"/>
          <a:ext cx="838200" cy="23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39017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40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62923</xdr:rowOff>
    </xdr:from>
    <xdr:to>
      <xdr:col>19</xdr:col>
      <xdr:colOff>177800</xdr:colOff>
      <xdr:row>56</xdr:row>
      <xdr:rowOff>124809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64123"/>
          <a:ext cx="8890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55400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124809</xdr:rowOff>
    </xdr:from>
    <xdr:to>
      <xdr:col>15</xdr:col>
      <xdr:colOff>50800</xdr:colOff>
      <xdr:row>57</xdr:row>
      <xdr:rowOff>84117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26009"/>
          <a:ext cx="889000" cy="13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68437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84117</xdr:rowOff>
    </xdr:from>
    <xdr:to>
      <xdr:col>10</xdr:col>
      <xdr:colOff>114300</xdr:colOff>
      <xdr:row>58</xdr:row>
      <xdr:rowOff>109165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6767"/>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168687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71265</xdr:rowOff>
    </xdr:from>
    <xdr:to>
      <xdr:col>24</xdr:col>
      <xdr:colOff>114300</xdr:colOff>
      <xdr:row>58</xdr:row>
      <xdr:rowOff>1415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49692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12123</xdr:rowOff>
    </xdr:from>
    <xdr:to>
      <xdr:col>20</xdr:col>
      <xdr:colOff>38100</xdr:colOff>
      <xdr:row>56</xdr:row>
      <xdr:rowOff>113723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104850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74009</xdr:rowOff>
    </xdr:from>
    <xdr:to>
      <xdr:col>15</xdr:col>
      <xdr:colOff>101600</xdr:colOff>
      <xdr:row>57</xdr:row>
      <xdr:rowOff>4159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20686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33317</xdr:rowOff>
    </xdr:from>
    <xdr:to>
      <xdr:col>10</xdr:col>
      <xdr:colOff>165100</xdr:colOff>
      <xdr:row>57</xdr:row>
      <xdr:rowOff>134917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58365</xdr:rowOff>
    </xdr:from>
    <xdr:to>
      <xdr:col>6</xdr:col>
      <xdr:colOff>38100</xdr:colOff>
      <xdr:row>58</xdr:row>
      <xdr:rowOff>159965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151092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9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146368</xdr:rowOff>
    </xdr:from>
    <xdr:to>
      <xdr:col>24</xdr:col>
      <xdr:colOff>63500</xdr:colOff>
      <xdr:row>77</xdr:row>
      <xdr:rowOff>30925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76568"/>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95013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243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30925</xdr:rowOff>
    </xdr:from>
    <xdr:to>
      <xdr:col>19</xdr:col>
      <xdr:colOff>177800</xdr:colOff>
      <xdr:row>77</xdr:row>
      <xdr:rowOff>32638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3257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6240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32638</xdr:rowOff>
    </xdr:from>
    <xdr:to>
      <xdr:col>15</xdr:col>
      <xdr:colOff>50800</xdr:colOff>
      <xdr:row>77</xdr:row>
      <xdr:rowOff>70358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34288"/>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70358</xdr:rowOff>
    </xdr:from>
    <xdr:to>
      <xdr:col>10</xdr:col>
      <xdr:colOff>114300</xdr:colOff>
      <xdr:row>77</xdr:row>
      <xdr:rowOff>166560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272008"/>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40149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131780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95568</xdr:rowOff>
    </xdr:from>
    <xdr:to>
      <xdr:col>24</xdr:col>
      <xdr:colOff>114300</xdr:colOff>
      <xdr:row>77</xdr:row>
      <xdr:rowOff>25718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73995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1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151575</xdr:rowOff>
    </xdr:from>
    <xdr:to>
      <xdr:col>20</xdr:col>
      <xdr:colOff>38100</xdr:colOff>
      <xdr:row>77</xdr:row>
      <xdr:rowOff>81725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72852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27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153288</xdr:rowOff>
    </xdr:from>
    <xdr:to>
      <xdr:col>15</xdr:col>
      <xdr:colOff>101600</xdr:colOff>
      <xdr:row>77</xdr:row>
      <xdr:rowOff>83438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8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74565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27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19558</xdr:rowOff>
    </xdr:from>
    <xdr:to>
      <xdr:col>10</xdr:col>
      <xdr:colOff>165100</xdr:colOff>
      <xdr:row>77</xdr:row>
      <xdr:rowOff>121158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112285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115760</xdr:rowOff>
    </xdr:from>
    <xdr:to>
      <xdr:col>6</xdr:col>
      <xdr:colOff>38100</xdr:colOff>
      <xdr:row>78</xdr:row>
      <xdr:rowOff>45910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37037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46659</xdr:rowOff>
    </xdr:from>
    <xdr:to>
      <xdr:col>24</xdr:col>
      <xdr:colOff>63500</xdr:colOff>
      <xdr:row>96</xdr:row>
      <xdr:rowOff>64491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05859"/>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25061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1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46659</xdr:rowOff>
    </xdr:from>
    <xdr:to>
      <xdr:col>19</xdr:col>
      <xdr:colOff>177800</xdr:colOff>
      <xdr:row>96</xdr:row>
      <xdr:rowOff>151588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05859"/>
          <a:ext cx="889000" cy="10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80763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1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151588</xdr:rowOff>
    </xdr:from>
    <xdr:to>
      <xdr:col>15</xdr:col>
      <xdr:colOff>50800</xdr:colOff>
      <xdr:row>97</xdr:row>
      <xdr:rowOff>31420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0788"/>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116958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3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24637</xdr:rowOff>
    </xdr:from>
    <xdr:to>
      <xdr:col>10</xdr:col>
      <xdr:colOff>114300</xdr:colOff>
      <xdr:row>97</xdr:row>
      <xdr:rowOff>31420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55287"/>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149801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162907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13691</xdr:rowOff>
    </xdr:from>
    <xdr:to>
      <xdr:col>24</xdr:col>
      <xdr:colOff>114300</xdr:colOff>
      <xdr:row>96</xdr:row>
      <xdr:rowOff>115291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163568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167309</xdr:rowOff>
    </xdr:from>
    <xdr:to>
      <xdr:col>20</xdr:col>
      <xdr:colOff>38100</xdr:colOff>
      <xdr:row>96</xdr:row>
      <xdr:rowOff>97459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88586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5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100788</xdr:rowOff>
    </xdr:from>
    <xdr:to>
      <xdr:col>15</xdr:col>
      <xdr:colOff>101600</xdr:colOff>
      <xdr:row>97</xdr:row>
      <xdr:rowOff>30938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5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152070</xdr:rowOff>
    </xdr:from>
    <xdr:to>
      <xdr:col>10</xdr:col>
      <xdr:colOff>165100</xdr:colOff>
      <xdr:row>97</xdr:row>
      <xdr:rowOff>82220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73347</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84428" y="1670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145287</xdr:rowOff>
    </xdr:from>
    <xdr:to>
      <xdr:col>6</xdr:col>
      <xdr:colOff>38100</xdr:colOff>
      <xdr:row>97</xdr:row>
      <xdr:rowOff>75437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66564</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95428" y="166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44945</xdr:rowOff>
    </xdr:from>
    <xdr:to>
      <xdr:col>54</xdr:col>
      <xdr:colOff>189865</xdr:colOff>
      <xdr:row>36</xdr:row>
      <xdr:rowOff>8232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531345"/>
          <a:ext cx="1270" cy="64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12059</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18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8232</xdr:rowOff>
    </xdr:from>
    <xdr:to>
      <xdr:col>55</xdr:col>
      <xdr:colOff>88900</xdr:colOff>
      <xdr:row>36</xdr:row>
      <xdr:rowOff>8232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1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163072</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3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44945</xdr:rowOff>
    </xdr:from>
    <xdr:to>
      <xdr:col>55</xdr:col>
      <xdr:colOff>88900</xdr:colOff>
      <xdr:row>32</xdr:row>
      <xdr:rowOff>44945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53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133414</xdr:rowOff>
    </xdr:from>
    <xdr:to>
      <xdr:col>55</xdr:col>
      <xdr:colOff>0</xdr:colOff>
      <xdr:row>34</xdr:row>
      <xdr:rowOff>31686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276914"/>
          <a:ext cx="838200" cy="58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77030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563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54153</xdr:rowOff>
    </xdr:from>
    <xdr:to>
      <xdr:col>55</xdr:col>
      <xdr:colOff>50800</xdr:colOff>
      <xdr:row>33</xdr:row>
      <xdr:rowOff>155753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71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133414</xdr:rowOff>
    </xdr:from>
    <xdr:to>
      <xdr:col>50</xdr:col>
      <xdr:colOff>114300</xdr:colOff>
      <xdr:row>31</xdr:row>
      <xdr:rowOff>19319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276914"/>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7679</xdr:rowOff>
    </xdr:from>
    <xdr:to>
      <xdr:col>50</xdr:col>
      <xdr:colOff>165100</xdr:colOff>
      <xdr:row>30</xdr:row>
      <xdr:rowOff>109279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1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125806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92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19319</xdr:rowOff>
    </xdr:from>
    <xdr:to>
      <xdr:col>45</xdr:col>
      <xdr:colOff>177800</xdr:colOff>
      <xdr:row>34</xdr:row>
      <xdr:rowOff>36441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334269"/>
          <a:ext cx="889000" cy="5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38585</xdr:rowOff>
    </xdr:from>
    <xdr:to>
      <xdr:col>46</xdr:col>
      <xdr:colOff>38100</xdr:colOff>
      <xdr:row>30</xdr:row>
      <xdr:rowOff>140185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156712</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95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36441</xdr:rowOff>
    </xdr:from>
    <xdr:to>
      <xdr:col>41</xdr:col>
      <xdr:colOff>50800</xdr:colOff>
      <xdr:row>38</xdr:row>
      <xdr:rowOff>101798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65741"/>
          <a:ext cx="889000" cy="7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83299</xdr:rowOff>
    </xdr:from>
    <xdr:to>
      <xdr:col>41</xdr:col>
      <xdr:colOff>101600</xdr:colOff>
      <xdr:row>33</xdr:row>
      <xdr:rowOff>13449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29976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4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17783</xdr:rowOff>
    </xdr:from>
    <xdr:to>
      <xdr:col>36</xdr:col>
      <xdr:colOff>165100</xdr:colOff>
      <xdr:row>38</xdr:row>
      <xdr:rowOff>119383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135910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152336</xdr:rowOff>
    </xdr:from>
    <xdr:to>
      <xdr:col>55</xdr:col>
      <xdr:colOff>50800</xdr:colOff>
      <xdr:row>34</xdr:row>
      <xdr:rowOff>82486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130763</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8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82614</xdr:rowOff>
    </xdr:from>
    <xdr:to>
      <xdr:col>50</xdr:col>
      <xdr:colOff>165100</xdr:colOff>
      <xdr:row>31</xdr:row>
      <xdr:rowOff>12764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2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3891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31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139969</xdr:rowOff>
    </xdr:from>
    <xdr:to>
      <xdr:col>46</xdr:col>
      <xdr:colOff>38100</xdr:colOff>
      <xdr:row>31</xdr:row>
      <xdr:rowOff>70119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2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61246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7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157091</xdr:rowOff>
    </xdr:from>
    <xdr:to>
      <xdr:col>41</xdr:col>
      <xdr:colOff>101600</xdr:colOff>
      <xdr:row>34</xdr:row>
      <xdr:rowOff>87241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78368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0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50998</xdr:rowOff>
    </xdr:from>
    <xdr:to>
      <xdr:col>36</xdr:col>
      <xdr:colOff>165100</xdr:colOff>
      <xdr:row>38</xdr:row>
      <xdr:rowOff>152598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143725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60049</xdr:rowOff>
    </xdr:from>
    <xdr:to>
      <xdr:col>55</xdr:col>
      <xdr:colOff>0</xdr:colOff>
      <xdr:row>57</xdr:row>
      <xdr:rowOff>150346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832699"/>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155668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07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166054</xdr:rowOff>
    </xdr:from>
    <xdr:to>
      <xdr:col>50</xdr:col>
      <xdr:colOff>114300</xdr:colOff>
      <xdr:row>57</xdr:row>
      <xdr:rowOff>60049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595804"/>
          <a:ext cx="889000" cy="2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166054</xdr:rowOff>
    </xdr:from>
    <xdr:to>
      <xdr:col>45</xdr:col>
      <xdr:colOff>177800</xdr:colOff>
      <xdr:row>56</xdr:row>
      <xdr:rowOff>31245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595804"/>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3356</xdr:rowOff>
    </xdr:from>
    <xdr:to>
      <xdr:col>41</xdr:col>
      <xdr:colOff>50800</xdr:colOff>
      <xdr:row>56</xdr:row>
      <xdr:rowOff>31245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60455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37895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87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158270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99546</xdr:rowOff>
    </xdr:from>
    <xdr:to>
      <xdr:col>55</xdr:col>
      <xdr:colOff>50800</xdr:colOff>
      <xdr:row>58</xdr:row>
      <xdr:rowOff>29696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77973</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9249</xdr:rowOff>
    </xdr:from>
    <xdr:to>
      <xdr:col>50</xdr:col>
      <xdr:colOff>165100</xdr:colOff>
      <xdr:row>57</xdr:row>
      <xdr:rowOff>110849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101976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8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115254</xdr:rowOff>
    </xdr:from>
    <xdr:to>
      <xdr:col>46</xdr:col>
      <xdr:colOff>38100</xdr:colOff>
      <xdr:row>56</xdr:row>
      <xdr:rowOff>45404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5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36531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6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151895</xdr:rowOff>
    </xdr:from>
    <xdr:to>
      <xdr:col>41</xdr:col>
      <xdr:colOff>101600</xdr:colOff>
      <xdr:row>56</xdr:row>
      <xdr:rowOff>82045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73172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124006</xdr:rowOff>
    </xdr:from>
    <xdr:to>
      <xdr:col>36</xdr:col>
      <xdr:colOff>165100</xdr:colOff>
      <xdr:row>56</xdr:row>
      <xdr:rowOff>54156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5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45283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4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129490</xdr:rowOff>
    </xdr:from>
    <xdr:to>
      <xdr:col>55</xdr:col>
      <xdr:colOff>0</xdr:colOff>
      <xdr:row>77</xdr:row>
      <xdr:rowOff>155130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31140"/>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158255</xdr:rowOff>
    </xdr:from>
    <xdr:to>
      <xdr:col>50</xdr:col>
      <xdr:colOff>114300</xdr:colOff>
      <xdr:row>77</xdr:row>
      <xdr:rowOff>129490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188455"/>
          <a:ext cx="889000"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158255</xdr:rowOff>
    </xdr:from>
    <xdr:to>
      <xdr:col>45</xdr:col>
      <xdr:colOff>177800</xdr:colOff>
      <xdr:row>77</xdr:row>
      <xdr:rowOff>69596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88455"/>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69596</xdr:rowOff>
    </xdr:from>
    <xdr:to>
      <xdr:col>41</xdr:col>
      <xdr:colOff>50800</xdr:colOff>
      <xdr:row>77</xdr:row>
      <xdr:rowOff>134595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271246"/>
          <a:ext cx="8890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104330</xdr:rowOff>
    </xdr:from>
    <xdr:to>
      <xdr:col>55</xdr:col>
      <xdr:colOff>50800</xdr:colOff>
      <xdr:row>78</xdr:row>
      <xdr:rowOff>34480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82757</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78690</xdr:rowOff>
    </xdr:from>
    <xdr:to>
      <xdr:col>50</xdr:col>
      <xdr:colOff>165100</xdr:colOff>
      <xdr:row>78</xdr:row>
      <xdr:rowOff>8840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171417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3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107455</xdr:rowOff>
    </xdr:from>
    <xdr:to>
      <xdr:col>46</xdr:col>
      <xdr:colOff>38100</xdr:colOff>
      <xdr:row>77</xdr:row>
      <xdr:rowOff>37605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28732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18796</xdr:rowOff>
    </xdr:from>
    <xdr:to>
      <xdr:col>41</xdr:col>
      <xdr:colOff>101600</xdr:colOff>
      <xdr:row>77</xdr:row>
      <xdr:rowOff>120396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111523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83795</xdr:rowOff>
    </xdr:from>
    <xdr:to>
      <xdr:col>36</xdr:col>
      <xdr:colOff>165100</xdr:colOff>
      <xdr:row>78</xdr:row>
      <xdr:rowOff>13945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5072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169464</xdr:rowOff>
    </xdr:from>
    <xdr:to>
      <xdr:col>54</xdr:col>
      <xdr:colOff>189865</xdr:colOff>
      <xdr:row>98</xdr:row>
      <xdr:rowOff>40625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599964"/>
          <a:ext cx="1270" cy="124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40625</xdr:rowOff>
    </xdr:from>
    <xdr:to>
      <xdr:col>55</xdr:col>
      <xdr:colOff>88900</xdr:colOff>
      <xdr:row>98</xdr:row>
      <xdr:rowOff>40625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4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116141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169464</xdr:rowOff>
    </xdr:from>
    <xdr:to>
      <xdr:col>55</xdr:col>
      <xdr:colOff>88900</xdr:colOff>
      <xdr:row>90</xdr:row>
      <xdr:rowOff>169464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5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159359</xdr:rowOff>
    </xdr:from>
    <xdr:to>
      <xdr:col>55</xdr:col>
      <xdr:colOff>0</xdr:colOff>
      <xdr:row>93</xdr:row>
      <xdr:rowOff>81224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932759"/>
          <a:ext cx="838200" cy="9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68242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8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89815</xdr:rowOff>
    </xdr:from>
    <xdr:to>
      <xdr:col>55</xdr:col>
      <xdr:colOff>50800</xdr:colOff>
      <xdr:row>95</xdr:row>
      <xdr:rowOff>19965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130601</xdr:rowOff>
    </xdr:from>
    <xdr:to>
      <xdr:col>50</xdr:col>
      <xdr:colOff>114300</xdr:colOff>
      <xdr:row>92</xdr:row>
      <xdr:rowOff>159359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732551"/>
          <a:ext cx="889000" cy="20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72944</xdr:rowOff>
    </xdr:from>
    <xdr:to>
      <xdr:col>50</xdr:col>
      <xdr:colOff>165100</xdr:colOff>
      <xdr:row>96</xdr:row>
      <xdr:rowOff>3094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6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165671</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4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130601</xdr:rowOff>
    </xdr:from>
    <xdr:to>
      <xdr:col>45</xdr:col>
      <xdr:colOff>177800</xdr:colOff>
      <xdr:row>92</xdr:row>
      <xdr:rowOff>79076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5732551"/>
          <a:ext cx="889000" cy="11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99826</xdr:rowOff>
    </xdr:from>
    <xdr:to>
      <xdr:col>46</xdr:col>
      <xdr:colOff>38100</xdr:colOff>
      <xdr:row>95</xdr:row>
      <xdr:rowOff>29976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1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21103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49952</xdr:rowOff>
    </xdr:from>
    <xdr:to>
      <xdr:col>41</xdr:col>
      <xdr:colOff>50800</xdr:colOff>
      <xdr:row>92</xdr:row>
      <xdr:rowOff>79076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5651902"/>
          <a:ext cx="889000" cy="20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155423</xdr:rowOff>
    </xdr:from>
    <xdr:to>
      <xdr:col>41</xdr:col>
      <xdr:colOff>101600</xdr:colOff>
      <xdr:row>95</xdr:row>
      <xdr:rowOff>85573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2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76700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58817</xdr:rowOff>
    </xdr:from>
    <xdr:to>
      <xdr:col>36</xdr:col>
      <xdr:colOff>165100</xdr:colOff>
      <xdr:row>95</xdr:row>
      <xdr:rowOff>160417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151544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30424</xdr:rowOff>
    </xdr:from>
    <xdr:to>
      <xdr:col>55</xdr:col>
      <xdr:colOff>50800</xdr:colOff>
      <xdr:row>93</xdr:row>
      <xdr:rowOff>132024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9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53301</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8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108559</xdr:rowOff>
    </xdr:from>
    <xdr:to>
      <xdr:col>50</xdr:col>
      <xdr:colOff>165100</xdr:colOff>
      <xdr:row>93</xdr:row>
      <xdr:rowOff>38709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55236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6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79801</xdr:rowOff>
    </xdr:from>
    <xdr:to>
      <xdr:col>46</xdr:col>
      <xdr:colOff>38100</xdr:colOff>
      <xdr:row>92</xdr:row>
      <xdr:rowOff>9951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26478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28276</xdr:rowOff>
    </xdr:from>
    <xdr:to>
      <xdr:col>41</xdr:col>
      <xdr:colOff>101600</xdr:colOff>
      <xdr:row>92</xdr:row>
      <xdr:rowOff>129876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80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146403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5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170602</xdr:rowOff>
    </xdr:from>
    <xdr:to>
      <xdr:col>36</xdr:col>
      <xdr:colOff>165100</xdr:colOff>
      <xdr:row>91</xdr:row>
      <xdr:rowOff>100752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560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117279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37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24384</xdr:rowOff>
    </xdr:from>
    <xdr:to>
      <xdr:col>85</xdr:col>
      <xdr:colOff>127000</xdr:colOff>
      <xdr:row>36</xdr:row>
      <xdr:rowOff>162179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025134"/>
          <a:ext cx="838200" cy="3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51452</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23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162179</xdr:rowOff>
    </xdr:from>
    <xdr:to>
      <xdr:col>81</xdr:col>
      <xdr:colOff>50800</xdr:colOff>
      <xdr:row>37</xdr:row>
      <xdr:rowOff>16129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33437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109618</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130556</xdr:rowOff>
    </xdr:from>
    <xdr:to>
      <xdr:col>76</xdr:col>
      <xdr:colOff>114300</xdr:colOff>
      <xdr:row>37</xdr:row>
      <xdr:rowOff>16129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02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54991</xdr:rowOff>
    </xdr:from>
    <xdr:to>
      <xdr:col>71</xdr:col>
      <xdr:colOff>177800</xdr:colOff>
      <xdr:row>36</xdr:row>
      <xdr:rowOff>130556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055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24528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95775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145034</xdr:rowOff>
    </xdr:from>
    <xdr:to>
      <xdr:col>85</xdr:col>
      <xdr:colOff>177800</xdr:colOff>
      <xdr:row>35</xdr:row>
      <xdr:rowOff>75184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59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167911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58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111379</xdr:rowOff>
    </xdr:from>
    <xdr:to>
      <xdr:col>81</xdr:col>
      <xdr:colOff>101600</xdr:colOff>
      <xdr:row>37</xdr:row>
      <xdr:rowOff>41529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2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58056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136779</xdr:rowOff>
    </xdr:from>
    <xdr:to>
      <xdr:col>76</xdr:col>
      <xdr:colOff>165100</xdr:colOff>
      <xdr:row>37</xdr:row>
      <xdr:rowOff>66929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58056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40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79756</xdr:rowOff>
    </xdr:from>
    <xdr:to>
      <xdr:col>72</xdr:col>
      <xdr:colOff>38100</xdr:colOff>
      <xdr:row>37</xdr:row>
      <xdr:rowOff>9906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4191</xdr:rowOff>
    </xdr:from>
    <xdr:to>
      <xdr:col>67</xdr:col>
      <xdr:colOff>101600</xdr:colOff>
      <xdr:row>35</xdr:row>
      <xdr:rowOff>105791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00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96918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36875</xdr:rowOff>
    </xdr:from>
    <xdr:to>
      <xdr:col>85</xdr:col>
      <xdr:colOff>127000</xdr:colOff>
      <xdr:row>77</xdr:row>
      <xdr:rowOff>44419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3238525"/>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98061</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157074</xdr:rowOff>
    </xdr:from>
    <xdr:to>
      <xdr:col>81</xdr:col>
      <xdr:colOff>50800</xdr:colOff>
      <xdr:row>77</xdr:row>
      <xdr:rowOff>44419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187274"/>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120021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157074</xdr:rowOff>
    </xdr:from>
    <xdr:to>
      <xdr:col>76</xdr:col>
      <xdr:colOff>114300</xdr:colOff>
      <xdr:row>77</xdr:row>
      <xdr:rowOff>20690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3187274"/>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97318</xdr:rowOff>
    </xdr:from>
    <xdr:to>
      <xdr:col>71</xdr:col>
      <xdr:colOff>177800</xdr:colOff>
      <xdr:row>77</xdr:row>
      <xdr:rowOff>20690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127518"/>
          <a:ext cx="889000" cy="9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157525</xdr:rowOff>
    </xdr:from>
    <xdr:to>
      <xdr:col>85</xdr:col>
      <xdr:colOff>177800</xdr:colOff>
      <xdr:row>77</xdr:row>
      <xdr:rowOff>87675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1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135952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1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165069</xdr:rowOff>
    </xdr:from>
    <xdr:to>
      <xdr:col>81</xdr:col>
      <xdr:colOff>101600</xdr:colOff>
      <xdr:row>77</xdr:row>
      <xdr:rowOff>95219</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1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86346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2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106274</xdr:rowOff>
    </xdr:from>
    <xdr:to>
      <xdr:col>76</xdr:col>
      <xdr:colOff>165100</xdr:colOff>
      <xdr:row>77</xdr:row>
      <xdr:rowOff>36424</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13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27551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2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141340</xdr:rowOff>
    </xdr:from>
    <xdr:to>
      <xdr:col>72</xdr:col>
      <xdr:colOff>38100</xdr:colOff>
      <xdr:row>77</xdr:row>
      <xdr:rowOff>71490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62617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6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46518</xdr:rowOff>
    </xdr:from>
    <xdr:to>
      <xdr:col>67</xdr:col>
      <xdr:colOff>101600</xdr:colOff>
      <xdr:row>76</xdr:row>
      <xdr:rowOff>148118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0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139245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10464</xdr:rowOff>
    </xdr:from>
    <xdr:to>
      <xdr:col>85</xdr:col>
      <xdr:colOff>126364</xdr:colOff>
      <xdr:row>97</xdr:row>
      <xdr:rowOff>132804</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6126764"/>
          <a:ext cx="1269" cy="63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136631</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76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132804</xdr:rowOff>
    </xdr:from>
    <xdr:to>
      <xdr:col>86</xdr:col>
      <xdr:colOff>25400</xdr:colOff>
      <xdr:row>97</xdr:row>
      <xdr:rowOff>132804</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7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128591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9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10464</xdr:rowOff>
    </xdr:from>
    <xdr:to>
      <xdr:col>86</xdr:col>
      <xdr:colOff>25400</xdr:colOff>
      <xdr:row>94</xdr:row>
      <xdr:rowOff>10464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126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105563</xdr:rowOff>
    </xdr:from>
    <xdr:to>
      <xdr:col>85</xdr:col>
      <xdr:colOff>127000</xdr:colOff>
      <xdr:row>94</xdr:row>
      <xdr:rowOff>85446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707513"/>
          <a:ext cx="838200" cy="49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42524</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330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64097</xdr:rowOff>
    </xdr:from>
    <xdr:to>
      <xdr:col>85</xdr:col>
      <xdr:colOff>177800</xdr:colOff>
      <xdr:row>95</xdr:row>
      <xdr:rowOff>165697</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35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105563</xdr:rowOff>
    </xdr:from>
    <xdr:to>
      <xdr:col>81</xdr:col>
      <xdr:colOff>50800</xdr:colOff>
      <xdr:row>95</xdr:row>
      <xdr:rowOff>78360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707513"/>
          <a:ext cx="889000" cy="6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7976</xdr:rowOff>
    </xdr:from>
    <xdr:to>
      <xdr:col>81</xdr:col>
      <xdr:colOff>101600</xdr:colOff>
      <xdr:row>96</xdr:row>
      <xdr:rowOff>109576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100703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5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78360</xdr:rowOff>
    </xdr:from>
    <xdr:to>
      <xdr:col>76</xdr:col>
      <xdr:colOff>114300</xdr:colOff>
      <xdr:row>96</xdr:row>
      <xdr:rowOff>15112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366110"/>
          <a:ext cx="889000" cy="1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54572</xdr:rowOff>
    </xdr:from>
    <xdr:to>
      <xdr:col>76</xdr:col>
      <xdr:colOff>165100</xdr:colOff>
      <xdr:row>94</xdr:row>
      <xdr:rowOff>156172</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1249</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59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15112</xdr:rowOff>
    </xdr:from>
    <xdr:to>
      <xdr:col>71</xdr:col>
      <xdr:colOff>177800</xdr:colOff>
      <xdr:row>97</xdr:row>
      <xdr:rowOff>145035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474312"/>
          <a:ext cx="889000" cy="30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16244</xdr:rowOff>
    </xdr:from>
    <xdr:to>
      <xdr:col>72</xdr:col>
      <xdr:colOff>38100</xdr:colOff>
      <xdr:row>97</xdr:row>
      <xdr:rowOff>117844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108971</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7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94462</xdr:rowOff>
    </xdr:from>
    <xdr:to>
      <xdr:col>67</xdr:col>
      <xdr:colOff>101600</xdr:colOff>
      <xdr:row>98</xdr:row>
      <xdr:rowOff>24612</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15739</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8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34646</xdr:rowOff>
    </xdr:from>
    <xdr:to>
      <xdr:col>85</xdr:col>
      <xdr:colOff>177800</xdr:colOff>
      <xdr:row>94</xdr:row>
      <xdr:rowOff>136246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1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121023</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0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54763</xdr:rowOff>
    </xdr:from>
    <xdr:to>
      <xdr:col>81</xdr:col>
      <xdr:colOff>101600</xdr:colOff>
      <xdr:row>91</xdr:row>
      <xdr:rowOff>156363</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65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1440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43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27560</xdr:rowOff>
    </xdr:from>
    <xdr:to>
      <xdr:col>76</xdr:col>
      <xdr:colOff>165100</xdr:colOff>
      <xdr:row>95</xdr:row>
      <xdr:rowOff>129160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120287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0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135762</xdr:rowOff>
    </xdr:from>
    <xdr:to>
      <xdr:col>72</xdr:col>
      <xdr:colOff>38100</xdr:colOff>
      <xdr:row>96</xdr:row>
      <xdr:rowOff>65912</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4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82439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1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94235</xdr:rowOff>
    </xdr:from>
    <xdr:to>
      <xdr:col>67</xdr:col>
      <xdr:colOff>101600</xdr:colOff>
      <xdr:row>98</xdr:row>
      <xdr:rowOff>24385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7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40912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134671</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656300" y="647832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83871</xdr:rowOff>
    </xdr:from>
    <xdr:to>
      <xdr:col>98</xdr:col>
      <xdr:colOff>38100</xdr:colOff>
      <xdr:row>38</xdr:row>
      <xdr:rowOff>14021</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5148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8" name="貸付金最小値テキスト">
          <a:extLst>
            <a:ext uri="{FF2B5EF4-FFF2-40B4-BE49-F238E27FC236}">
              <a16:creationId xmlns:a16="http://schemas.microsoft.com/office/drawing/2014/main" id="{00000000-0008-0000-0600-000000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0" name="貸付金最大値テキスト">
          <a:extLst>
            <a:ext uri="{FF2B5EF4-FFF2-40B4-BE49-F238E27FC236}">
              <a16:creationId xmlns:a16="http://schemas.microsoft.com/office/drawing/2014/main" id="{00000000-0008-0000-0600-000002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157008</xdr:rowOff>
    </xdr:from>
    <xdr:to>
      <xdr:col>116</xdr:col>
      <xdr:colOff>63500</xdr:colOff>
      <xdr:row>54</xdr:row>
      <xdr:rowOff>96282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21323300" y="9243858"/>
          <a:ext cx="838200" cy="1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123419</xdr:rowOff>
    </xdr:from>
    <xdr:ext cx="534377" cy="259045"/>
    <xdr:sp macro="" textlink="">
      <xdr:nvSpPr>
        <xdr:cNvPr id="773" name="貸付金平均値テキスト">
          <a:extLst>
            <a:ext uri="{FF2B5EF4-FFF2-40B4-BE49-F238E27FC236}">
              <a16:creationId xmlns:a16="http://schemas.microsoft.com/office/drawing/2014/main" id="{00000000-0008-0000-0600-000005030000}"/>
            </a:ext>
          </a:extLst>
        </xdr:cNvPr>
        <xdr:cNvSpPr txBox="1"/>
      </xdr:nvSpPr>
      <xdr:spPr>
        <a:xfrm>
          <a:off x="22212300" y="903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96282</xdr:rowOff>
    </xdr:from>
    <xdr:to>
      <xdr:col>111</xdr:col>
      <xdr:colOff>177800</xdr:colOff>
      <xdr:row>54</xdr:row>
      <xdr:rowOff>96609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0434300" y="935458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128437</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1043411" y="90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33956</xdr:rowOff>
    </xdr:from>
    <xdr:to>
      <xdr:col>107</xdr:col>
      <xdr:colOff>50800</xdr:colOff>
      <xdr:row>54</xdr:row>
      <xdr:rowOff>96609</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9545300" y="9120806"/>
          <a:ext cx="889000" cy="23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73868</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671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33956</xdr:rowOff>
    </xdr:from>
    <xdr:to>
      <xdr:col>102</xdr:col>
      <xdr:colOff>114300</xdr:colOff>
      <xdr:row>57</xdr:row>
      <xdr:rowOff>54236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8656300" y="9120806"/>
          <a:ext cx="889000" cy="70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119620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389111" y="954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106208</xdr:rowOff>
    </xdr:from>
    <xdr:to>
      <xdr:col>116</xdr:col>
      <xdr:colOff>114300</xdr:colOff>
      <xdr:row>54</xdr:row>
      <xdr:rowOff>36358</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2110700" y="91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84635</xdr:rowOff>
    </xdr:from>
    <xdr:ext cx="534377" cy="259045"/>
    <xdr:sp macro="" textlink="">
      <xdr:nvSpPr>
        <xdr:cNvPr id="792" name="貸付金該当値テキスト">
          <a:extLst>
            <a:ext uri="{FF2B5EF4-FFF2-40B4-BE49-F238E27FC236}">
              <a16:creationId xmlns:a16="http://schemas.microsoft.com/office/drawing/2014/main" id="{00000000-0008-0000-0600-000018030000}"/>
            </a:ext>
          </a:extLst>
        </xdr:cNvPr>
        <xdr:cNvSpPr txBox="1"/>
      </xdr:nvSpPr>
      <xdr:spPr>
        <a:xfrm>
          <a:off x="22212300" y="91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45482</xdr:rowOff>
    </xdr:from>
    <xdr:to>
      <xdr:col>112</xdr:col>
      <xdr:colOff>38100</xdr:colOff>
      <xdr:row>54</xdr:row>
      <xdr:rowOff>147082</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1272500" y="93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138209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43411" y="939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45809</xdr:rowOff>
    </xdr:from>
    <xdr:to>
      <xdr:col>107</xdr:col>
      <xdr:colOff>101600</xdr:colOff>
      <xdr:row>54</xdr:row>
      <xdr:rowOff>147409</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0383500" y="93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138536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67111" y="93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154606</xdr:rowOff>
    </xdr:from>
    <xdr:to>
      <xdr:col>102</xdr:col>
      <xdr:colOff>165100</xdr:colOff>
      <xdr:row>53</xdr:row>
      <xdr:rowOff>84756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9494500" y="90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75883</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278111" y="91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3436</xdr:rowOff>
    </xdr:from>
    <xdr:to>
      <xdr:col>98</xdr:col>
      <xdr:colOff>38100</xdr:colOff>
      <xdr:row>57</xdr:row>
      <xdr:rowOff>105036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8605500" y="9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96163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389111" y="98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45593</xdr:rowOff>
    </xdr:from>
    <xdr:to>
      <xdr:col>116</xdr:col>
      <xdr:colOff>63500</xdr:colOff>
      <xdr:row>77</xdr:row>
      <xdr:rowOff>94742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247243"/>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2557</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94742</xdr:rowOff>
    </xdr:from>
    <xdr:to>
      <xdr:col>111</xdr:col>
      <xdr:colOff>177800</xdr:colOff>
      <xdr:row>77</xdr:row>
      <xdr:rowOff>100837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3296392"/>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71882</xdr:rowOff>
    </xdr:from>
    <xdr:to>
      <xdr:col>107</xdr:col>
      <xdr:colOff>50800</xdr:colOff>
      <xdr:row>77</xdr:row>
      <xdr:rowOff>100837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9545300" y="1327353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154939</xdr:rowOff>
    </xdr:from>
    <xdr:to>
      <xdr:col>102</xdr:col>
      <xdr:colOff>114300</xdr:colOff>
      <xdr:row>77</xdr:row>
      <xdr:rowOff>71882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185139"/>
          <a:ext cx="8890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122065</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166243</xdr:rowOff>
    </xdr:from>
    <xdr:to>
      <xdr:col>116</xdr:col>
      <xdr:colOff>114300</xdr:colOff>
      <xdr:row>77</xdr:row>
      <xdr:rowOff>96393</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31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17670</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30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43942</xdr:rowOff>
    </xdr:from>
    <xdr:to>
      <xdr:col>112</xdr:col>
      <xdr:colOff>38100</xdr:colOff>
      <xdr:row>77</xdr:row>
      <xdr:rowOff>145542</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32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162069</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302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50037</xdr:rowOff>
    </xdr:from>
    <xdr:to>
      <xdr:col>107</xdr:col>
      <xdr:colOff>101600</xdr:colOff>
      <xdr:row>77</xdr:row>
      <xdr:rowOff>151637</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142764</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21082</xdr:rowOff>
    </xdr:from>
    <xdr:to>
      <xdr:col>102</xdr:col>
      <xdr:colOff>165100</xdr:colOff>
      <xdr:row>77</xdr:row>
      <xdr:rowOff>122682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2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113809</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104139</xdr:rowOff>
    </xdr:from>
    <xdr:to>
      <xdr:col>98</xdr:col>
      <xdr:colOff>38100</xdr:colOff>
      <xdr:row>77</xdr:row>
      <xdr:rowOff>34289</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25416</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2/8</a:t>
          </a:r>
        </a:p>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職員数が類似団体と比較して多いため、グループ平均を上回っている。社会情勢や行政ニーズの変化などを踏まえ、適正な定員管理に務める。</a:t>
          </a:r>
        </a:p>
        <a:p>
          <a:r>
            <a:rPr kumimoji="1" lang="ja-JP" altLang="en-US" sz="1300">
              <a:latin typeface="ＭＳ Ｐゴシック" panose="020B0600070205080204" pitchFamily="50" charset="-128"/>
              <a:ea typeface="ＭＳ Ｐゴシック" panose="020B0600070205080204" pitchFamily="50" charset="-128"/>
            </a:rPr>
            <a:t>○積立金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2/8</a:t>
          </a:r>
        </a:p>
        <a:p>
          <a:r>
            <a:rPr kumimoji="1" lang="ja-JP" altLang="en-US" sz="1300">
              <a:latin typeface="ＭＳ Ｐゴシック" panose="020B0600070205080204" pitchFamily="50" charset="-128"/>
              <a:ea typeface="ＭＳ Ｐゴシック" panose="020B0600070205080204" pitchFamily="50" charset="-128"/>
            </a:rPr>
            <a:t>　退職手当基金を新たに創設したことや、本県の重点施策を積極的に展開していくための基金の積立を行ったことから、グループ平均や全国平均を上回っている。今後適切に活用し、効果的な施策を展開し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1,310,109
1,290,794
6,112.61
712,962,097
678,580,641
23,739,995
377,054,808
1,117,090,166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52832</xdr:rowOff>
    </xdr:from>
    <xdr:to>
      <xdr:col>24</xdr:col>
      <xdr:colOff>63500</xdr:colOff>
      <xdr:row>32</xdr:row>
      <xdr:rowOff>254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36778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66548</xdr:rowOff>
    </xdr:from>
    <xdr:to>
      <xdr:col>19</xdr:col>
      <xdr:colOff>177800</xdr:colOff>
      <xdr:row>31</xdr:row>
      <xdr:rowOff>52832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21004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66548</xdr:rowOff>
    </xdr:from>
    <xdr:to>
      <xdr:col>15</xdr:col>
      <xdr:colOff>50800</xdr:colOff>
      <xdr:row>32</xdr:row>
      <xdr:rowOff>34544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210048"/>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34544</xdr:rowOff>
    </xdr:from>
    <xdr:to>
      <xdr:col>10</xdr:col>
      <xdr:colOff>114300</xdr:colOff>
      <xdr:row>33</xdr:row>
      <xdr:rowOff>254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20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120904</xdr:rowOff>
    </xdr:from>
    <xdr:to>
      <xdr:col>24</xdr:col>
      <xdr:colOff>114300</xdr:colOff>
      <xdr:row>32</xdr:row>
      <xdr:rowOff>51054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143781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8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2032</xdr:rowOff>
    </xdr:from>
    <xdr:to>
      <xdr:col>20</xdr:col>
      <xdr:colOff>38100</xdr:colOff>
      <xdr:row>31</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120159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15748</xdr:rowOff>
    </xdr:from>
    <xdr:to>
      <xdr:col>15</xdr:col>
      <xdr:colOff>101600</xdr:colOff>
      <xdr:row>30</xdr:row>
      <xdr:rowOff>117348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15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133875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49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155194</xdr:rowOff>
    </xdr:from>
    <xdr:to>
      <xdr:col>10</xdr:col>
      <xdr:colOff>165100</xdr:colOff>
      <xdr:row>32</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101871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120904</xdr:rowOff>
    </xdr:from>
    <xdr:to>
      <xdr:col>6</xdr:col>
      <xdr:colOff>38100</xdr:colOff>
      <xdr:row>33</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9032</xdr:rowOff>
    </xdr:from>
    <xdr:to>
      <xdr:col>24</xdr:col>
      <xdr:colOff>63500</xdr:colOff>
      <xdr:row>54</xdr:row>
      <xdr:rowOff>20188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8752982"/>
          <a:ext cx="838200" cy="5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53657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48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9032</xdr:rowOff>
    </xdr:from>
    <xdr:to>
      <xdr:col>19</xdr:col>
      <xdr:colOff>177800</xdr:colOff>
      <xdr:row>54</xdr:row>
      <xdr:rowOff>66182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8752982"/>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141850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66182</xdr:rowOff>
    </xdr:from>
    <xdr:to>
      <xdr:col>15</xdr:col>
      <xdr:colOff>50800</xdr:colOff>
      <xdr:row>55</xdr:row>
      <xdr:rowOff>134762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324482"/>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157558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8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134762</xdr:rowOff>
    </xdr:from>
    <xdr:to>
      <xdr:col>10</xdr:col>
      <xdr:colOff>114300</xdr:colOff>
      <xdr:row>57</xdr:row>
      <xdr:rowOff>142398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64512"/>
          <a:ext cx="889000" cy="3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32169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8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140838</xdr:rowOff>
    </xdr:from>
    <xdr:to>
      <xdr:col>24</xdr:col>
      <xdr:colOff>114300</xdr:colOff>
      <xdr:row>54</xdr:row>
      <xdr:rowOff>70988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2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163715</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07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129682</xdr:rowOff>
    </xdr:from>
    <xdr:to>
      <xdr:col>20</xdr:col>
      <xdr:colOff>38100</xdr:colOff>
      <xdr:row>51</xdr:row>
      <xdr:rowOff>59832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87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76359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84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15382</xdr:rowOff>
    </xdr:from>
    <xdr:to>
      <xdr:col>15</xdr:col>
      <xdr:colOff>101600</xdr:colOff>
      <xdr:row>54</xdr:row>
      <xdr:rowOff>116982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2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108109</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36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83962</xdr:rowOff>
    </xdr:from>
    <xdr:to>
      <xdr:col>10</xdr:col>
      <xdr:colOff>165100</xdr:colOff>
      <xdr:row>56</xdr:row>
      <xdr:rowOff>14112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30639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28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91598</xdr:rowOff>
    </xdr:from>
    <xdr:to>
      <xdr:col>6</xdr:col>
      <xdr:colOff>38100</xdr:colOff>
      <xdr:row>58</xdr:row>
      <xdr:rowOff>21748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152702</xdr:rowOff>
    </xdr:from>
    <xdr:to>
      <xdr:col>24</xdr:col>
      <xdr:colOff>63500</xdr:colOff>
      <xdr:row>77</xdr:row>
      <xdr:rowOff>31372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182902"/>
          <a:ext cx="8382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62799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92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31372</xdr:rowOff>
    </xdr:from>
    <xdr:to>
      <xdr:col>19</xdr:col>
      <xdr:colOff>177800</xdr:colOff>
      <xdr:row>77</xdr:row>
      <xdr:rowOff>32629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23302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77240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93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14570</xdr:rowOff>
    </xdr:from>
    <xdr:to>
      <xdr:col>15</xdr:col>
      <xdr:colOff>50800</xdr:colOff>
      <xdr:row>77</xdr:row>
      <xdr:rowOff>32629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21622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37034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8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14570</xdr:rowOff>
    </xdr:from>
    <xdr:to>
      <xdr:col>10</xdr:col>
      <xdr:colOff>114300</xdr:colOff>
      <xdr:row>78</xdr:row>
      <xdr:rowOff>81493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16220"/>
          <a:ext cx="889000" cy="2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12746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87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112329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1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101902</xdr:rowOff>
    </xdr:from>
    <xdr:to>
      <xdr:col>24</xdr:col>
      <xdr:colOff>114300</xdr:colOff>
      <xdr:row>77</xdr:row>
      <xdr:rowOff>32052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80329</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1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152022</xdr:rowOff>
    </xdr:from>
    <xdr:to>
      <xdr:col>20</xdr:col>
      <xdr:colOff>38100</xdr:colOff>
      <xdr:row>77</xdr:row>
      <xdr:rowOff>82172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73299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327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153279</xdr:rowOff>
    </xdr:from>
    <xdr:to>
      <xdr:col>15</xdr:col>
      <xdr:colOff>101600</xdr:colOff>
      <xdr:row>77</xdr:row>
      <xdr:rowOff>83429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74556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32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135220</xdr:rowOff>
    </xdr:from>
    <xdr:to>
      <xdr:col>10</xdr:col>
      <xdr:colOff>165100</xdr:colOff>
      <xdr:row>77</xdr:row>
      <xdr:rowOff>65370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56497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325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30693</xdr:rowOff>
    </xdr:from>
    <xdr:to>
      <xdr:col>6</xdr:col>
      <xdr:colOff>38100</xdr:colOff>
      <xdr:row>78</xdr:row>
      <xdr:rowOff>132293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123420</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49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169914</xdr:rowOff>
    </xdr:from>
    <xdr:to>
      <xdr:col>24</xdr:col>
      <xdr:colOff>63500</xdr:colOff>
      <xdr:row>96</xdr:row>
      <xdr:rowOff>60871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600414"/>
          <a:ext cx="838200" cy="91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92295</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8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169914</xdr:rowOff>
    </xdr:from>
    <xdr:to>
      <xdr:col>19</xdr:col>
      <xdr:colOff>177800</xdr:colOff>
      <xdr:row>92</xdr:row>
      <xdr:rowOff>9474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600414"/>
          <a:ext cx="889000" cy="18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9474</xdr:rowOff>
    </xdr:from>
    <xdr:to>
      <xdr:col>15</xdr:col>
      <xdr:colOff>50800</xdr:colOff>
      <xdr:row>94</xdr:row>
      <xdr:rowOff>73749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782874"/>
          <a:ext cx="889000" cy="40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73749</xdr:rowOff>
    </xdr:from>
    <xdr:to>
      <xdr:col>10</xdr:col>
      <xdr:colOff>114300</xdr:colOff>
      <xdr:row>98</xdr:row>
      <xdr:rowOff>49137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190049"/>
          <a:ext cx="889000" cy="6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88916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10071</xdr:rowOff>
    </xdr:from>
    <xdr:to>
      <xdr:col>24</xdr:col>
      <xdr:colOff>114300</xdr:colOff>
      <xdr:row>96</xdr:row>
      <xdr:rowOff>111671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6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96448</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119114</xdr:rowOff>
    </xdr:from>
    <xdr:to>
      <xdr:col>20</xdr:col>
      <xdr:colOff>38100</xdr:colOff>
      <xdr:row>91</xdr:row>
      <xdr:rowOff>49264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5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40391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6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130124</xdr:rowOff>
    </xdr:from>
    <xdr:to>
      <xdr:col>15</xdr:col>
      <xdr:colOff>101600</xdr:colOff>
      <xdr:row>92</xdr:row>
      <xdr:rowOff>60274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7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51401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22949</xdr:rowOff>
    </xdr:from>
    <xdr:to>
      <xdr:col>10</xdr:col>
      <xdr:colOff>165100</xdr:colOff>
      <xdr:row>94</xdr:row>
      <xdr:rowOff>124549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115676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169787</xdr:rowOff>
    </xdr:from>
    <xdr:to>
      <xdr:col>6</xdr:col>
      <xdr:colOff>38100</xdr:colOff>
      <xdr:row>98</xdr:row>
      <xdr:rowOff>99937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91064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128270</xdr:rowOff>
    </xdr:from>
    <xdr:to>
      <xdr:col>55</xdr:col>
      <xdr:colOff>0</xdr:colOff>
      <xdr:row>35</xdr:row>
      <xdr:rowOff>162560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443220"/>
          <a:ext cx="8382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121211</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43361</xdr:rowOff>
    </xdr:from>
    <xdr:to>
      <xdr:col>50</xdr:col>
      <xdr:colOff>114300</xdr:colOff>
      <xdr:row>35</xdr:row>
      <xdr:rowOff>162560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04411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77651</xdr:rowOff>
    </xdr:from>
    <xdr:to>
      <xdr:col>45</xdr:col>
      <xdr:colOff>177800</xdr:colOff>
      <xdr:row>35</xdr:row>
      <xdr:rowOff>43361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0695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121211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77651</xdr:rowOff>
    </xdr:from>
    <xdr:to>
      <xdr:col>41</xdr:col>
      <xdr:colOff>50800</xdr:colOff>
      <xdr:row>35</xdr:row>
      <xdr:rowOff>116840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906951"/>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142438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77470</xdr:rowOff>
    </xdr:from>
    <xdr:to>
      <xdr:col>55</xdr:col>
      <xdr:colOff>50800</xdr:colOff>
      <xdr:row>32</xdr:row>
      <xdr:rowOff>7620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100347</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2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111760</xdr:rowOff>
    </xdr:from>
    <xdr:to>
      <xdr:col>50</xdr:col>
      <xdr:colOff>165100</xdr:colOff>
      <xdr:row>36</xdr:row>
      <xdr:rowOff>41910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164011</xdr:rowOff>
    </xdr:from>
    <xdr:to>
      <xdr:col>46</xdr:col>
      <xdr:colOff>38100</xdr:colOff>
      <xdr:row>35</xdr:row>
      <xdr:rowOff>94161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110688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26851</xdr:rowOff>
    </xdr:from>
    <xdr:to>
      <xdr:col>41</xdr:col>
      <xdr:colOff>101600</xdr:colOff>
      <xdr:row>34</xdr:row>
      <xdr:rowOff>128451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144978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66040</xdr:rowOff>
    </xdr:from>
    <xdr:to>
      <xdr:col>36</xdr:col>
      <xdr:colOff>165100</xdr:colOff>
      <xdr:row>35</xdr:row>
      <xdr:rowOff>167640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12717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132254</xdr:rowOff>
    </xdr:from>
    <xdr:to>
      <xdr:col>55</xdr:col>
      <xdr:colOff>0</xdr:colOff>
      <xdr:row>56</xdr:row>
      <xdr:rowOff>67821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62004"/>
          <a:ext cx="838200" cy="10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132254</xdr:rowOff>
    </xdr:from>
    <xdr:to>
      <xdr:col>50</xdr:col>
      <xdr:colOff>114300</xdr:colOff>
      <xdr:row>56</xdr:row>
      <xdr:rowOff>57469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62004"/>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85444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26837</xdr:rowOff>
    </xdr:from>
    <xdr:to>
      <xdr:col>45</xdr:col>
      <xdr:colOff>177800</xdr:colOff>
      <xdr:row>56</xdr:row>
      <xdr:rowOff>57469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803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0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26837</xdr:rowOff>
    </xdr:from>
    <xdr:to>
      <xdr:col>41</xdr:col>
      <xdr:colOff>50800</xdr:colOff>
      <xdr:row>56</xdr:row>
      <xdr:rowOff>64327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28037"/>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63237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8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17021</xdr:rowOff>
    </xdr:from>
    <xdr:to>
      <xdr:col>55</xdr:col>
      <xdr:colOff>50800</xdr:colOff>
      <xdr:row>56</xdr:row>
      <xdr:rowOff>118621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166898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5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81454</xdr:rowOff>
    </xdr:from>
    <xdr:to>
      <xdr:col>50</xdr:col>
      <xdr:colOff>165100</xdr:colOff>
      <xdr:row>56</xdr:row>
      <xdr:rowOff>11604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1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2731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6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6669</xdr:rowOff>
    </xdr:from>
    <xdr:to>
      <xdr:col>46</xdr:col>
      <xdr:colOff>38100</xdr:colOff>
      <xdr:row>56</xdr:row>
      <xdr:rowOff>108269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99396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70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147487</xdr:rowOff>
    </xdr:from>
    <xdr:to>
      <xdr:col>41</xdr:col>
      <xdr:colOff>101600</xdr:colOff>
      <xdr:row>56</xdr:row>
      <xdr:rowOff>77637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68764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13527</xdr:rowOff>
    </xdr:from>
    <xdr:to>
      <xdr:col>36</xdr:col>
      <xdr:colOff>165100</xdr:colOff>
      <xdr:row>56</xdr:row>
      <xdr:rowOff>115127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106254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7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107206</xdr:rowOff>
    </xdr:from>
    <xdr:to>
      <xdr:col>55</xdr:col>
      <xdr:colOff>0</xdr:colOff>
      <xdr:row>72</xdr:row>
      <xdr:rowOff>167360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451606"/>
          <a:ext cx="838200" cy="6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106940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451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104724</xdr:rowOff>
    </xdr:from>
    <xdr:to>
      <xdr:col>50</xdr:col>
      <xdr:colOff>114300</xdr:colOff>
      <xdr:row>72</xdr:row>
      <xdr:rowOff>107206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49124"/>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119180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95760</xdr:rowOff>
    </xdr:from>
    <xdr:to>
      <xdr:col>45</xdr:col>
      <xdr:colOff>177800</xdr:colOff>
      <xdr:row>72</xdr:row>
      <xdr:rowOff>104724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440160"/>
          <a:ext cx="889000" cy="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92466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95760</xdr:rowOff>
    </xdr:from>
    <xdr:to>
      <xdr:col>41</xdr:col>
      <xdr:colOff>50800</xdr:colOff>
      <xdr:row>77</xdr:row>
      <xdr:rowOff>1169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440160"/>
          <a:ext cx="889000" cy="7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116560</xdr:rowOff>
    </xdr:from>
    <xdr:to>
      <xdr:col>55</xdr:col>
      <xdr:colOff>50800</xdr:colOff>
      <xdr:row>73</xdr:row>
      <xdr:rowOff>46710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139437</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56406</xdr:rowOff>
    </xdr:from>
    <xdr:to>
      <xdr:col>50</xdr:col>
      <xdr:colOff>165100</xdr:colOff>
      <xdr:row>72</xdr:row>
      <xdr:rowOff>158006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40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149133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49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53924</xdr:rowOff>
    </xdr:from>
    <xdr:to>
      <xdr:col>46</xdr:col>
      <xdr:colOff>38100</xdr:colOff>
      <xdr:row>72</xdr:row>
      <xdr:rowOff>155524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39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146651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9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44960</xdr:rowOff>
    </xdr:from>
    <xdr:to>
      <xdr:col>41</xdr:col>
      <xdr:colOff>101600</xdr:colOff>
      <xdr:row>72</xdr:row>
      <xdr:rowOff>146560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137687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8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121819</xdr:rowOff>
    </xdr:from>
    <xdr:to>
      <xdr:col>36</xdr:col>
      <xdr:colOff>165100</xdr:colOff>
      <xdr:row>77</xdr:row>
      <xdr:rowOff>51969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5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68495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171338</xdr:rowOff>
    </xdr:from>
    <xdr:to>
      <xdr:col>55</xdr:col>
      <xdr:colOff>0</xdr:colOff>
      <xdr:row>97</xdr:row>
      <xdr:rowOff>22885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459088"/>
          <a:ext cx="838200" cy="1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16177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596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25172</xdr:rowOff>
    </xdr:from>
    <xdr:to>
      <xdr:col>50</xdr:col>
      <xdr:colOff>114300</xdr:colOff>
      <xdr:row>95</xdr:row>
      <xdr:rowOff>171338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12922"/>
          <a:ext cx="889000" cy="1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25172</xdr:rowOff>
    </xdr:from>
    <xdr:to>
      <xdr:col>45</xdr:col>
      <xdr:colOff>177800</xdr:colOff>
      <xdr:row>95</xdr:row>
      <xdr:rowOff>122189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312922"/>
          <a:ext cx="889000" cy="9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83628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85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122189</xdr:rowOff>
    </xdr:from>
    <xdr:to>
      <xdr:col>41</xdr:col>
      <xdr:colOff>50800</xdr:colOff>
      <xdr:row>96</xdr:row>
      <xdr:rowOff>109296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09939"/>
          <a:ext cx="889000" cy="15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143535</xdr:rowOff>
    </xdr:from>
    <xdr:to>
      <xdr:col>55</xdr:col>
      <xdr:colOff>50800</xdr:colOff>
      <xdr:row>97</xdr:row>
      <xdr:rowOff>73685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121962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120538</xdr:rowOff>
    </xdr:from>
    <xdr:to>
      <xdr:col>50</xdr:col>
      <xdr:colOff>165100</xdr:colOff>
      <xdr:row>96</xdr:row>
      <xdr:rowOff>50688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41815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5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145822</xdr:rowOff>
    </xdr:from>
    <xdr:to>
      <xdr:col>46</xdr:col>
      <xdr:colOff>38100</xdr:colOff>
      <xdr:row>95</xdr:row>
      <xdr:rowOff>75972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67099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71389</xdr:rowOff>
    </xdr:from>
    <xdr:to>
      <xdr:col>41</xdr:col>
      <xdr:colOff>101600</xdr:colOff>
      <xdr:row>96</xdr:row>
      <xdr:rowOff>1539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3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164116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45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58496</xdr:rowOff>
    </xdr:from>
    <xdr:to>
      <xdr:col>36</xdr:col>
      <xdr:colOff>165100</xdr:colOff>
      <xdr:row>96</xdr:row>
      <xdr:rowOff>160096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151223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49860</xdr:rowOff>
    </xdr:from>
    <xdr:to>
      <xdr:col>85</xdr:col>
      <xdr:colOff>127000</xdr:colOff>
      <xdr:row>31</xdr:row>
      <xdr:rowOff>56490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364810"/>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124020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953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49860</xdr:rowOff>
    </xdr:from>
    <xdr:to>
      <xdr:col>81</xdr:col>
      <xdr:colOff>50800</xdr:colOff>
      <xdr:row>31</xdr:row>
      <xdr:rowOff>69291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36481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49725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05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148387</xdr:rowOff>
    </xdr:from>
    <xdr:to>
      <xdr:col>76</xdr:col>
      <xdr:colOff>114300</xdr:colOff>
      <xdr:row>31</xdr:row>
      <xdr:rowOff>69291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29188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62298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148387</xdr:rowOff>
    </xdr:from>
    <xdr:to>
      <xdr:col>71</xdr:col>
      <xdr:colOff>177800</xdr:colOff>
      <xdr:row>32</xdr:row>
      <xdr:rowOff>8026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291887"/>
          <a:ext cx="889000" cy="2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114647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137965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5690</xdr:rowOff>
    </xdr:from>
    <xdr:to>
      <xdr:col>85</xdr:col>
      <xdr:colOff>177800</xdr:colOff>
      <xdr:row>31</xdr:row>
      <xdr:rowOff>107290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3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130167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27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170510</xdr:rowOff>
    </xdr:from>
    <xdr:to>
      <xdr:col>81</xdr:col>
      <xdr:colOff>101600</xdr:colOff>
      <xdr:row>31</xdr:row>
      <xdr:rowOff>100660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3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117187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08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18491</xdr:rowOff>
    </xdr:from>
    <xdr:to>
      <xdr:col>76</xdr:col>
      <xdr:colOff>165100</xdr:colOff>
      <xdr:row>31</xdr:row>
      <xdr:rowOff>120091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3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136618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1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97587</xdr:rowOff>
    </xdr:from>
    <xdr:to>
      <xdr:col>72</xdr:col>
      <xdr:colOff>38100</xdr:colOff>
      <xdr:row>31</xdr:row>
      <xdr:rowOff>27737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2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44264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0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128676</xdr:rowOff>
    </xdr:from>
    <xdr:to>
      <xdr:col>67</xdr:col>
      <xdr:colOff>101600</xdr:colOff>
      <xdr:row>32</xdr:row>
      <xdr:rowOff>58826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4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75353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2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134518</xdr:rowOff>
    </xdr:from>
    <xdr:to>
      <xdr:col>85</xdr:col>
      <xdr:colOff>126364</xdr:colOff>
      <xdr:row>58</xdr:row>
      <xdr:rowOff>50927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9049918"/>
          <a:ext cx="1269" cy="9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54754</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50927</xdr:rowOff>
    </xdr:from>
    <xdr:to>
      <xdr:col>86</xdr:col>
      <xdr:colOff>25400</xdr:colOff>
      <xdr:row>58</xdr:row>
      <xdr:rowOff>50927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9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81195</xdr:rowOff>
    </xdr:from>
    <xdr:ext cx="534377"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8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134518</xdr:rowOff>
    </xdr:from>
    <xdr:to>
      <xdr:col>86</xdr:col>
      <xdr:colOff>25400</xdr:colOff>
      <xdr:row>52</xdr:row>
      <xdr:rowOff>134518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0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133566</xdr:rowOff>
    </xdr:from>
    <xdr:to>
      <xdr:col>85</xdr:col>
      <xdr:colOff>127000</xdr:colOff>
      <xdr:row>53</xdr:row>
      <xdr:rowOff>131394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048966"/>
          <a:ext cx="838200" cy="1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2709</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432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24282</xdr:rowOff>
    </xdr:from>
    <xdr:to>
      <xdr:col>85</xdr:col>
      <xdr:colOff>177800</xdr:colOff>
      <xdr:row>55</xdr:row>
      <xdr:rowOff>125882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45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48755</xdr:rowOff>
    </xdr:from>
    <xdr:to>
      <xdr:col>81</xdr:col>
      <xdr:colOff>50800</xdr:colOff>
      <xdr:row>52</xdr:row>
      <xdr:rowOff>133566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8964155"/>
          <a:ext cx="8890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78880</xdr:rowOff>
    </xdr:from>
    <xdr:to>
      <xdr:col>81</xdr:col>
      <xdr:colOff>101600</xdr:colOff>
      <xdr:row>55</xdr:row>
      <xdr:rowOff>9030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157</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01411" y="94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9474</xdr:rowOff>
    </xdr:from>
    <xdr:to>
      <xdr:col>76</xdr:col>
      <xdr:colOff>114300</xdr:colOff>
      <xdr:row>52</xdr:row>
      <xdr:rowOff>48755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8924874"/>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63868</xdr:rowOff>
    </xdr:from>
    <xdr:to>
      <xdr:col>76</xdr:col>
      <xdr:colOff>165100</xdr:colOff>
      <xdr:row>54</xdr:row>
      <xdr:rowOff>165468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32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156595</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67958</xdr:rowOff>
    </xdr:from>
    <xdr:to>
      <xdr:col>71</xdr:col>
      <xdr:colOff>177800</xdr:colOff>
      <xdr:row>52</xdr:row>
      <xdr:rowOff>9474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8811908"/>
          <a:ext cx="8890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79261</xdr:rowOff>
    </xdr:from>
    <xdr:to>
      <xdr:col>72</xdr:col>
      <xdr:colOff>38100</xdr:colOff>
      <xdr:row>55</xdr:row>
      <xdr:rowOff>9411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3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4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93014</xdr:rowOff>
    </xdr:from>
    <xdr:to>
      <xdr:col>67</xdr:col>
      <xdr:colOff>101600</xdr:colOff>
      <xdr:row>55</xdr:row>
      <xdr:rowOff>23164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3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14291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80594</xdr:rowOff>
    </xdr:from>
    <xdr:to>
      <xdr:col>85</xdr:col>
      <xdr:colOff>177800</xdr:colOff>
      <xdr:row>54</xdr:row>
      <xdr:rowOff>10744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103471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01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82766</xdr:rowOff>
    </xdr:from>
    <xdr:to>
      <xdr:col>81</xdr:col>
      <xdr:colOff>101600</xdr:colOff>
      <xdr:row>53</xdr:row>
      <xdr:rowOff>12916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89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29443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01411" y="87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169405</xdr:rowOff>
    </xdr:from>
    <xdr:to>
      <xdr:col>76</xdr:col>
      <xdr:colOff>165100</xdr:colOff>
      <xdr:row>52</xdr:row>
      <xdr:rowOff>99555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89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116082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868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130124</xdr:rowOff>
    </xdr:from>
    <xdr:to>
      <xdr:col>72</xdr:col>
      <xdr:colOff>38100</xdr:colOff>
      <xdr:row>52</xdr:row>
      <xdr:rowOff>60274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887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76801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864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17158</xdr:rowOff>
    </xdr:from>
    <xdr:to>
      <xdr:col>67</xdr:col>
      <xdr:colOff>101600</xdr:colOff>
      <xdr:row>51</xdr:row>
      <xdr:rowOff>118758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87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135285</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8536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24384</xdr:rowOff>
    </xdr:from>
    <xdr:to>
      <xdr:col>85</xdr:col>
      <xdr:colOff>127000</xdr:colOff>
      <xdr:row>76</xdr:row>
      <xdr:rowOff>162179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2883134"/>
          <a:ext cx="838200" cy="30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51325</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162179</xdr:rowOff>
    </xdr:from>
    <xdr:to>
      <xdr:col>81</xdr:col>
      <xdr:colOff>50800</xdr:colOff>
      <xdr:row>77</xdr:row>
      <xdr:rowOff>16129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19237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109617</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130556</xdr:rowOff>
    </xdr:from>
    <xdr:to>
      <xdr:col>76</xdr:col>
      <xdr:colOff>114300</xdr:colOff>
      <xdr:row>77</xdr:row>
      <xdr:rowOff>16129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160756"/>
          <a:ext cx="889000" cy="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53738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54991</xdr:rowOff>
    </xdr:from>
    <xdr:to>
      <xdr:col>71</xdr:col>
      <xdr:colOff>177800</xdr:colOff>
      <xdr:row>76</xdr:row>
      <xdr:rowOff>130556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2913741"/>
          <a:ext cx="889000" cy="2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24401</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86250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145034</xdr:rowOff>
    </xdr:from>
    <xdr:to>
      <xdr:col>85</xdr:col>
      <xdr:colOff>177800</xdr:colOff>
      <xdr:row>75</xdr:row>
      <xdr:rowOff>75184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28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167911</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26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111379</xdr:rowOff>
    </xdr:from>
    <xdr:to>
      <xdr:col>81</xdr:col>
      <xdr:colOff>101600</xdr:colOff>
      <xdr:row>77</xdr:row>
      <xdr:rowOff>41529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58056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291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136779</xdr:rowOff>
    </xdr:from>
    <xdr:to>
      <xdr:col>76</xdr:col>
      <xdr:colOff>165100</xdr:colOff>
      <xdr:row>77</xdr:row>
      <xdr:rowOff>66929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1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58056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79756</xdr:rowOff>
    </xdr:from>
    <xdr:to>
      <xdr:col>72</xdr:col>
      <xdr:colOff>38100</xdr:colOff>
      <xdr:row>77</xdr:row>
      <xdr:rowOff>9906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1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4191</xdr:rowOff>
    </xdr:from>
    <xdr:to>
      <xdr:col>67</xdr:col>
      <xdr:colOff>101600</xdr:colOff>
      <xdr:row>75</xdr:row>
      <xdr:rowOff>105791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28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96918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32899</xdr:rowOff>
    </xdr:from>
    <xdr:to>
      <xdr:col>85</xdr:col>
      <xdr:colOff>127000</xdr:colOff>
      <xdr:row>97</xdr:row>
      <xdr:rowOff>41356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663549"/>
          <a:ext cx="8382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91569</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0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153370</xdr:rowOff>
    </xdr:from>
    <xdr:to>
      <xdr:col>81</xdr:col>
      <xdr:colOff>50800</xdr:colOff>
      <xdr:row>97</xdr:row>
      <xdr:rowOff>41356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6125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113256</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153370</xdr:rowOff>
    </xdr:from>
    <xdr:to>
      <xdr:col>76</xdr:col>
      <xdr:colOff>114300</xdr:colOff>
      <xdr:row>97</xdr:row>
      <xdr:rowOff>16073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12570"/>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93294</xdr:rowOff>
    </xdr:from>
    <xdr:to>
      <xdr:col>71</xdr:col>
      <xdr:colOff>177800</xdr:colOff>
      <xdr:row>97</xdr:row>
      <xdr:rowOff>16073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552494"/>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166564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147135</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153549</xdr:rowOff>
    </xdr:from>
    <xdr:to>
      <xdr:col>85</xdr:col>
      <xdr:colOff>177800</xdr:colOff>
      <xdr:row>97</xdr:row>
      <xdr:rowOff>83699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6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131976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5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162006</xdr:rowOff>
    </xdr:from>
    <xdr:to>
      <xdr:col>81</xdr:col>
      <xdr:colOff>101600</xdr:colOff>
      <xdr:row>97</xdr:row>
      <xdr:rowOff>92156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6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83283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7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102570</xdr:rowOff>
    </xdr:from>
    <xdr:to>
      <xdr:col>76</xdr:col>
      <xdr:colOff>165100</xdr:colOff>
      <xdr:row>97</xdr:row>
      <xdr:rowOff>32720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23847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5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136723</xdr:rowOff>
    </xdr:from>
    <xdr:to>
      <xdr:col>72</xdr:col>
      <xdr:colOff>38100</xdr:colOff>
      <xdr:row>97</xdr:row>
      <xdr:rowOff>66873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58000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42494</xdr:rowOff>
    </xdr:from>
    <xdr:to>
      <xdr:col>67</xdr:col>
      <xdr:colOff>101600</xdr:colOff>
      <xdr:row>96</xdr:row>
      <xdr:rowOff>144094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135221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95613</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10563"/>
          <a:ext cx="1269"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42290</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85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95613</xdr:rowOff>
    </xdr:from>
    <xdr:to>
      <xdr:col>116</xdr:col>
      <xdr:colOff>152400</xdr:colOff>
      <xdr:row>31</xdr:row>
      <xdr:rowOff>95613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10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95613</xdr:rowOff>
    </xdr:from>
    <xdr:to>
      <xdr:col>116</xdr:col>
      <xdr:colOff>63500</xdr:colOff>
      <xdr:row>32</xdr:row>
      <xdr:rowOff>62956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1323300" y="5410563"/>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70593</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5856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92166</xdr:rowOff>
    </xdr:from>
    <xdr:to>
      <xdr:col>116</xdr:col>
      <xdr:colOff>114300</xdr:colOff>
      <xdr:row>39</xdr:row>
      <xdr:rowOff>22316</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62956</xdr:rowOff>
    </xdr:from>
    <xdr:to>
      <xdr:col>111</xdr:col>
      <xdr:colOff>177800</xdr:colOff>
      <xdr:row>39</xdr:row>
      <xdr:rowOff>90715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0434300" y="5549356"/>
          <a:ext cx="889000" cy="12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110127</xdr:rowOff>
    </xdr:from>
    <xdr:to>
      <xdr:col>112</xdr:col>
      <xdr:colOff>38100</xdr:colOff>
      <xdr:row>39</xdr:row>
      <xdr:rowOff>40277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2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31404</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7179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90715</xdr:rowOff>
    </xdr:from>
    <xdr:to>
      <xdr:col>107</xdr:col>
      <xdr:colOff>50800</xdr:colOff>
      <xdr:row>39</xdr:row>
      <xdr:rowOff>93980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19545300" y="67772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46446</xdr:rowOff>
    </xdr:from>
    <xdr:to>
      <xdr:col>107</xdr:col>
      <xdr:colOff>101600</xdr:colOff>
      <xdr:row>39</xdr:row>
      <xdr:rowOff>148046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139173</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309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85816</xdr:rowOff>
    </xdr:from>
    <xdr:to>
      <xdr:col>102</xdr:col>
      <xdr:colOff>114300</xdr:colOff>
      <xdr:row>39</xdr:row>
      <xdr:rowOff>93980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5229316"/>
          <a:ext cx="889000" cy="15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33383</xdr:rowOff>
    </xdr:from>
    <xdr:to>
      <xdr:col>102</xdr:col>
      <xdr:colOff>165100</xdr:colOff>
      <xdr:row>39</xdr:row>
      <xdr:rowOff>134983</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151510</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420650" y="64951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80735</xdr:rowOff>
    </xdr:from>
    <xdr:to>
      <xdr:col>98</xdr:col>
      <xdr:colOff>38100</xdr:colOff>
      <xdr:row>39</xdr:row>
      <xdr:rowOff>10885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2012</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6885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44813</xdr:rowOff>
    </xdr:from>
    <xdr:to>
      <xdr:col>116</xdr:col>
      <xdr:colOff>114300</xdr:colOff>
      <xdr:row>31</xdr:row>
      <xdr:rowOff>146413</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169290</xdr:rowOff>
    </xdr:from>
    <xdr:ext cx="378565"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5312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12156</xdr:rowOff>
    </xdr:from>
    <xdr:to>
      <xdr:col>112</xdr:col>
      <xdr:colOff>38100</xdr:colOff>
      <xdr:row>32</xdr:row>
      <xdr:rowOff>113756</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54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130283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21317" y="527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39915</xdr:rowOff>
    </xdr:from>
    <xdr:to>
      <xdr:col>107</xdr:col>
      <xdr:colOff>101600</xdr:colOff>
      <xdr:row>39</xdr:row>
      <xdr:rowOff>141515</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158042</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501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43180</xdr:rowOff>
    </xdr:from>
    <xdr:to>
      <xdr:col>102</xdr:col>
      <xdr:colOff>165100</xdr:colOff>
      <xdr:row>39</xdr:row>
      <xdr:rowOff>144780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135907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822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35016</xdr:rowOff>
    </xdr:from>
    <xdr:to>
      <xdr:col>98</xdr:col>
      <xdr:colOff>38100</xdr:colOff>
      <xdr:row>30</xdr:row>
      <xdr:rowOff>136616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51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153143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495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○警察費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1/8</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27,614</a:t>
          </a:r>
          <a:r>
            <a:rPr kumimoji="1" lang="ja-JP" altLang="en-US" sz="1300">
              <a:latin typeface="ＭＳ Ｐゴシック" panose="020B0600070205080204" pitchFamily="50" charset="-128"/>
              <a:ea typeface="ＭＳ Ｐゴシック" panose="020B0600070205080204" pitchFamily="50" charset="-128"/>
            </a:rPr>
            <a:t>円で、職員数が類似団体と比較して多いため最も高いコストとなっている。簡素で効率的な組織体制の構築に向けて、適正な定員管理に努める。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グループ内順位 </a:t>
          </a:r>
          <a:r>
            <a:rPr kumimoji="1" lang="en-US" altLang="ja-JP" sz="1300">
              <a:latin typeface="ＭＳ Ｐゴシック" panose="020B0600070205080204" pitchFamily="50" charset="-128"/>
              <a:ea typeface="ＭＳ Ｐゴシック" panose="020B0600070205080204" pitchFamily="50" charset="-128"/>
            </a:rPr>
            <a:t>2/8</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1,822</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賃上げ環境整備など物価高騰対策を実施したためであり、社会経済情勢の変化や県としての役割分担を踏まえつつ、必要に応じて適切な見直しを行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年度以降、災害等への備えのための積立により標準財政規模比は増加傾向であったが、年度間の財源調整のために取り崩しを行った結果、比率が低下した。</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地方消費税の上振れにより比率が上昇した。</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財政調整基金の取崩しの増加により比率が減少した。</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臨時財政対策債の償還額は横ばいの状況にあるものの、県が発行を決定し、投資的経費の財源に充当する県債の発行を抑制していることから、減少傾向にある。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臨時地方道整備債等の償還額の減少に伴い減少した。</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プライマリーバランスの黒字確保に着目し、県債発行を抑制しているが、普通交付税の基準財政需要額に算入された地方債の元利償還金の減少等により増加している。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満期一括償還での借入はない。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公営企業の県債残高が前年同水準となり、償還に対する繰入れも同水準で推移した。</a:t>
          </a:r>
        </a:p>
        <a:p>
          <a:r>
            <a:rPr kumimoji="1" lang="ja-JP" altLang="en-US" sz="1200">
              <a:latin typeface="ＭＳ ゴシック" pitchFamily="49" charset="-128"/>
              <a:ea typeface="ＭＳ ゴシック" pitchFamily="49" charset="-128"/>
            </a:rPr>
            <a:t>○充当可能基金</a:t>
          </a:r>
        </a:p>
        <a:p>
          <a:r>
            <a:rPr kumimoji="1" lang="ja-JP" altLang="en-US" sz="1200">
              <a:latin typeface="ＭＳ ゴシック" pitchFamily="49" charset="-128"/>
              <a:ea typeface="ＭＳ ゴシック" pitchFamily="49" charset="-128"/>
            </a:rPr>
            <a:t>　退職手当基金の新設等に伴い、充当可能財源が増加した。</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物価高騰緊急対策等のため財政調整基金を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億円積み立てたことや、山口県退職手当基金の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億円、岩国・和木・大島地域まちづくり基金の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・安心・安全基盤強化基金：県民生活における安心及び安全を確保するための基盤の強化を図る。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・岩国・和木・大島地域まちづくり基金：道路改良等の事業のために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・安心・安全基盤強化基金：県立総合医療センターの機能強化や防府警察署の建替等の事業のために取り崩す予定。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・岩国・和木・大島地域まちづくり基金：米軍基地の再編関連特定周辺市町村の区域内における住民の生活の利便性の向上及び産業の振興のための所要額を積立予定。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令和６年度当初予算において、経済対策を実施するための財源として活用する等、決算剰余金の一部を含め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億円を積み立てた一方で、物価高騰緊急対策等のため財政調整基金を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災害等への備えのため、必要な目安としている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712962097</v>
      </c>
      <c r="BO4" s="385"/>
      <c r="BP4" s="385"/>
      <c r="BQ4" s="385"/>
      <c r="BR4" s="385"/>
      <c r="BS4" s="385"/>
      <c r="BT4" s="385"/>
      <c r="BU4" s="386"/>
      <c r="BV4" s="384">
        <v>776771731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6.3</v>
      </c>
      <c r="CU4" s="428"/>
      <c r="CV4" s="428"/>
      <c r="CW4" s="428"/>
      <c r="CX4" s="428"/>
      <c r="CY4" s="428"/>
      <c r="CZ4" s="428"/>
      <c r="DA4" s="429"/>
      <c r="DB4" s="427">
        <v>5.5</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678580641</v>
      </c>
      <c r="BO5" s="395"/>
      <c r="BP5" s="395"/>
      <c r="BQ5" s="395"/>
      <c r="BR5" s="395"/>
      <c r="BS5" s="395"/>
      <c r="BT5" s="395"/>
      <c r="BU5" s="396"/>
      <c r="BV5" s="394">
        <v>747765426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89.1</v>
      </c>
      <c r="CU5" s="431"/>
      <c r="CV5" s="431"/>
      <c r="CW5" s="431"/>
      <c r="CX5" s="431"/>
      <c r="CY5" s="431"/>
      <c r="CZ5" s="431"/>
      <c r="DA5" s="432"/>
      <c r="DB5" s="430">
        <v>87.9</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11610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34381456</v>
      </c>
      <c r="BO6" s="395"/>
      <c r="BP6" s="395"/>
      <c r="BQ6" s="395"/>
      <c r="BR6" s="395"/>
      <c r="BS6" s="395"/>
      <c r="BT6" s="395"/>
      <c r="BU6" s="396"/>
      <c r="BV6" s="394">
        <v>29006305</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89.8</v>
      </c>
      <c r="CU6" s="401"/>
      <c r="CV6" s="401"/>
      <c r="CW6" s="401"/>
      <c r="CX6" s="401"/>
      <c r="CY6" s="401"/>
      <c r="CZ6" s="401"/>
      <c r="DA6" s="402"/>
      <c r="DB6" s="400">
        <v>89.5</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9690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10641461</v>
      </c>
      <c r="BO7" s="395"/>
      <c r="BP7" s="395"/>
      <c r="BQ7" s="395"/>
      <c r="BR7" s="395"/>
      <c r="BS7" s="395"/>
      <c r="BT7" s="395"/>
      <c r="BU7" s="396"/>
      <c r="BV7" s="394">
        <v>8268598</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377054808</v>
      </c>
      <c r="CU7" s="395"/>
      <c r="CV7" s="395"/>
      <c r="CW7" s="395"/>
      <c r="CX7" s="395"/>
      <c r="CY7" s="395"/>
      <c r="CZ7" s="395"/>
      <c r="DA7" s="396"/>
      <c r="DB7" s="394">
        <v>376358415</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8360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23739995</v>
      </c>
      <c r="BO8" s="395"/>
      <c r="BP8" s="395"/>
      <c r="BQ8" s="395"/>
      <c r="BR8" s="395"/>
      <c r="BS8" s="395"/>
      <c r="BT8" s="395"/>
      <c r="BU8" s="396"/>
      <c r="BV8" s="394">
        <v>20737707</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0.43070000000000003</v>
      </c>
      <c r="CU8" s="477"/>
      <c r="CV8" s="477"/>
      <c r="CW8" s="477"/>
      <c r="CX8" s="477"/>
      <c r="CY8" s="477"/>
      <c r="CZ8" s="477"/>
      <c r="DA8" s="478"/>
      <c r="DB8" s="476">
        <v>0.42897999999999997</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1342059</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9800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3002288</v>
      </c>
      <c r="BO9" s="395"/>
      <c r="BP9" s="395"/>
      <c r="BQ9" s="395"/>
      <c r="BR9" s="395"/>
      <c r="BS9" s="395"/>
      <c r="BT9" s="395"/>
      <c r="BU9" s="396"/>
      <c r="BV9" s="394">
        <v>-6697300</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17.399999999999999</v>
      </c>
      <c r="CU9" s="431"/>
      <c r="CV9" s="431"/>
      <c r="CW9" s="431"/>
      <c r="CX9" s="431"/>
      <c r="CY9" s="431"/>
      <c r="CZ9" s="431"/>
      <c r="DA9" s="432"/>
      <c r="DB9" s="430">
        <v>16.5</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1404729</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8800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12549550</v>
      </c>
      <c r="BO10" s="395"/>
      <c r="BP10" s="395"/>
      <c r="BQ10" s="395"/>
      <c r="BR10" s="395"/>
      <c r="BS10" s="395"/>
      <c r="BT10" s="395"/>
      <c r="BU10" s="396"/>
      <c r="BV10" s="394">
        <v>18679401</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47</v>
      </c>
      <c r="AJ11" s="388"/>
      <c r="AK11" s="388"/>
      <c r="AL11" s="388"/>
      <c r="AM11" s="388"/>
      <c r="AN11" s="388"/>
      <c r="AO11" s="388"/>
      <c r="AP11" s="389"/>
      <c r="AQ11" s="387">
        <v>8400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1310109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17800000</v>
      </c>
      <c r="BO12" s="395"/>
      <c r="BP12" s="395"/>
      <c r="BQ12" s="395"/>
      <c r="BR12" s="395"/>
      <c r="BS12" s="395"/>
      <c r="BT12" s="395"/>
      <c r="BU12" s="396"/>
      <c r="BV12" s="394">
        <v>11100000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1290794</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-2248162</v>
      </c>
      <c r="BO13" s="395"/>
      <c r="BP13" s="395"/>
      <c r="BQ13" s="395"/>
      <c r="BR13" s="395"/>
      <c r="BS13" s="395"/>
      <c r="BT13" s="395"/>
      <c r="BU13" s="396"/>
      <c r="BV13" s="394">
        <v>882101</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8.8000000000000007</v>
      </c>
      <c r="CU13" s="431"/>
      <c r="CV13" s="431"/>
      <c r="CW13" s="431"/>
      <c r="CX13" s="431"/>
      <c r="CY13" s="431"/>
      <c r="CZ13" s="431"/>
      <c r="DA13" s="432"/>
      <c r="DB13" s="430">
        <v>8.5</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1326218</v>
      </c>
      <c r="S14" s="523"/>
      <c r="T14" s="523"/>
      <c r="U14" s="523"/>
      <c r="V14" s="524"/>
      <c r="W14" s="439"/>
      <c r="X14" s="440"/>
      <c r="Y14" s="441"/>
      <c r="Z14" s="473" t="s">
        <v>131</v>
      </c>
      <c r="AA14" s="474"/>
      <c r="AB14" s="474"/>
      <c r="AC14" s="474"/>
      <c r="AD14" s="474"/>
      <c r="AE14" s="474"/>
      <c r="AF14" s="474"/>
      <c r="AG14" s="474"/>
      <c r="AH14" s="475"/>
      <c r="AI14" s="387">
        <v>4718</v>
      </c>
      <c r="AJ14" s="388"/>
      <c r="AK14" s="388"/>
      <c r="AL14" s="388"/>
      <c r="AM14" s="389"/>
      <c r="AN14" s="387">
        <v>15300474</v>
      </c>
      <c r="AO14" s="388"/>
      <c r="AP14" s="388"/>
      <c r="AQ14" s="388"/>
      <c r="AR14" s="388"/>
      <c r="AS14" s="389"/>
      <c r="AT14" s="387">
        <v>3243</v>
      </c>
      <c r="AU14" s="388"/>
      <c r="AV14" s="388"/>
      <c r="AW14" s="388"/>
      <c r="AX14" s="388"/>
      <c r="AY14" s="390"/>
      <c r="AZ14" s="381" t="s">
        <v>132</v>
      </c>
      <c r="BA14" s="382"/>
      <c r="BB14" s="382"/>
      <c r="BC14" s="382"/>
      <c r="BD14" s="382"/>
      <c r="BE14" s="382"/>
      <c r="BF14" s="382"/>
      <c r="BG14" s="382"/>
      <c r="BH14" s="382"/>
      <c r="BI14" s="382"/>
      <c r="BJ14" s="382"/>
      <c r="BK14" s="382"/>
      <c r="BL14" s="382"/>
      <c r="BM14" s="383"/>
      <c r="BN14" s="384">
        <v>154502201</v>
      </c>
      <c r="BO14" s="385"/>
      <c r="BP14" s="385"/>
      <c r="BQ14" s="385"/>
      <c r="BR14" s="385"/>
      <c r="BS14" s="385"/>
      <c r="BT14" s="385"/>
      <c r="BU14" s="386"/>
      <c r="BV14" s="384">
        <v>147322651</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170.6</v>
      </c>
      <c r="CU14" s="526"/>
      <c r="CV14" s="526"/>
      <c r="CW14" s="526"/>
      <c r="CX14" s="526"/>
      <c r="CY14" s="526"/>
      <c r="CZ14" s="526"/>
      <c r="DA14" s="527"/>
      <c r="DB14" s="525">
        <v>175.5</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1309182</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337125783</v>
      </c>
      <c r="BO15" s="395"/>
      <c r="BP15" s="395"/>
      <c r="BQ15" s="395"/>
      <c r="BR15" s="395"/>
      <c r="BS15" s="395"/>
      <c r="BT15" s="395"/>
      <c r="BU15" s="396"/>
      <c r="BV15" s="394">
        <v>333813145</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t="s">
        <v>118</v>
      </c>
      <c r="AJ16" s="388"/>
      <c r="AK16" s="388"/>
      <c r="AL16" s="388"/>
      <c r="AM16" s="389"/>
      <c r="AN16" s="387" t="s">
        <v>118</v>
      </c>
      <c r="AO16" s="388"/>
      <c r="AP16" s="388"/>
      <c r="AQ16" s="388"/>
      <c r="AR16" s="388"/>
      <c r="AS16" s="389"/>
      <c r="AT16" s="387" t="s">
        <v>118</v>
      </c>
      <c r="AU16" s="388"/>
      <c r="AV16" s="388"/>
      <c r="AW16" s="388"/>
      <c r="AX16" s="388"/>
      <c r="AY16" s="390"/>
      <c r="AZ16" s="391" t="s">
        <v>140</v>
      </c>
      <c r="BA16" s="392"/>
      <c r="BB16" s="392"/>
      <c r="BC16" s="392"/>
      <c r="BD16" s="392"/>
      <c r="BE16" s="392"/>
      <c r="BF16" s="392"/>
      <c r="BG16" s="392"/>
      <c r="BH16" s="392"/>
      <c r="BI16" s="392"/>
      <c r="BJ16" s="392"/>
      <c r="BK16" s="392"/>
      <c r="BL16" s="392"/>
      <c r="BM16" s="393"/>
      <c r="BN16" s="394">
        <v>191608367</v>
      </c>
      <c r="BO16" s="395"/>
      <c r="BP16" s="395"/>
      <c r="BQ16" s="395"/>
      <c r="BR16" s="395"/>
      <c r="BS16" s="395"/>
      <c r="BT16" s="395"/>
      <c r="BU16" s="396"/>
      <c r="BV16" s="394">
        <v>182885370</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3165</v>
      </c>
      <c r="AJ17" s="388"/>
      <c r="AK17" s="388"/>
      <c r="AL17" s="388"/>
      <c r="AM17" s="389"/>
      <c r="AN17" s="387">
        <v>10270425</v>
      </c>
      <c r="AO17" s="388"/>
      <c r="AP17" s="388"/>
      <c r="AQ17" s="388"/>
      <c r="AR17" s="388"/>
      <c r="AS17" s="389"/>
      <c r="AT17" s="387">
        <v>3245</v>
      </c>
      <c r="AU17" s="388"/>
      <c r="AV17" s="388"/>
      <c r="AW17" s="388"/>
      <c r="AX17" s="388"/>
      <c r="AY17" s="390"/>
      <c r="AZ17" s="391" t="s">
        <v>144</v>
      </c>
      <c r="BA17" s="392"/>
      <c r="BB17" s="392"/>
      <c r="BC17" s="392"/>
      <c r="BD17" s="392"/>
      <c r="BE17" s="392"/>
      <c r="BF17" s="392"/>
      <c r="BG17" s="392"/>
      <c r="BH17" s="392"/>
      <c r="BI17" s="392"/>
      <c r="BJ17" s="392"/>
      <c r="BK17" s="392"/>
      <c r="BL17" s="392"/>
      <c r="BM17" s="393"/>
      <c r="BN17" s="394">
        <v>333040727</v>
      </c>
      <c r="BO17" s="395"/>
      <c r="BP17" s="395"/>
      <c r="BQ17" s="395"/>
      <c r="BR17" s="395"/>
      <c r="BS17" s="395"/>
      <c r="BT17" s="395"/>
      <c r="BU17" s="396"/>
      <c r="BV17" s="394">
        <v>339820356</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6113</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9995</v>
      </c>
      <c r="AJ18" s="388"/>
      <c r="AK18" s="388"/>
      <c r="AL18" s="388"/>
      <c r="AM18" s="389"/>
      <c r="AN18" s="387">
        <v>36151236</v>
      </c>
      <c r="AO18" s="388"/>
      <c r="AP18" s="388"/>
      <c r="AQ18" s="388"/>
      <c r="AR18" s="388"/>
      <c r="AS18" s="389"/>
      <c r="AT18" s="387">
        <v>3617</v>
      </c>
      <c r="AU18" s="388"/>
      <c r="AV18" s="388"/>
      <c r="AW18" s="388"/>
      <c r="AX18" s="388"/>
      <c r="AY18" s="390"/>
      <c r="AZ18" s="506" t="s">
        <v>147</v>
      </c>
      <c r="BA18" s="507"/>
      <c r="BB18" s="507"/>
      <c r="BC18" s="507"/>
      <c r="BD18" s="507"/>
      <c r="BE18" s="507"/>
      <c r="BF18" s="507"/>
      <c r="BG18" s="507"/>
      <c r="BH18" s="507"/>
      <c r="BI18" s="507"/>
      <c r="BJ18" s="507"/>
      <c r="BK18" s="507"/>
      <c r="BL18" s="507"/>
      <c r="BM18" s="508"/>
      <c r="BN18" s="544">
        <v>481549685</v>
      </c>
      <c r="BO18" s="545"/>
      <c r="BP18" s="545"/>
      <c r="BQ18" s="545"/>
      <c r="BR18" s="545"/>
      <c r="BS18" s="545"/>
      <c r="BT18" s="545"/>
      <c r="BU18" s="546"/>
      <c r="BV18" s="544">
        <v>509015518</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214</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1132</v>
      </c>
      <c r="AJ19" s="388"/>
      <c r="AK19" s="388"/>
      <c r="AL19" s="388"/>
      <c r="AM19" s="389"/>
      <c r="AN19" s="387">
        <v>3208088</v>
      </c>
      <c r="AO19" s="388"/>
      <c r="AP19" s="388"/>
      <c r="AQ19" s="388"/>
      <c r="AR19" s="388"/>
      <c r="AS19" s="389"/>
      <c r="AT19" s="387">
        <v>2834</v>
      </c>
      <c r="AU19" s="388"/>
      <c r="AV19" s="388"/>
      <c r="AW19" s="388"/>
      <c r="AX19" s="388"/>
      <c r="AY19" s="390"/>
      <c r="AZ19" s="381" t="s">
        <v>150</v>
      </c>
      <c r="BA19" s="382"/>
      <c r="BB19" s="382"/>
      <c r="BC19" s="382"/>
      <c r="BD19" s="382"/>
      <c r="BE19" s="382"/>
      <c r="BF19" s="382"/>
      <c r="BG19" s="382"/>
      <c r="BH19" s="382"/>
      <c r="BI19" s="382"/>
      <c r="BJ19" s="382"/>
      <c r="BK19" s="382"/>
      <c r="BL19" s="382"/>
      <c r="BM19" s="383"/>
      <c r="BN19" s="384">
        <v>1117090166</v>
      </c>
      <c r="BO19" s="385"/>
      <c r="BP19" s="385"/>
      <c r="BQ19" s="385"/>
      <c r="BR19" s="385"/>
      <c r="BS19" s="385"/>
      <c r="BT19" s="385"/>
      <c r="BU19" s="386"/>
      <c r="BV19" s="384">
        <v>1156766323</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598824</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19010</v>
      </c>
      <c r="AJ20" s="388"/>
      <c r="AK20" s="388"/>
      <c r="AL20" s="388"/>
      <c r="AM20" s="389"/>
      <c r="AN20" s="387">
        <v>64930223</v>
      </c>
      <c r="AO20" s="388"/>
      <c r="AP20" s="388"/>
      <c r="AQ20" s="388"/>
      <c r="AR20" s="388"/>
      <c r="AS20" s="389"/>
      <c r="AT20" s="387">
        <v>3416</v>
      </c>
      <c r="AU20" s="388"/>
      <c r="AV20" s="388"/>
      <c r="AW20" s="388"/>
      <c r="AX20" s="388"/>
      <c r="AY20" s="390"/>
      <c r="AZ20" s="391" t="s">
        <v>153</v>
      </c>
      <c r="BA20" s="392"/>
      <c r="BB20" s="392"/>
      <c r="BC20" s="392"/>
      <c r="BD20" s="392"/>
      <c r="BE20" s="392"/>
      <c r="BF20" s="392"/>
      <c r="BG20" s="392"/>
      <c r="BH20" s="392"/>
      <c r="BI20" s="392"/>
      <c r="BJ20" s="392"/>
      <c r="BK20" s="392"/>
      <c r="BL20" s="392"/>
      <c r="BM20" s="393"/>
      <c r="BN20" s="394">
        <v>286529341</v>
      </c>
      <c r="BO20" s="395"/>
      <c r="BP20" s="395"/>
      <c r="BQ20" s="395"/>
      <c r="BR20" s="395"/>
      <c r="BS20" s="395"/>
      <c r="BT20" s="395"/>
      <c r="BU20" s="396"/>
      <c r="BV20" s="394">
        <v>298193472</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99.1</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724214093</v>
      </c>
      <c r="BO21" s="545"/>
      <c r="BP21" s="545"/>
      <c r="BQ21" s="545"/>
      <c r="BR21" s="545"/>
      <c r="BS21" s="545"/>
      <c r="BT21" s="545"/>
      <c r="BU21" s="546"/>
      <c r="BV21" s="544">
        <v>734654415</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31476730</v>
      </c>
      <c r="BO22" s="395"/>
      <c r="BP22" s="395"/>
      <c r="BQ22" s="395"/>
      <c r="BR22" s="395"/>
      <c r="BS22" s="395"/>
      <c r="BT22" s="395"/>
      <c r="BU22" s="396"/>
      <c r="BV22" s="394">
        <v>47837186</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3277375</v>
      </c>
      <c r="BO23" s="395"/>
      <c r="BP23" s="395"/>
      <c r="BQ23" s="395"/>
      <c r="BR23" s="395"/>
      <c r="BS23" s="395"/>
      <c r="BT23" s="395"/>
      <c r="BU23" s="396"/>
      <c r="BV23" s="394">
        <v>3479260</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5721401</v>
      </c>
      <c r="BO24" s="395"/>
      <c r="BP24" s="395"/>
      <c r="BQ24" s="395"/>
      <c r="BR24" s="395"/>
      <c r="BS24" s="395"/>
      <c r="BT24" s="395"/>
      <c r="BU24" s="396"/>
      <c r="BV24" s="394">
        <v>5717467</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2567209</v>
      </c>
      <c r="BO25" s="545"/>
      <c r="BP25" s="545"/>
      <c r="BQ25" s="545"/>
      <c r="BR25" s="545"/>
      <c r="BS25" s="545"/>
      <c r="BT25" s="545"/>
      <c r="BU25" s="546"/>
      <c r="BV25" s="544">
        <v>2567209</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22381245</v>
      </c>
      <c r="BO26" s="385"/>
      <c r="BP26" s="385"/>
      <c r="BQ26" s="385"/>
      <c r="BR26" s="385"/>
      <c r="BS26" s="385"/>
      <c r="BT26" s="385"/>
      <c r="BU26" s="386"/>
      <c r="BV26" s="384">
        <v>27631695</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2415429</v>
      </c>
      <c r="BO27" s="395"/>
      <c r="BP27" s="395"/>
      <c r="BQ27" s="395"/>
      <c r="BR27" s="395"/>
      <c r="BS27" s="395"/>
      <c r="BT27" s="395"/>
      <c r="BU27" s="396"/>
      <c r="BV27" s="394">
        <v>1187</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49285334</v>
      </c>
      <c r="BO28" s="545"/>
      <c r="BP28" s="545"/>
      <c r="BQ28" s="545"/>
      <c r="BR28" s="545"/>
      <c r="BS28" s="545"/>
      <c r="BT28" s="545"/>
      <c r="BU28" s="546"/>
      <c r="BV28" s="544">
        <v>42323222</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当せん金付証票発売事業</v>
      </c>
      <c r="X32" s="565"/>
      <c r="Y32" s="565"/>
      <c r="Z32" s="565"/>
      <c r="AA32" s="565"/>
      <c r="AB32" s="565"/>
      <c r="AC32" s="565"/>
      <c r="AD32" s="565"/>
      <c r="AE32" s="565"/>
      <c r="AF32" s="565"/>
      <c r="AG32" s="565"/>
      <c r="AH32" s="565"/>
      <c r="AI32" s="565"/>
      <c r="AJ32" s="565"/>
      <c r="AK32" s="565"/>
      <c r="AL32" s="162"/>
      <c r="AM32" s="564">
        <f>IF(AO32="","",MAX(C32:D41,U32:V41)+1)</f>
        <v>13</v>
      </c>
      <c r="AN32" s="564"/>
      <c r="AO32" s="565" t="str">
        <f>IF('各会計、関係団体の財政状況及び健全化判断比率'!B30="","",'各会計、関係団体の財政状況及び健全化判断比率'!B30)</f>
        <v>工業用水道事業会計</v>
      </c>
      <c r="AP32" s="565"/>
      <c r="AQ32" s="565"/>
      <c r="AR32" s="565"/>
      <c r="AS32" s="565"/>
      <c r="AT32" s="565"/>
      <c r="AU32" s="565"/>
      <c r="AV32" s="565"/>
      <c r="AW32" s="565"/>
      <c r="AX32" s="565"/>
      <c r="AY32" s="565"/>
      <c r="AZ32" s="565"/>
      <c r="BA32" s="565"/>
      <c r="BB32" s="565"/>
      <c r="BC32" s="565"/>
      <c r="BD32" s="162"/>
      <c r="BE32" s="564">
        <f>IF(BG32="","",MAX(C32:D41,U32:V41,AM32:AN41)+1)</f>
        <v>16</v>
      </c>
      <c r="BF32" s="564"/>
      <c r="BG32" s="565" t="str">
        <f>IF('各会計、関係団体の財政状況及び健全化判断比率'!B33="","",'各会計、関係団体の財政状況及び健全化判断比率'!B33)</f>
        <v>港湾整備事業特別会計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19</v>
      </c>
      <c r="CP32" s="564"/>
      <c r="CQ32" s="565" t="str">
        <f>IF('各会計、関係団体の財政状況及び健全化判断比率'!BS7="","",'各会計、関係団体の財政状況及び健全化判断比率'!BS7)</f>
        <v>山口県栽培漁業公社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母子父子寡婦福祉資金特別会計</v>
      </c>
      <c r="F33" s="565"/>
      <c r="G33" s="565"/>
      <c r="H33" s="565"/>
      <c r="I33" s="565"/>
      <c r="J33" s="565"/>
      <c r="K33" s="565"/>
      <c r="L33" s="565"/>
      <c r="M33" s="565"/>
      <c r="N33" s="565"/>
      <c r="O33" s="565"/>
      <c r="P33" s="565"/>
      <c r="Q33" s="565"/>
      <c r="R33" s="565"/>
      <c r="S33" s="565"/>
      <c r="T33" s="162"/>
      <c r="U33" s="564">
        <f t="shared" ref="U33:U41" si="0">IF(W33="","",U32+1)</f>
        <v>12</v>
      </c>
      <c r="V33" s="564"/>
      <c r="W33" s="565" t="str">
        <f>IF('各会計、関係団体の財政状況及び健全化判断比率'!B29="","",'各会計、関係団体の財政状況及び健全化判断比率'!B29)</f>
        <v>国民健康保険特別会計</v>
      </c>
      <c r="X33" s="565"/>
      <c r="Y33" s="565"/>
      <c r="Z33" s="565"/>
      <c r="AA33" s="565"/>
      <c r="AB33" s="565"/>
      <c r="AC33" s="565"/>
      <c r="AD33" s="565"/>
      <c r="AE33" s="565"/>
      <c r="AF33" s="565"/>
      <c r="AG33" s="565"/>
      <c r="AH33" s="565"/>
      <c r="AI33" s="565"/>
      <c r="AJ33" s="565"/>
      <c r="AK33" s="565"/>
      <c r="AL33" s="162"/>
      <c r="AM33" s="564">
        <f t="shared" ref="AM33:AM41" si="1">IF(AO33="","",AM32+1)</f>
        <v>14</v>
      </c>
      <c r="AN33" s="564"/>
      <c r="AO33" s="565" t="str">
        <f>IF('各会計、関係団体の財政状況及び健全化判断比率'!B31="","",'各会計、関係団体の財政状況及び健全化判断比率'!B31)</f>
        <v>電気事業会計</v>
      </c>
      <c r="AP33" s="565"/>
      <c r="AQ33" s="565"/>
      <c r="AR33" s="565"/>
      <c r="AS33" s="565"/>
      <c r="AT33" s="565"/>
      <c r="AU33" s="565"/>
      <c r="AV33" s="565"/>
      <c r="AW33" s="565"/>
      <c r="AX33" s="565"/>
      <c r="AY33" s="565"/>
      <c r="AZ33" s="565"/>
      <c r="BA33" s="565"/>
      <c r="BB33" s="565"/>
      <c r="BC33" s="565"/>
      <c r="BD33" s="162"/>
      <c r="BE33" s="564">
        <f t="shared" ref="BE33:BE41" si="2">IF(BG33="","",BE32+1)</f>
        <v>17</v>
      </c>
      <c r="BF33" s="564"/>
      <c r="BG33" s="565" t="str">
        <f>IF('各会計、関係団体の財政状況及び健全化判断比率'!B34="","",'各会計、関係団体の財政状況及び健全化判断比率'!B34)</f>
        <v>下関漁港地方卸売市場特別会計</v>
      </c>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20</v>
      </c>
      <c r="CP33" s="564"/>
      <c r="CQ33" s="565" t="str">
        <f>IF('各会計、関係団体の財政状況及び健全化判断比率'!BS8="","",'各会計、関係団体の財政状況及び健全化判断比率'!BS8)</f>
        <v>山口県青果物基金協会</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就農支援資金特別会計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15</v>
      </c>
      <c r="AN34" s="564"/>
      <c r="AO34" s="565" t="str">
        <f>IF('各会計、関係団体の財政状況及び健全化判断比率'!B32="","",'各会計、関係団体の財政状況及び健全化判断比率'!B32)</f>
        <v>流域下水道事業会計</v>
      </c>
      <c r="AP34" s="565"/>
      <c r="AQ34" s="565"/>
      <c r="AR34" s="565"/>
      <c r="AS34" s="565"/>
      <c r="AT34" s="565"/>
      <c r="AU34" s="565"/>
      <c r="AV34" s="565"/>
      <c r="AW34" s="565"/>
      <c r="AX34" s="565"/>
      <c r="AY34" s="565"/>
      <c r="AZ34" s="565"/>
      <c r="BA34" s="565"/>
      <c r="BB34" s="565"/>
      <c r="BC34" s="565"/>
      <c r="BD34" s="162"/>
      <c r="BE34" s="564">
        <f t="shared" si="2"/>
        <v>18</v>
      </c>
      <c r="BF34" s="564"/>
      <c r="BG34" s="565" t="str">
        <f>IF('各会計、関係団体の財政状況及び健全化判断比率'!B35="","",'各会計、関係団体の財政状況及び健全化判断比率'!B35)</f>
        <v>産業団地整備事業特別会計</v>
      </c>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21</v>
      </c>
      <c r="CP34" s="564"/>
      <c r="CQ34" s="565" t="str">
        <f>IF('各会計、関係団体の財政状況及び健全化判断比率'!BS9="","",'各会計、関係団体の財政状況及び健全化判断比率'!BS9)</f>
        <v>山口県畜産振興協会</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中小企業近代化資金特別会計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22</v>
      </c>
      <c r="CP35" s="564"/>
      <c r="CQ35" s="565" t="str">
        <f>IF('各会計、関係団体の財政状況及び健全化判断比率'!BS10="","",'各会計、関係団体の財政状況及び健全化判断比率'!BS10)</f>
        <v>山口県建設技術センター</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林業・木材産業改善資金特別会計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23</v>
      </c>
      <c r="CP36" s="564"/>
      <c r="CQ36" s="565" t="str">
        <f>IF('各会計、関係団体の財政状況及び健全化判断比率'!BS11="","",'各会計、関係団体の財政状況及び健全化判断比率'!BS11)</f>
        <v>やまぐち農林振興公社</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沿岸漁業改善資金特別会計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24</v>
      </c>
      <c r="CP37" s="564"/>
      <c r="CQ37" s="565" t="str">
        <f>IF('各会計、関係団体の財政状況及び健全化判断比率'!BS12="","",'各会計、関係団体の財政状況及び健全化判断比率'!BS12)</f>
        <v>やまぐち森林担い手財団</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収入証紙特別会計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25</v>
      </c>
      <c r="CP38" s="564"/>
      <c r="CQ38" s="565" t="str">
        <f>IF('各会計、関係団体の財政状況及び健全化判断比率'!BS13="","",'各会計、関係団体の財政状況及び健全化判断比率'!BS13)</f>
        <v>やまぐち産業振興財団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土地取得事業特別会計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26</v>
      </c>
      <c r="CP39" s="564"/>
      <c r="CQ39" s="565" t="str">
        <f>IF('各会計、関係団体の財政状況及び健全化判断比率'!BS14="","",'各会計、関係団体の財政状況及び健全化判断比率'!BS14)</f>
        <v>山口県国際総合センター</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公債管理特別会計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27</v>
      </c>
      <c r="CP40" s="564"/>
      <c r="CQ40" s="565" t="str">
        <f>IF('各会計、関係団体の財政状況及び健全化判断比率'!BS15="","",'各会計、関係団体の財政状況及び健全化判断比率'!BS15)</f>
        <v>山口県健康福祉財団</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地方独立行政法人山口県立病院機構特別会計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28</v>
      </c>
      <c r="CP41" s="564"/>
      <c r="CQ41" s="565" t="str">
        <f>IF('各会計、関係団体の財政状況及び健全化判断比率'!BS16="","",'各会計、関係団体の財政状況及び健全化判断比率'!BS16)</f>
        <v>やまぐち移植医療推進財団</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Yo6fXMds/jVQgsRCEfE6cU3zZ7C9FSTFhk1dpSysZNVHIxXjhVM7C83ybcOrNDBZKB5W6gYA5TrlSwFtEe8Bgg==" saltValue="LFzyWJOjth4rFuZTz9V9p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198016830</v>
      </c>
      <c r="S5" s="580"/>
      <c r="T5" s="580"/>
      <c r="U5" s="580"/>
      <c r="V5" s="580"/>
      <c r="W5" s="580"/>
      <c r="X5" s="580"/>
      <c r="Y5" s="581"/>
      <c r="Z5" s="582">
        <v>27.8</v>
      </c>
      <c r="AA5" s="582"/>
      <c r="AB5" s="582"/>
      <c r="AC5" s="582"/>
      <c r="AD5" s="583">
        <v>157693237</v>
      </c>
      <c r="AE5" s="583"/>
      <c r="AF5" s="583"/>
      <c r="AG5" s="583"/>
      <c r="AH5" s="583"/>
      <c r="AI5" s="583"/>
      <c r="AJ5" s="583"/>
      <c r="AK5" s="583"/>
      <c r="AL5" s="584">
        <v>42.5</v>
      </c>
      <c r="AM5" s="585"/>
      <c r="AN5" s="585"/>
      <c r="AO5" s="586"/>
      <c r="AP5" s="576" t="s">
        <v>195</v>
      </c>
      <c r="AQ5" s="577"/>
      <c r="AR5" s="577"/>
      <c r="AS5" s="577"/>
      <c r="AT5" s="577"/>
      <c r="AU5" s="577"/>
      <c r="AV5" s="577"/>
      <c r="AW5" s="577"/>
      <c r="AX5" s="577"/>
      <c r="AY5" s="577"/>
      <c r="AZ5" s="577"/>
      <c r="BA5" s="577"/>
      <c r="BB5" s="577"/>
      <c r="BC5" s="578"/>
      <c r="BD5" s="590">
        <v>197761449</v>
      </c>
      <c r="BE5" s="591"/>
      <c r="BF5" s="591"/>
      <c r="BG5" s="591"/>
      <c r="BH5" s="591"/>
      <c r="BI5" s="591"/>
      <c r="BJ5" s="591"/>
      <c r="BK5" s="592"/>
      <c r="BL5" s="593">
        <v>99.9</v>
      </c>
      <c r="BM5" s="593"/>
      <c r="BN5" s="593"/>
      <c r="BO5" s="593"/>
      <c r="BP5" s="594">
        <v>1269934</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28161268</v>
      </c>
      <c r="S6" s="591"/>
      <c r="T6" s="591"/>
      <c r="U6" s="591"/>
      <c r="V6" s="591"/>
      <c r="W6" s="591"/>
      <c r="X6" s="591"/>
      <c r="Y6" s="592"/>
      <c r="Z6" s="593">
        <v>3.9</v>
      </c>
      <c r="AA6" s="593"/>
      <c r="AB6" s="593"/>
      <c r="AC6" s="593"/>
      <c r="AD6" s="594">
        <v>28161268</v>
      </c>
      <c r="AE6" s="594"/>
      <c r="AF6" s="594"/>
      <c r="AG6" s="594"/>
      <c r="AH6" s="594"/>
      <c r="AI6" s="594"/>
      <c r="AJ6" s="594"/>
      <c r="AK6" s="594"/>
      <c r="AL6" s="595">
        <v>7.6</v>
      </c>
      <c r="AM6" s="596"/>
      <c r="AN6" s="596"/>
      <c r="AO6" s="597"/>
      <c r="AP6" s="587" t="s">
        <v>200</v>
      </c>
      <c r="AQ6" s="588"/>
      <c r="AR6" s="588"/>
      <c r="AS6" s="588"/>
      <c r="AT6" s="588"/>
      <c r="AU6" s="588"/>
      <c r="AV6" s="588"/>
      <c r="AW6" s="588"/>
      <c r="AX6" s="588"/>
      <c r="AY6" s="588"/>
      <c r="AZ6" s="588"/>
      <c r="BA6" s="588"/>
      <c r="BB6" s="588"/>
      <c r="BC6" s="589"/>
      <c r="BD6" s="590">
        <v>197761449</v>
      </c>
      <c r="BE6" s="591"/>
      <c r="BF6" s="591"/>
      <c r="BG6" s="591"/>
      <c r="BH6" s="591"/>
      <c r="BI6" s="591"/>
      <c r="BJ6" s="591"/>
      <c r="BK6" s="592"/>
      <c r="BL6" s="593">
        <v>99.9</v>
      </c>
      <c r="BM6" s="593"/>
      <c r="BN6" s="593"/>
      <c r="BO6" s="593"/>
      <c r="BP6" s="594">
        <v>1269934</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1456151</v>
      </c>
      <c r="CN6" s="591"/>
      <c r="CO6" s="591"/>
      <c r="CP6" s="591"/>
      <c r="CQ6" s="591"/>
      <c r="CR6" s="591"/>
      <c r="CS6" s="591"/>
      <c r="CT6" s="592"/>
      <c r="CU6" s="593">
        <v>0.2</v>
      </c>
      <c r="CV6" s="593"/>
      <c r="CW6" s="593"/>
      <c r="CX6" s="593"/>
      <c r="CY6" s="599">
        <v>44856</v>
      </c>
      <c r="CZ6" s="591"/>
      <c r="DA6" s="591"/>
      <c r="DB6" s="591"/>
      <c r="DC6" s="591"/>
      <c r="DD6" s="591"/>
      <c r="DE6" s="591"/>
      <c r="DF6" s="591"/>
      <c r="DG6" s="591"/>
      <c r="DH6" s="591"/>
      <c r="DI6" s="591"/>
      <c r="DJ6" s="591"/>
      <c r="DK6" s="592"/>
      <c r="DL6" s="599">
        <v>1454197</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2451246</v>
      </c>
      <c r="S7" s="591"/>
      <c r="T7" s="591"/>
      <c r="U7" s="591"/>
      <c r="V7" s="591"/>
      <c r="W7" s="591"/>
      <c r="X7" s="591"/>
      <c r="Y7" s="592"/>
      <c r="Z7" s="593">
        <v>0.3</v>
      </c>
      <c r="AA7" s="593"/>
      <c r="AB7" s="593"/>
      <c r="AC7" s="593"/>
      <c r="AD7" s="594">
        <v>2451246</v>
      </c>
      <c r="AE7" s="594"/>
      <c r="AF7" s="594"/>
      <c r="AG7" s="594"/>
      <c r="AH7" s="594"/>
      <c r="AI7" s="594"/>
      <c r="AJ7" s="594"/>
      <c r="AK7" s="594"/>
      <c r="AL7" s="595">
        <v>0.7</v>
      </c>
      <c r="AM7" s="596"/>
      <c r="AN7" s="596"/>
      <c r="AO7" s="597"/>
      <c r="AP7" s="587" t="s">
        <v>203</v>
      </c>
      <c r="AQ7" s="588"/>
      <c r="AR7" s="588"/>
      <c r="AS7" s="588"/>
      <c r="AT7" s="588"/>
      <c r="AU7" s="588"/>
      <c r="AV7" s="588"/>
      <c r="AW7" s="588"/>
      <c r="AX7" s="588"/>
      <c r="AY7" s="588"/>
      <c r="AZ7" s="588"/>
      <c r="BA7" s="588"/>
      <c r="BB7" s="588"/>
      <c r="BC7" s="589"/>
      <c r="BD7" s="590">
        <v>52697769</v>
      </c>
      <c r="BE7" s="591"/>
      <c r="BF7" s="591"/>
      <c r="BG7" s="591"/>
      <c r="BH7" s="591"/>
      <c r="BI7" s="591"/>
      <c r="BJ7" s="591"/>
      <c r="BK7" s="592"/>
      <c r="BL7" s="593">
        <v>26.6</v>
      </c>
      <c r="BM7" s="593"/>
      <c r="BN7" s="593"/>
      <c r="BO7" s="593"/>
      <c r="BP7" s="594">
        <v>1269934</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49278485</v>
      </c>
      <c r="CN7" s="601"/>
      <c r="CO7" s="601"/>
      <c r="CP7" s="601"/>
      <c r="CQ7" s="601"/>
      <c r="CR7" s="601"/>
      <c r="CS7" s="601"/>
      <c r="CT7" s="592"/>
      <c r="CU7" s="593">
        <v>7.3</v>
      </c>
      <c r="CV7" s="593"/>
      <c r="CW7" s="593"/>
      <c r="CX7" s="593"/>
      <c r="CY7" s="599">
        <v>1183759</v>
      </c>
      <c r="CZ7" s="591"/>
      <c r="DA7" s="591"/>
      <c r="DB7" s="591"/>
      <c r="DC7" s="591"/>
      <c r="DD7" s="591"/>
      <c r="DE7" s="591"/>
      <c r="DF7" s="591"/>
      <c r="DG7" s="591"/>
      <c r="DH7" s="591"/>
      <c r="DI7" s="591"/>
      <c r="DJ7" s="591"/>
      <c r="DK7" s="592"/>
      <c r="DL7" s="599">
        <v>46355529</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1324895</v>
      </c>
      <c r="BE8" s="591"/>
      <c r="BF8" s="591"/>
      <c r="BG8" s="591"/>
      <c r="BH8" s="591"/>
      <c r="BI8" s="591"/>
      <c r="BJ8" s="591"/>
      <c r="BK8" s="592"/>
      <c r="BL8" s="593">
        <v>0.7</v>
      </c>
      <c r="BM8" s="593"/>
      <c r="BN8" s="593"/>
      <c r="BO8" s="593"/>
      <c r="BP8" s="594">
        <v>332219</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101592393</v>
      </c>
      <c r="CN8" s="601"/>
      <c r="CO8" s="601"/>
      <c r="CP8" s="601"/>
      <c r="CQ8" s="601"/>
      <c r="CR8" s="601"/>
      <c r="CS8" s="601"/>
      <c r="CT8" s="592"/>
      <c r="CU8" s="595">
        <v>15</v>
      </c>
      <c r="CV8" s="596"/>
      <c r="CW8" s="596"/>
      <c r="CX8" s="604"/>
      <c r="CY8" s="599">
        <v>1133721</v>
      </c>
      <c r="CZ8" s="591"/>
      <c r="DA8" s="591"/>
      <c r="DB8" s="591"/>
      <c r="DC8" s="591"/>
      <c r="DD8" s="591"/>
      <c r="DE8" s="591"/>
      <c r="DF8" s="591"/>
      <c r="DG8" s="591"/>
      <c r="DH8" s="591"/>
      <c r="DI8" s="591"/>
      <c r="DJ8" s="591"/>
      <c r="DK8" s="592"/>
      <c r="DL8" s="599">
        <v>93829124</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72326</v>
      </c>
      <c r="S9" s="601"/>
      <c r="T9" s="601"/>
      <c r="U9" s="601"/>
      <c r="V9" s="601"/>
      <c r="W9" s="601"/>
      <c r="X9" s="601"/>
      <c r="Y9" s="592"/>
      <c r="Z9" s="595">
        <v>0</v>
      </c>
      <c r="AA9" s="603"/>
      <c r="AB9" s="603"/>
      <c r="AC9" s="604"/>
      <c r="AD9" s="599">
        <v>72326</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43803502</v>
      </c>
      <c r="BE9" s="591"/>
      <c r="BF9" s="591"/>
      <c r="BG9" s="591"/>
      <c r="BH9" s="591"/>
      <c r="BI9" s="591"/>
      <c r="BJ9" s="591"/>
      <c r="BK9" s="592"/>
      <c r="BL9" s="593">
        <v>22.1</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30223151</v>
      </c>
      <c r="CN9" s="601"/>
      <c r="CO9" s="601"/>
      <c r="CP9" s="601"/>
      <c r="CQ9" s="601"/>
      <c r="CR9" s="601"/>
      <c r="CS9" s="601"/>
      <c r="CT9" s="592"/>
      <c r="CU9" s="595">
        <v>4.5</v>
      </c>
      <c r="CV9" s="596"/>
      <c r="CW9" s="596"/>
      <c r="CX9" s="604"/>
      <c r="CY9" s="599">
        <v>1000177</v>
      </c>
      <c r="CZ9" s="591"/>
      <c r="DA9" s="591"/>
      <c r="DB9" s="591"/>
      <c r="DC9" s="591"/>
      <c r="DD9" s="591"/>
      <c r="DE9" s="591"/>
      <c r="DF9" s="591"/>
      <c r="DG9" s="591"/>
      <c r="DH9" s="591"/>
      <c r="DI9" s="591"/>
      <c r="DJ9" s="591"/>
      <c r="DK9" s="592"/>
      <c r="DL9" s="599">
        <v>14990586</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197583</v>
      </c>
      <c r="S10" s="601"/>
      <c r="T10" s="601"/>
      <c r="U10" s="601"/>
      <c r="V10" s="601"/>
      <c r="W10" s="601"/>
      <c r="X10" s="601"/>
      <c r="Y10" s="592"/>
      <c r="Z10" s="595">
        <v>0</v>
      </c>
      <c r="AA10" s="603"/>
      <c r="AB10" s="603"/>
      <c r="AC10" s="604"/>
      <c r="AD10" s="599">
        <v>197583</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1481769</v>
      </c>
      <c r="BE10" s="591"/>
      <c r="BF10" s="591"/>
      <c r="BG10" s="591"/>
      <c r="BH10" s="591"/>
      <c r="BI10" s="591"/>
      <c r="BJ10" s="591"/>
      <c r="BK10" s="592"/>
      <c r="BL10" s="593">
        <v>0.7</v>
      </c>
      <c r="BM10" s="593"/>
      <c r="BN10" s="593"/>
      <c r="BO10" s="593"/>
      <c r="BP10" s="594">
        <v>70275</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2386993</v>
      </c>
      <c r="CN10" s="601"/>
      <c r="CO10" s="601"/>
      <c r="CP10" s="601"/>
      <c r="CQ10" s="601"/>
      <c r="CR10" s="601"/>
      <c r="CS10" s="601"/>
      <c r="CT10" s="592"/>
      <c r="CU10" s="595">
        <v>0.4</v>
      </c>
      <c r="CV10" s="596"/>
      <c r="CW10" s="596"/>
      <c r="CX10" s="604"/>
      <c r="CY10" s="599">
        <v>43267</v>
      </c>
      <c r="CZ10" s="591"/>
      <c r="DA10" s="591"/>
      <c r="DB10" s="591"/>
      <c r="DC10" s="591"/>
      <c r="DD10" s="591"/>
      <c r="DE10" s="591"/>
      <c r="DF10" s="591"/>
      <c r="DG10" s="591"/>
      <c r="DH10" s="591"/>
      <c r="DI10" s="591"/>
      <c r="DJ10" s="591"/>
      <c r="DK10" s="592"/>
      <c r="DL10" s="599">
        <v>1375923</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27228</v>
      </c>
      <c r="S11" s="601"/>
      <c r="T11" s="601"/>
      <c r="U11" s="601"/>
      <c r="V11" s="601"/>
      <c r="W11" s="601"/>
      <c r="X11" s="601"/>
      <c r="Y11" s="592"/>
      <c r="Z11" s="595">
        <v>0</v>
      </c>
      <c r="AA11" s="603"/>
      <c r="AB11" s="603"/>
      <c r="AC11" s="604"/>
      <c r="AD11" s="599">
        <v>27228</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2104126</v>
      </c>
      <c r="BE11" s="591"/>
      <c r="BF11" s="591"/>
      <c r="BG11" s="591"/>
      <c r="BH11" s="591"/>
      <c r="BI11" s="591"/>
      <c r="BJ11" s="591"/>
      <c r="BK11" s="592"/>
      <c r="BL11" s="593">
        <v>1.1000000000000001</v>
      </c>
      <c r="BM11" s="593"/>
      <c r="BN11" s="593"/>
      <c r="BO11" s="593"/>
      <c r="BP11" s="594">
        <v>867440</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34980617</v>
      </c>
      <c r="CN11" s="601"/>
      <c r="CO11" s="601"/>
      <c r="CP11" s="601"/>
      <c r="CQ11" s="601"/>
      <c r="CR11" s="601"/>
      <c r="CS11" s="601"/>
      <c r="CT11" s="592"/>
      <c r="CU11" s="595">
        <v>5.2</v>
      </c>
      <c r="CV11" s="596"/>
      <c r="CW11" s="596"/>
      <c r="CX11" s="604"/>
      <c r="CY11" s="599">
        <v>17837038</v>
      </c>
      <c r="CZ11" s="591"/>
      <c r="DA11" s="591"/>
      <c r="DB11" s="591"/>
      <c r="DC11" s="591"/>
      <c r="DD11" s="591"/>
      <c r="DE11" s="591"/>
      <c r="DF11" s="591"/>
      <c r="DG11" s="591"/>
      <c r="DH11" s="591"/>
      <c r="DI11" s="591"/>
      <c r="DJ11" s="591"/>
      <c r="DK11" s="592"/>
      <c r="DL11" s="599">
        <v>12024011</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105576</v>
      </c>
      <c r="S12" s="601"/>
      <c r="T12" s="601"/>
      <c r="U12" s="601"/>
      <c r="V12" s="601"/>
      <c r="W12" s="601"/>
      <c r="X12" s="601"/>
      <c r="Y12" s="592"/>
      <c r="Z12" s="595">
        <v>0</v>
      </c>
      <c r="AA12" s="603"/>
      <c r="AB12" s="603"/>
      <c r="AC12" s="604"/>
      <c r="AD12" s="599">
        <v>105576</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193994</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90798595</v>
      </c>
      <c r="CN12" s="601"/>
      <c r="CO12" s="601"/>
      <c r="CP12" s="601"/>
      <c r="CQ12" s="601"/>
      <c r="CR12" s="601"/>
      <c r="CS12" s="601"/>
      <c r="CT12" s="592"/>
      <c r="CU12" s="595">
        <v>13.4</v>
      </c>
      <c r="CV12" s="596"/>
      <c r="CW12" s="596"/>
      <c r="CX12" s="604"/>
      <c r="CY12" s="599">
        <v>1032367</v>
      </c>
      <c r="CZ12" s="591"/>
      <c r="DA12" s="591"/>
      <c r="DB12" s="591"/>
      <c r="DC12" s="591"/>
      <c r="DD12" s="591"/>
      <c r="DE12" s="591"/>
      <c r="DF12" s="591"/>
      <c r="DG12" s="591"/>
      <c r="DH12" s="591"/>
      <c r="DI12" s="591"/>
      <c r="DJ12" s="591"/>
      <c r="DK12" s="592"/>
      <c r="DL12" s="599">
        <v>12517211</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25307309</v>
      </c>
      <c r="S13" s="601"/>
      <c r="T13" s="601"/>
      <c r="U13" s="601"/>
      <c r="V13" s="601"/>
      <c r="W13" s="601"/>
      <c r="X13" s="601"/>
      <c r="Y13" s="592"/>
      <c r="Z13" s="595">
        <v>3.5</v>
      </c>
      <c r="AA13" s="603"/>
      <c r="AB13" s="603"/>
      <c r="AC13" s="604"/>
      <c r="AD13" s="599">
        <v>25307309</v>
      </c>
      <c r="AE13" s="601"/>
      <c r="AF13" s="601"/>
      <c r="AG13" s="601"/>
      <c r="AH13" s="601"/>
      <c r="AI13" s="601"/>
      <c r="AJ13" s="601"/>
      <c r="AK13" s="592"/>
      <c r="AL13" s="595">
        <v>6.8</v>
      </c>
      <c r="AM13" s="603"/>
      <c r="AN13" s="603"/>
      <c r="AO13" s="597"/>
      <c r="AP13" s="587" t="s">
        <v>221</v>
      </c>
      <c r="AQ13" s="588"/>
      <c r="AR13" s="588"/>
      <c r="AS13" s="588"/>
      <c r="AT13" s="588"/>
      <c r="AU13" s="588"/>
      <c r="AV13" s="588"/>
      <c r="AW13" s="588"/>
      <c r="AX13" s="588"/>
      <c r="AY13" s="588"/>
      <c r="AZ13" s="588"/>
      <c r="BA13" s="588"/>
      <c r="BB13" s="588"/>
      <c r="BC13" s="589"/>
      <c r="BD13" s="590">
        <v>1789439</v>
      </c>
      <c r="BE13" s="591"/>
      <c r="BF13" s="591"/>
      <c r="BG13" s="591"/>
      <c r="BH13" s="591"/>
      <c r="BI13" s="591"/>
      <c r="BJ13" s="591"/>
      <c r="BK13" s="592"/>
      <c r="BL13" s="593">
        <v>0.9</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73765132</v>
      </c>
      <c r="CN13" s="601"/>
      <c r="CO13" s="601"/>
      <c r="CP13" s="601"/>
      <c r="CQ13" s="601"/>
      <c r="CR13" s="601"/>
      <c r="CS13" s="601"/>
      <c r="CT13" s="592"/>
      <c r="CU13" s="595">
        <v>10.9</v>
      </c>
      <c r="CV13" s="596"/>
      <c r="CW13" s="596"/>
      <c r="CX13" s="604"/>
      <c r="CY13" s="599">
        <v>61549749</v>
      </c>
      <c r="CZ13" s="591"/>
      <c r="DA13" s="591"/>
      <c r="DB13" s="591"/>
      <c r="DC13" s="591"/>
      <c r="DD13" s="591"/>
      <c r="DE13" s="591"/>
      <c r="DF13" s="591"/>
      <c r="DG13" s="591"/>
      <c r="DH13" s="591"/>
      <c r="DI13" s="591"/>
      <c r="DJ13" s="591"/>
      <c r="DK13" s="592"/>
      <c r="DL13" s="599">
        <v>16744959</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2000044</v>
      </c>
      <c r="BE14" s="591"/>
      <c r="BF14" s="591"/>
      <c r="BG14" s="591"/>
      <c r="BH14" s="591"/>
      <c r="BI14" s="591"/>
      <c r="BJ14" s="591"/>
      <c r="BK14" s="592"/>
      <c r="BL14" s="593">
        <v>1</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36177663</v>
      </c>
      <c r="CN14" s="601"/>
      <c r="CO14" s="601"/>
      <c r="CP14" s="601"/>
      <c r="CQ14" s="601"/>
      <c r="CR14" s="601"/>
      <c r="CS14" s="601"/>
      <c r="CT14" s="592"/>
      <c r="CU14" s="595">
        <v>5.3</v>
      </c>
      <c r="CV14" s="596"/>
      <c r="CW14" s="596"/>
      <c r="CX14" s="604"/>
      <c r="CY14" s="599">
        <v>1661028</v>
      </c>
      <c r="CZ14" s="591"/>
      <c r="DA14" s="591"/>
      <c r="DB14" s="591"/>
      <c r="DC14" s="591"/>
      <c r="DD14" s="591"/>
      <c r="DE14" s="591"/>
      <c r="DF14" s="591"/>
      <c r="DG14" s="591"/>
      <c r="DH14" s="591"/>
      <c r="DI14" s="591"/>
      <c r="DJ14" s="591"/>
      <c r="DK14" s="592"/>
      <c r="DL14" s="599">
        <v>33517971</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888479</v>
      </c>
      <c r="S15" s="601"/>
      <c r="T15" s="601"/>
      <c r="U15" s="601"/>
      <c r="V15" s="601"/>
      <c r="W15" s="601"/>
      <c r="X15" s="601"/>
      <c r="Y15" s="592"/>
      <c r="Z15" s="595">
        <v>0.1</v>
      </c>
      <c r="AA15" s="603"/>
      <c r="AB15" s="603"/>
      <c r="AC15" s="604"/>
      <c r="AD15" s="599">
        <v>888479</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43568347</v>
      </c>
      <c r="BE15" s="591"/>
      <c r="BF15" s="591"/>
      <c r="BG15" s="591"/>
      <c r="BH15" s="591"/>
      <c r="BI15" s="591"/>
      <c r="BJ15" s="591"/>
      <c r="BK15" s="592"/>
      <c r="BL15" s="593">
        <v>22</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888479</v>
      </c>
      <c r="S16" s="601"/>
      <c r="T16" s="601"/>
      <c r="U16" s="601"/>
      <c r="V16" s="601"/>
      <c r="W16" s="601"/>
      <c r="X16" s="601"/>
      <c r="Y16" s="592"/>
      <c r="Z16" s="595">
        <v>0.1</v>
      </c>
      <c r="AA16" s="603"/>
      <c r="AB16" s="603"/>
      <c r="AC16" s="604"/>
      <c r="AD16" s="599">
        <v>888479</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1697148</v>
      </c>
      <c r="BE16" s="591"/>
      <c r="BF16" s="591"/>
      <c r="BG16" s="591"/>
      <c r="BH16" s="591"/>
      <c r="BI16" s="591"/>
      <c r="BJ16" s="591"/>
      <c r="BK16" s="592"/>
      <c r="BL16" s="593">
        <v>0.9</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124090368</v>
      </c>
      <c r="CN16" s="601"/>
      <c r="CO16" s="601"/>
      <c r="CP16" s="601"/>
      <c r="CQ16" s="601"/>
      <c r="CR16" s="601"/>
      <c r="CS16" s="601"/>
      <c r="CT16" s="592"/>
      <c r="CU16" s="595">
        <v>18.3</v>
      </c>
      <c r="CV16" s="596"/>
      <c r="CW16" s="596"/>
      <c r="CX16" s="604"/>
      <c r="CY16" s="599">
        <v>4812340</v>
      </c>
      <c r="CZ16" s="591"/>
      <c r="DA16" s="591"/>
      <c r="DB16" s="591"/>
      <c r="DC16" s="591"/>
      <c r="DD16" s="591"/>
      <c r="DE16" s="591"/>
      <c r="DF16" s="591"/>
      <c r="DG16" s="591"/>
      <c r="DH16" s="591"/>
      <c r="DI16" s="591"/>
      <c r="DJ16" s="591"/>
      <c r="DK16" s="592"/>
      <c r="DL16" s="599">
        <v>93027896</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41871199</v>
      </c>
      <c r="BE17" s="591"/>
      <c r="BF17" s="591"/>
      <c r="BG17" s="591"/>
      <c r="BH17" s="591"/>
      <c r="BI17" s="591"/>
      <c r="BJ17" s="591"/>
      <c r="BK17" s="592"/>
      <c r="BL17" s="593">
        <v>21.1</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7281545</v>
      </c>
      <c r="CN17" s="601"/>
      <c r="CO17" s="601"/>
      <c r="CP17" s="601"/>
      <c r="CQ17" s="601"/>
      <c r="CR17" s="601"/>
      <c r="CS17" s="601"/>
      <c r="CT17" s="592"/>
      <c r="CU17" s="595">
        <v>1.1000000000000001</v>
      </c>
      <c r="CV17" s="596"/>
      <c r="CW17" s="596"/>
      <c r="CX17" s="604"/>
      <c r="CY17" s="599" t="s">
        <v>118</v>
      </c>
      <c r="CZ17" s="591"/>
      <c r="DA17" s="591"/>
      <c r="DB17" s="591"/>
      <c r="DC17" s="591"/>
      <c r="DD17" s="591"/>
      <c r="DE17" s="591"/>
      <c r="DF17" s="591"/>
      <c r="DG17" s="591"/>
      <c r="DH17" s="591"/>
      <c r="DI17" s="591"/>
      <c r="DJ17" s="591"/>
      <c r="DK17" s="592"/>
      <c r="DL17" s="599">
        <v>75212</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186432782</v>
      </c>
      <c r="S18" s="601"/>
      <c r="T18" s="601"/>
      <c r="U18" s="601"/>
      <c r="V18" s="601"/>
      <c r="W18" s="601"/>
      <c r="X18" s="601"/>
      <c r="Y18" s="592"/>
      <c r="Z18" s="595">
        <v>26.1</v>
      </c>
      <c r="AA18" s="603"/>
      <c r="AB18" s="603"/>
      <c r="AC18" s="604"/>
      <c r="AD18" s="599">
        <v>182632869</v>
      </c>
      <c r="AE18" s="601"/>
      <c r="AF18" s="601"/>
      <c r="AG18" s="601"/>
      <c r="AH18" s="601"/>
      <c r="AI18" s="601"/>
      <c r="AJ18" s="601"/>
      <c r="AK18" s="592"/>
      <c r="AL18" s="595">
        <v>49.3</v>
      </c>
      <c r="AM18" s="603"/>
      <c r="AN18" s="603"/>
      <c r="AO18" s="597"/>
      <c r="AP18" s="587" t="s">
        <v>236</v>
      </c>
      <c r="AQ18" s="588"/>
      <c r="AR18" s="588"/>
      <c r="AS18" s="588"/>
      <c r="AT18" s="588"/>
      <c r="AU18" s="588"/>
      <c r="AV18" s="588"/>
      <c r="AW18" s="588"/>
      <c r="AX18" s="588"/>
      <c r="AY18" s="588"/>
      <c r="AZ18" s="588"/>
      <c r="BA18" s="588"/>
      <c r="BB18" s="588"/>
      <c r="BC18" s="589"/>
      <c r="BD18" s="590">
        <v>65377400</v>
      </c>
      <c r="BE18" s="591"/>
      <c r="BF18" s="591"/>
      <c r="BG18" s="591"/>
      <c r="BH18" s="591"/>
      <c r="BI18" s="591"/>
      <c r="BJ18" s="591"/>
      <c r="BK18" s="592"/>
      <c r="BL18" s="593">
        <v>33</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86580221</v>
      </c>
      <c r="CN18" s="601"/>
      <c r="CO18" s="601"/>
      <c r="CP18" s="601"/>
      <c r="CQ18" s="601"/>
      <c r="CR18" s="601"/>
      <c r="CS18" s="601"/>
      <c r="CT18" s="592"/>
      <c r="CU18" s="595">
        <v>12.8</v>
      </c>
      <c r="CV18" s="596"/>
      <c r="CW18" s="596"/>
      <c r="CX18" s="604"/>
      <c r="CY18" s="599" t="s">
        <v>118</v>
      </c>
      <c r="CZ18" s="591"/>
      <c r="DA18" s="591"/>
      <c r="DB18" s="591"/>
      <c r="DC18" s="591"/>
      <c r="DD18" s="591"/>
      <c r="DE18" s="591"/>
      <c r="DF18" s="591"/>
      <c r="DG18" s="591"/>
      <c r="DH18" s="591"/>
      <c r="DI18" s="591"/>
      <c r="DJ18" s="591"/>
      <c r="DK18" s="592"/>
      <c r="DL18" s="599">
        <v>83704908</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182632869</v>
      </c>
      <c r="S19" s="601"/>
      <c r="T19" s="601"/>
      <c r="U19" s="601"/>
      <c r="V19" s="601"/>
      <c r="W19" s="601"/>
      <c r="X19" s="601"/>
      <c r="Y19" s="592"/>
      <c r="Z19" s="595">
        <v>25.6</v>
      </c>
      <c r="AA19" s="603"/>
      <c r="AB19" s="603"/>
      <c r="AC19" s="604"/>
      <c r="AD19" s="599">
        <v>182632869</v>
      </c>
      <c r="AE19" s="601"/>
      <c r="AF19" s="601"/>
      <c r="AG19" s="601"/>
      <c r="AH19" s="601"/>
      <c r="AI19" s="601"/>
      <c r="AJ19" s="601"/>
      <c r="AK19" s="592"/>
      <c r="AL19" s="595">
        <v>49.3</v>
      </c>
      <c r="AM19" s="603"/>
      <c r="AN19" s="603"/>
      <c r="AO19" s="597"/>
      <c r="AP19" s="587" t="s">
        <v>239</v>
      </c>
      <c r="AQ19" s="588"/>
      <c r="AR19" s="588"/>
      <c r="AS19" s="588"/>
      <c r="AT19" s="588"/>
      <c r="AU19" s="588"/>
      <c r="AV19" s="588"/>
      <c r="AW19" s="588"/>
      <c r="AX19" s="588"/>
      <c r="AY19" s="588"/>
      <c r="AZ19" s="588"/>
      <c r="BA19" s="588"/>
      <c r="BB19" s="588"/>
      <c r="BC19" s="589"/>
      <c r="BD19" s="590">
        <v>2645647</v>
      </c>
      <c r="BE19" s="591"/>
      <c r="BF19" s="591"/>
      <c r="BG19" s="591"/>
      <c r="BH19" s="591"/>
      <c r="BI19" s="591"/>
      <c r="BJ19" s="591"/>
      <c r="BK19" s="592"/>
      <c r="BL19" s="595">
        <v>1.3</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1103494</v>
      </c>
      <c r="CN19" s="601"/>
      <c r="CO19" s="601"/>
      <c r="CP19" s="601"/>
      <c r="CQ19" s="601"/>
      <c r="CR19" s="601"/>
      <c r="CS19" s="601"/>
      <c r="CT19" s="592"/>
      <c r="CU19" s="595">
        <v>0.2</v>
      </c>
      <c r="CV19" s="596"/>
      <c r="CW19" s="596"/>
      <c r="CX19" s="604"/>
      <c r="CY19" s="599" t="s">
        <v>118</v>
      </c>
      <c r="CZ19" s="591"/>
      <c r="DA19" s="591"/>
      <c r="DB19" s="591"/>
      <c r="DC19" s="591"/>
      <c r="DD19" s="591"/>
      <c r="DE19" s="591"/>
      <c r="DF19" s="591"/>
      <c r="DG19" s="591"/>
      <c r="DH19" s="591"/>
      <c r="DI19" s="591"/>
      <c r="DJ19" s="591"/>
      <c r="DK19" s="592"/>
      <c r="DL19" s="599">
        <v>1103494</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3794093</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1505130</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5820</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460716</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114666</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114666</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413499359</v>
      </c>
      <c r="S22" s="601"/>
      <c r="T22" s="601"/>
      <c r="U22" s="601"/>
      <c r="V22" s="601"/>
      <c r="W22" s="601"/>
      <c r="X22" s="601"/>
      <c r="Y22" s="592"/>
      <c r="Z22" s="595">
        <v>58</v>
      </c>
      <c r="AA22" s="603"/>
      <c r="AB22" s="603"/>
      <c r="AC22" s="604"/>
      <c r="AD22" s="599">
        <v>369375853</v>
      </c>
      <c r="AE22" s="601"/>
      <c r="AF22" s="601"/>
      <c r="AG22" s="601"/>
      <c r="AH22" s="601"/>
      <c r="AI22" s="601"/>
      <c r="AJ22" s="601"/>
      <c r="AK22" s="592"/>
      <c r="AL22" s="595">
        <v>99.6</v>
      </c>
      <c r="AM22" s="603"/>
      <c r="AN22" s="603"/>
      <c r="AO22" s="597"/>
      <c r="AP22" s="587" t="s">
        <v>248</v>
      </c>
      <c r="AQ22" s="588"/>
      <c r="AR22" s="588"/>
      <c r="AS22" s="588"/>
      <c r="AT22" s="588"/>
      <c r="AU22" s="588"/>
      <c r="AV22" s="588"/>
      <c r="AW22" s="588"/>
      <c r="AX22" s="588"/>
      <c r="AY22" s="588"/>
      <c r="AZ22" s="588"/>
      <c r="BA22" s="588"/>
      <c r="BB22" s="588"/>
      <c r="BC22" s="589"/>
      <c r="BD22" s="590">
        <v>12610926</v>
      </c>
      <c r="BE22" s="591"/>
      <c r="BF22" s="591"/>
      <c r="BG22" s="591"/>
      <c r="BH22" s="591"/>
      <c r="BI22" s="591"/>
      <c r="BJ22" s="591"/>
      <c r="BK22" s="592"/>
      <c r="BL22" s="595">
        <v>6.4</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1062269</v>
      </c>
      <c r="CN22" s="601"/>
      <c r="CO22" s="601"/>
      <c r="CP22" s="601"/>
      <c r="CQ22" s="601"/>
      <c r="CR22" s="601"/>
      <c r="CS22" s="601"/>
      <c r="CT22" s="592"/>
      <c r="CU22" s="595">
        <v>0.2</v>
      </c>
      <c r="CV22" s="596"/>
      <c r="CW22" s="596"/>
      <c r="CX22" s="604"/>
      <c r="CY22" s="599" t="s">
        <v>118</v>
      </c>
      <c r="CZ22" s="591"/>
      <c r="DA22" s="591"/>
      <c r="DB22" s="591"/>
      <c r="DC22" s="591"/>
      <c r="DD22" s="591"/>
      <c r="DE22" s="591"/>
      <c r="DF22" s="591"/>
      <c r="DG22" s="591"/>
      <c r="DH22" s="591"/>
      <c r="DI22" s="591"/>
      <c r="DJ22" s="591"/>
      <c r="DK22" s="592"/>
      <c r="DL22" s="599">
        <v>1062269</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256532</v>
      </c>
      <c r="S23" s="601"/>
      <c r="T23" s="601"/>
      <c r="U23" s="601"/>
      <c r="V23" s="601"/>
      <c r="W23" s="601"/>
      <c r="X23" s="601"/>
      <c r="Y23" s="592"/>
      <c r="Z23" s="595">
        <v>0</v>
      </c>
      <c r="AA23" s="603"/>
      <c r="AB23" s="603"/>
      <c r="AC23" s="604"/>
      <c r="AD23" s="599">
        <v>256532</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18885746</v>
      </c>
      <c r="BE23" s="591"/>
      <c r="BF23" s="591"/>
      <c r="BG23" s="591"/>
      <c r="BH23" s="591"/>
      <c r="BI23" s="591"/>
      <c r="BJ23" s="591"/>
      <c r="BK23" s="592"/>
      <c r="BL23" s="595">
        <v>9.5</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1187402</v>
      </c>
      <c r="CN23" s="601"/>
      <c r="CO23" s="601"/>
      <c r="CP23" s="601"/>
      <c r="CQ23" s="601"/>
      <c r="CR23" s="601"/>
      <c r="CS23" s="601"/>
      <c r="CT23" s="592"/>
      <c r="CU23" s="595">
        <v>0.2</v>
      </c>
      <c r="CV23" s="596"/>
      <c r="CW23" s="596"/>
      <c r="CX23" s="604"/>
      <c r="CY23" s="599" t="s">
        <v>118</v>
      </c>
      <c r="CZ23" s="591"/>
      <c r="DA23" s="591"/>
      <c r="DB23" s="591"/>
      <c r="DC23" s="591"/>
      <c r="DD23" s="591"/>
      <c r="DE23" s="591"/>
      <c r="DF23" s="591"/>
      <c r="DG23" s="591"/>
      <c r="DH23" s="591"/>
      <c r="DI23" s="591"/>
      <c r="DJ23" s="591"/>
      <c r="DK23" s="592"/>
      <c r="DL23" s="599">
        <v>1187402</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3750576</v>
      </c>
      <c r="S24" s="601"/>
      <c r="T24" s="601"/>
      <c r="U24" s="601"/>
      <c r="V24" s="601"/>
      <c r="W24" s="601"/>
      <c r="X24" s="601"/>
      <c r="Y24" s="592"/>
      <c r="Z24" s="595">
        <v>0.5</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9768</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6835936</v>
      </c>
      <c r="S25" s="601"/>
      <c r="T25" s="601"/>
      <c r="U25" s="601"/>
      <c r="V25" s="601"/>
      <c r="W25" s="601"/>
      <c r="X25" s="601"/>
      <c r="Y25" s="592"/>
      <c r="Z25" s="595">
        <v>1</v>
      </c>
      <c r="AA25" s="603"/>
      <c r="AB25" s="603"/>
      <c r="AC25" s="604"/>
      <c r="AD25" s="599">
        <v>860426</v>
      </c>
      <c r="AE25" s="601"/>
      <c r="AF25" s="601"/>
      <c r="AG25" s="601"/>
      <c r="AH25" s="601"/>
      <c r="AI25" s="601"/>
      <c r="AJ25" s="601"/>
      <c r="AK25" s="592"/>
      <c r="AL25" s="595">
        <v>0.2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32406784</v>
      </c>
      <c r="CN25" s="601"/>
      <c r="CO25" s="601"/>
      <c r="CP25" s="601"/>
      <c r="CQ25" s="601"/>
      <c r="CR25" s="601"/>
      <c r="CS25" s="601"/>
      <c r="CT25" s="592"/>
      <c r="CU25" s="595">
        <v>4.8</v>
      </c>
      <c r="CV25" s="596"/>
      <c r="CW25" s="596"/>
      <c r="CX25" s="604"/>
      <c r="CY25" s="599" t="s">
        <v>118</v>
      </c>
      <c r="CZ25" s="591"/>
      <c r="DA25" s="591"/>
      <c r="DB25" s="591"/>
      <c r="DC25" s="591"/>
      <c r="DD25" s="591"/>
      <c r="DE25" s="591"/>
      <c r="DF25" s="591"/>
      <c r="DG25" s="591"/>
      <c r="DH25" s="591"/>
      <c r="DI25" s="591"/>
      <c r="DJ25" s="591"/>
      <c r="DK25" s="592"/>
      <c r="DL25" s="599">
        <v>32406784</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1688606</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323900</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323900</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100714868</v>
      </c>
      <c r="S27" s="601"/>
      <c r="T27" s="601"/>
      <c r="U27" s="601"/>
      <c r="V27" s="601"/>
      <c r="W27" s="601"/>
      <c r="X27" s="601"/>
      <c r="Y27" s="592"/>
      <c r="Z27" s="595">
        <v>14.1</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198846</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11020</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49392</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49392</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964284</v>
      </c>
      <c r="S29" s="601"/>
      <c r="T29" s="601"/>
      <c r="U29" s="601"/>
      <c r="V29" s="601"/>
      <c r="W29" s="601"/>
      <c r="X29" s="601"/>
      <c r="Y29" s="592"/>
      <c r="Z29" s="595">
        <v>0.1</v>
      </c>
      <c r="AA29" s="603"/>
      <c r="AB29" s="603"/>
      <c r="AC29" s="604"/>
      <c r="AD29" s="599">
        <v>183589</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11020</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187964</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187826</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621000</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621000</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24922173</v>
      </c>
      <c r="S31" s="601"/>
      <c r="T31" s="601"/>
      <c r="U31" s="601"/>
      <c r="V31" s="601"/>
      <c r="W31" s="601"/>
      <c r="X31" s="601"/>
      <c r="Y31" s="592"/>
      <c r="Z31" s="595">
        <v>3.5</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56535</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3100420</v>
      </c>
      <c r="CN31" s="601"/>
      <c r="CO31" s="601"/>
      <c r="CP31" s="601"/>
      <c r="CQ31" s="601"/>
      <c r="CR31" s="601"/>
      <c r="CS31" s="601"/>
      <c r="CT31" s="592"/>
      <c r="CU31" s="595">
        <v>0.5</v>
      </c>
      <c r="CV31" s="596"/>
      <c r="CW31" s="596"/>
      <c r="CX31" s="604"/>
      <c r="CY31" s="599" t="s">
        <v>118</v>
      </c>
      <c r="CZ31" s="591"/>
      <c r="DA31" s="591"/>
      <c r="DB31" s="591"/>
      <c r="DC31" s="591"/>
      <c r="DD31" s="591"/>
      <c r="DE31" s="591"/>
      <c r="DF31" s="591"/>
      <c r="DG31" s="591"/>
      <c r="DH31" s="591"/>
      <c r="DI31" s="591"/>
      <c r="DJ31" s="591"/>
      <c r="DK31" s="592"/>
      <c r="DL31" s="599">
        <v>3100420</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29006305</v>
      </c>
      <c r="S32" s="601"/>
      <c r="T32" s="601"/>
      <c r="U32" s="601"/>
      <c r="V32" s="601"/>
      <c r="W32" s="601"/>
      <c r="X32" s="601"/>
      <c r="Y32" s="592"/>
      <c r="Z32" s="595">
        <v>4.0999999999999996</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198016830</v>
      </c>
      <c r="BE32" s="591"/>
      <c r="BF32" s="591"/>
      <c r="BG32" s="591"/>
      <c r="BH32" s="591"/>
      <c r="BI32" s="591"/>
      <c r="BJ32" s="591"/>
      <c r="BK32" s="592"/>
      <c r="BL32" s="595">
        <v>100</v>
      </c>
      <c r="BM32" s="596"/>
      <c r="BN32" s="596"/>
      <c r="BO32" s="604"/>
      <c r="BP32" s="599">
        <v>1269934</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86961870</v>
      </c>
      <c r="S33" s="601"/>
      <c r="T33" s="601"/>
      <c r="U33" s="601"/>
      <c r="V33" s="601"/>
      <c r="W33" s="601"/>
      <c r="X33" s="601"/>
      <c r="Y33" s="592"/>
      <c r="Z33" s="595">
        <v>12.2</v>
      </c>
      <c r="AA33" s="603"/>
      <c r="AB33" s="603"/>
      <c r="AC33" s="604"/>
      <c r="AD33" s="599">
        <v>128091</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678580641</v>
      </c>
      <c r="CN33" s="614"/>
      <c r="CO33" s="614"/>
      <c r="CP33" s="614"/>
      <c r="CQ33" s="614"/>
      <c r="CR33" s="614"/>
      <c r="CS33" s="614"/>
      <c r="CT33" s="615"/>
      <c r="CU33" s="616">
        <v>100</v>
      </c>
      <c r="CV33" s="617"/>
      <c r="CW33" s="617"/>
      <c r="CX33" s="618"/>
      <c r="CY33" s="599">
        <v>90298302</v>
      </c>
      <c r="CZ33" s="591"/>
      <c r="DA33" s="591"/>
      <c r="DB33" s="591"/>
      <c r="DC33" s="591"/>
      <c r="DD33" s="591"/>
      <c r="DE33" s="591"/>
      <c r="DF33" s="591"/>
      <c r="DG33" s="591"/>
      <c r="DH33" s="591"/>
      <c r="DI33" s="591"/>
      <c r="DJ33" s="591"/>
      <c r="DK33" s="592"/>
      <c r="DL33" s="599">
        <v>449586854</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44173624</v>
      </c>
      <c r="S34" s="601"/>
      <c r="T34" s="601"/>
      <c r="U34" s="601"/>
      <c r="V34" s="601"/>
      <c r="W34" s="601"/>
      <c r="X34" s="601"/>
      <c r="Y34" s="592"/>
      <c r="Z34" s="595">
        <v>6.2</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2813572</v>
      </c>
      <c r="S36" s="601"/>
      <c r="T36" s="601"/>
      <c r="U36" s="601"/>
      <c r="V36" s="601"/>
      <c r="W36" s="601"/>
      <c r="X36" s="601"/>
      <c r="Y36" s="592"/>
      <c r="Z36" s="595">
        <v>0.4</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259445974</v>
      </c>
      <c r="CN36" s="580"/>
      <c r="CO36" s="580"/>
      <c r="CP36" s="580"/>
      <c r="CQ36" s="580"/>
      <c r="CR36" s="580"/>
      <c r="CS36" s="580"/>
      <c r="CT36" s="581"/>
      <c r="CU36" s="584">
        <v>38.200000000000003</v>
      </c>
      <c r="CV36" s="585"/>
      <c r="CW36" s="585"/>
      <c r="CX36" s="629"/>
      <c r="CY36" s="628">
        <v>226030047</v>
      </c>
      <c r="CZ36" s="580"/>
      <c r="DA36" s="580"/>
      <c r="DB36" s="580"/>
      <c r="DC36" s="580"/>
      <c r="DD36" s="580"/>
      <c r="DE36" s="580"/>
      <c r="DF36" s="581"/>
      <c r="DG36" s="628">
        <v>223867318</v>
      </c>
      <c r="DH36" s="580"/>
      <c r="DI36" s="580"/>
      <c r="DJ36" s="580"/>
      <c r="DK36" s="580"/>
      <c r="DL36" s="580"/>
      <c r="DM36" s="580"/>
      <c r="DN36" s="580"/>
      <c r="DO36" s="580"/>
      <c r="DP36" s="580"/>
      <c r="DQ36" s="581"/>
      <c r="DR36" s="584">
        <v>59.9</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712962097</v>
      </c>
      <c r="S37" s="614"/>
      <c r="T37" s="614"/>
      <c r="U37" s="614"/>
      <c r="V37" s="614"/>
      <c r="W37" s="614"/>
      <c r="X37" s="614"/>
      <c r="Y37" s="615"/>
      <c r="Z37" s="616">
        <v>100</v>
      </c>
      <c r="AA37" s="617"/>
      <c r="AB37" s="617"/>
      <c r="AC37" s="618"/>
      <c r="AD37" s="622">
        <v>370804491</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157929886</v>
      </c>
      <c r="CN37" s="624"/>
      <c r="CO37" s="624"/>
      <c r="CP37" s="624"/>
      <c r="CQ37" s="624"/>
      <c r="CR37" s="624"/>
      <c r="CS37" s="624"/>
      <c r="CT37" s="625"/>
      <c r="CU37" s="595">
        <v>23.3</v>
      </c>
      <c r="CV37" s="626"/>
      <c r="CW37" s="626"/>
      <c r="CX37" s="627"/>
      <c r="CY37" s="599">
        <v>134525905</v>
      </c>
      <c r="CZ37" s="624"/>
      <c r="DA37" s="624"/>
      <c r="DB37" s="624"/>
      <c r="DC37" s="624"/>
      <c r="DD37" s="624"/>
      <c r="DE37" s="624"/>
      <c r="DF37" s="625"/>
      <c r="DG37" s="599">
        <v>132422193</v>
      </c>
      <c r="DH37" s="624"/>
      <c r="DI37" s="624"/>
      <c r="DJ37" s="624"/>
      <c r="DK37" s="624"/>
      <c r="DL37" s="624"/>
      <c r="DM37" s="624"/>
      <c r="DN37" s="624"/>
      <c r="DO37" s="624"/>
      <c r="DP37" s="624"/>
      <c r="DQ37" s="625"/>
      <c r="DR37" s="595">
        <v>35.4</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121402070</v>
      </c>
      <c r="CN38" s="591"/>
      <c r="CO38" s="591"/>
      <c r="CP38" s="591"/>
      <c r="CQ38" s="591"/>
      <c r="CR38" s="591"/>
      <c r="CS38" s="591"/>
      <c r="CT38" s="592"/>
      <c r="CU38" s="595">
        <v>17.899999999999999</v>
      </c>
      <c r="CV38" s="626"/>
      <c r="CW38" s="626"/>
      <c r="CX38" s="627"/>
      <c r="CY38" s="599">
        <v>99000790</v>
      </c>
      <c r="CZ38" s="624"/>
      <c r="DA38" s="624"/>
      <c r="DB38" s="624"/>
      <c r="DC38" s="624"/>
      <c r="DD38" s="624"/>
      <c r="DE38" s="624"/>
      <c r="DF38" s="625"/>
      <c r="DG38" s="599">
        <v>99000790</v>
      </c>
      <c r="DH38" s="624"/>
      <c r="DI38" s="624"/>
      <c r="DJ38" s="624"/>
      <c r="DK38" s="624"/>
      <c r="DL38" s="624"/>
      <c r="DM38" s="624"/>
      <c r="DN38" s="624"/>
      <c r="DO38" s="624"/>
      <c r="DP38" s="624"/>
      <c r="DQ38" s="625"/>
      <c r="DR38" s="595">
        <v>26.5</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15049768</v>
      </c>
      <c r="CN39" s="624"/>
      <c r="CO39" s="624"/>
      <c r="CP39" s="624"/>
      <c r="CQ39" s="624"/>
      <c r="CR39" s="624"/>
      <c r="CS39" s="624"/>
      <c r="CT39" s="625"/>
      <c r="CU39" s="595">
        <v>2.2000000000000002</v>
      </c>
      <c r="CV39" s="626"/>
      <c r="CW39" s="626"/>
      <c r="CX39" s="627"/>
      <c r="CY39" s="599">
        <v>7913135</v>
      </c>
      <c r="CZ39" s="624"/>
      <c r="DA39" s="624"/>
      <c r="DB39" s="624"/>
      <c r="DC39" s="624"/>
      <c r="DD39" s="624"/>
      <c r="DE39" s="624"/>
      <c r="DF39" s="625"/>
      <c r="DG39" s="599">
        <v>7854118</v>
      </c>
      <c r="DH39" s="624"/>
      <c r="DI39" s="624"/>
      <c r="DJ39" s="624"/>
      <c r="DK39" s="624"/>
      <c r="DL39" s="624"/>
      <c r="DM39" s="624"/>
      <c r="DN39" s="624"/>
      <c r="DO39" s="624"/>
      <c r="DP39" s="624"/>
      <c r="DQ39" s="625"/>
      <c r="DR39" s="595">
        <v>2.1</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86466320</v>
      </c>
      <c r="CN40" s="591"/>
      <c r="CO40" s="591"/>
      <c r="CP40" s="591"/>
      <c r="CQ40" s="591"/>
      <c r="CR40" s="591"/>
      <c r="CS40" s="591"/>
      <c r="CT40" s="592"/>
      <c r="CU40" s="595">
        <v>12.7</v>
      </c>
      <c r="CV40" s="626"/>
      <c r="CW40" s="626"/>
      <c r="CX40" s="627"/>
      <c r="CY40" s="599">
        <v>83591007</v>
      </c>
      <c r="CZ40" s="624"/>
      <c r="DA40" s="624"/>
      <c r="DB40" s="624"/>
      <c r="DC40" s="624"/>
      <c r="DD40" s="624"/>
      <c r="DE40" s="624"/>
      <c r="DF40" s="625"/>
      <c r="DG40" s="599">
        <v>83591007</v>
      </c>
      <c r="DH40" s="624"/>
      <c r="DI40" s="624"/>
      <c r="DJ40" s="624"/>
      <c r="DK40" s="624"/>
      <c r="DL40" s="624"/>
      <c r="DM40" s="624"/>
      <c r="DN40" s="624"/>
      <c r="DO40" s="624"/>
      <c r="DP40" s="624"/>
      <c r="DQ40" s="625"/>
      <c r="DR40" s="595">
        <v>22.4</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99.4</v>
      </c>
      <c r="BE41" s="641"/>
      <c r="BF41" s="641"/>
      <c r="BG41" s="641"/>
      <c r="BH41" s="641"/>
      <c r="BI41" s="641">
        <v>99.2</v>
      </c>
      <c r="BJ41" s="641"/>
      <c r="BK41" s="641"/>
      <c r="BL41" s="641"/>
      <c r="BM41" s="642"/>
      <c r="BN41" s="640">
        <v>99.4</v>
      </c>
      <c r="BO41" s="641"/>
      <c r="BP41" s="641"/>
      <c r="BQ41" s="641"/>
      <c r="BR41" s="641"/>
      <c r="BS41" s="641">
        <v>99.2</v>
      </c>
      <c r="BT41" s="641"/>
      <c r="BU41" s="641"/>
      <c r="BV41" s="641"/>
      <c r="BW41" s="642"/>
      <c r="BY41" s="650" t="s">
        <v>301</v>
      </c>
      <c r="BZ41" s="651"/>
      <c r="CA41" s="587" t="s">
        <v>67</v>
      </c>
      <c r="CB41" s="588"/>
      <c r="CC41" s="588"/>
      <c r="CD41" s="588"/>
      <c r="CE41" s="588"/>
      <c r="CF41" s="588"/>
      <c r="CG41" s="588"/>
      <c r="CH41" s="588"/>
      <c r="CI41" s="588"/>
      <c r="CJ41" s="588"/>
      <c r="CK41" s="588"/>
      <c r="CL41" s="589"/>
      <c r="CM41" s="590">
        <v>86465591</v>
      </c>
      <c r="CN41" s="624"/>
      <c r="CO41" s="624"/>
      <c r="CP41" s="624"/>
      <c r="CQ41" s="624"/>
      <c r="CR41" s="624"/>
      <c r="CS41" s="624"/>
      <c r="CT41" s="625"/>
      <c r="CU41" s="595">
        <v>12.7</v>
      </c>
      <c r="CV41" s="626"/>
      <c r="CW41" s="626"/>
      <c r="CX41" s="627"/>
      <c r="CY41" s="599">
        <v>83590278</v>
      </c>
      <c r="CZ41" s="624"/>
      <c r="DA41" s="624"/>
      <c r="DB41" s="624"/>
      <c r="DC41" s="624"/>
      <c r="DD41" s="624"/>
      <c r="DE41" s="624"/>
      <c r="DF41" s="625"/>
      <c r="DG41" s="599">
        <v>83590278</v>
      </c>
      <c r="DH41" s="624"/>
      <c r="DI41" s="624"/>
      <c r="DJ41" s="624"/>
      <c r="DK41" s="624"/>
      <c r="DL41" s="624"/>
      <c r="DM41" s="624"/>
      <c r="DN41" s="624"/>
      <c r="DO41" s="624"/>
      <c r="DP41" s="624"/>
      <c r="DQ41" s="625"/>
      <c r="DR41" s="595">
        <v>22.4</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99.2</v>
      </c>
      <c r="BE42" s="644"/>
      <c r="BF42" s="644"/>
      <c r="BG42" s="644"/>
      <c r="BH42" s="644"/>
      <c r="BI42" s="645">
        <v>97.9</v>
      </c>
      <c r="BJ42" s="645"/>
      <c r="BK42" s="645"/>
      <c r="BL42" s="645"/>
      <c r="BM42" s="646"/>
      <c r="BN42" s="643">
        <v>99.3</v>
      </c>
      <c r="BO42" s="644"/>
      <c r="BP42" s="644"/>
      <c r="BQ42" s="644"/>
      <c r="BR42" s="644"/>
      <c r="BS42" s="645">
        <v>97.8</v>
      </c>
      <c r="BT42" s="645"/>
      <c r="BU42" s="645"/>
      <c r="BV42" s="645"/>
      <c r="BW42" s="646"/>
      <c r="BY42" s="652"/>
      <c r="BZ42" s="653"/>
      <c r="CA42" s="587" t="s">
        <v>304</v>
      </c>
      <c r="CB42" s="588"/>
      <c r="CC42" s="588"/>
      <c r="CD42" s="588"/>
      <c r="CE42" s="588"/>
      <c r="CF42" s="588"/>
      <c r="CG42" s="588"/>
      <c r="CH42" s="588"/>
      <c r="CI42" s="588"/>
      <c r="CJ42" s="588"/>
      <c r="CK42" s="588"/>
      <c r="CL42" s="589"/>
      <c r="CM42" s="590">
        <v>83849781</v>
      </c>
      <c r="CN42" s="591"/>
      <c r="CO42" s="591"/>
      <c r="CP42" s="591"/>
      <c r="CQ42" s="591"/>
      <c r="CR42" s="591"/>
      <c r="CS42" s="591"/>
      <c r="CT42" s="592"/>
      <c r="CU42" s="595">
        <v>12.4</v>
      </c>
      <c r="CV42" s="626"/>
      <c r="CW42" s="626"/>
      <c r="CX42" s="627"/>
      <c r="CY42" s="599">
        <v>81025832</v>
      </c>
      <c r="CZ42" s="624"/>
      <c r="DA42" s="624"/>
      <c r="DB42" s="624"/>
      <c r="DC42" s="624"/>
      <c r="DD42" s="624"/>
      <c r="DE42" s="624"/>
      <c r="DF42" s="625"/>
      <c r="DG42" s="599">
        <v>81025832</v>
      </c>
      <c r="DH42" s="624"/>
      <c r="DI42" s="624"/>
      <c r="DJ42" s="624"/>
      <c r="DK42" s="624"/>
      <c r="DL42" s="624"/>
      <c r="DM42" s="624"/>
      <c r="DN42" s="624"/>
      <c r="DO42" s="624"/>
      <c r="DP42" s="624"/>
      <c r="DQ42" s="625"/>
      <c r="DR42" s="595">
        <v>21.7</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99.8</v>
      </c>
      <c r="BE43" s="648"/>
      <c r="BF43" s="648"/>
      <c r="BG43" s="648"/>
      <c r="BH43" s="648"/>
      <c r="BI43" s="648">
        <v>99.7</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2615810</v>
      </c>
      <c r="CN43" s="624"/>
      <c r="CO43" s="624"/>
      <c r="CP43" s="624"/>
      <c r="CQ43" s="624"/>
      <c r="CR43" s="624"/>
      <c r="CS43" s="624"/>
      <c r="CT43" s="625"/>
      <c r="CU43" s="595">
        <v>0.4</v>
      </c>
      <c r="CV43" s="626"/>
      <c r="CW43" s="626"/>
      <c r="CX43" s="627"/>
      <c r="CY43" s="599">
        <v>2564446</v>
      </c>
      <c r="CZ43" s="624"/>
      <c r="DA43" s="624"/>
      <c r="DB43" s="624"/>
      <c r="DC43" s="624"/>
      <c r="DD43" s="624"/>
      <c r="DE43" s="624"/>
      <c r="DF43" s="625"/>
      <c r="DG43" s="599">
        <v>2564446</v>
      </c>
      <c r="DH43" s="624"/>
      <c r="DI43" s="624"/>
      <c r="DJ43" s="624"/>
      <c r="DK43" s="624"/>
      <c r="DL43" s="624"/>
      <c r="DM43" s="624"/>
      <c r="DN43" s="624"/>
      <c r="DO43" s="624"/>
      <c r="DP43" s="624"/>
      <c r="DQ43" s="625"/>
      <c r="DR43" s="595">
        <v>0.7</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4852428</v>
      </c>
      <c r="BE44" s="670"/>
      <c r="BF44" s="670"/>
      <c r="BG44" s="670"/>
      <c r="BH44" s="670"/>
      <c r="BI44" s="670"/>
      <c r="BJ44" s="670"/>
      <c r="BK44" s="670"/>
      <c r="BL44" s="670"/>
      <c r="BM44" s="671"/>
      <c r="BN44" s="669">
        <v>5906769</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729</v>
      </c>
      <c r="CN44" s="591"/>
      <c r="CO44" s="591"/>
      <c r="CP44" s="591"/>
      <c r="CQ44" s="591"/>
      <c r="CR44" s="591"/>
      <c r="CS44" s="591"/>
      <c r="CT44" s="592"/>
      <c r="CU44" s="595">
        <v>0</v>
      </c>
      <c r="CV44" s="626"/>
      <c r="CW44" s="626"/>
      <c r="CX44" s="627"/>
      <c r="CY44" s="599">
        <v>729</v>
      </c>
      <c r="CZ44" s="624"/>
      <c r="DA44" s="624"/>
      <c r="DB44" s="624"/>
      <c r="DC44" s="624"/>
      <c r="DD44" s="624"/>
      <c r="DE44" s="624"/>
      <c r="DF44" s="625"/>
      <c r="DG44" s="599">
        <v>729</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4852428</v>
      </c>
      <c r="BE45" s="661"/>
      <c r="BF45" s="661"/>
      <c r="BG45" s="661"/>
      <c r="BH45" s="661"/>
      <c r="BI45" s="661"/>
      <c r="BJ45" s="661"/>
      <c r="BK45" s="661"/>
      <c r="BL45" s="661"/>
      <c r="BM45" s="662"/>
      <c r="BN45" s="660">
        <v>5906769</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321554820</v>
      </c>
      <c r="CN45" s="624"/>
      <c r="CO45" s="624"/>
      <c r="CP45" s="624"/>
      <c r="CQ45" s="624"/>
      <c r="CR45" s="624"/>
      <c r="CS45" s="624"/>
      <c r="CT45" s="625"/>
      <c r="CU45" s="595">
        <v>47.4</v>
      </c>
      <c r="CV45" s="626"/>
      <c r="CW45" s="626"/>
      <c r="CX45" s="627"/>
      <c r="CY45" s="599">
        <v>209197784</v>
      </c>
      <c r="CZ45" s="624"/>
      <c r="DA45" s="624"/>
      <c r="DB45" s="624"/>
      <c r="DC45" s="624"/>
      <c r="DD45" s="624"/>
      <c r="DE45" s="624"/>
      <c r="DF45" s="625"/>
      <c r="DG45" s="599">
        <v>109173409</v>
      </c>
      <c r="DH45" s="624"/>
      <c r="DI45" s="624"/>
      <c r="DJ45" s="624"/>
      <c r="DK45" s="624"/>
      <c r="DL45" s="624"/>
      <c r="DM45" s="624"/>
      <c r="DN45" s="624"/>
      <c r="DO45" s="624"/>
      <c r="DP45" s="624"/>
      <c r="DQ45" s="625"/>
      <c r="DR45" s="595">
        <v>29.2</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25926930</v>
      </c>
      <c r="CN46" s="591"/>
      <c r="CO46" s="591"/>
      <c r="CP46" s="591"/>
      <c r="CQ46" s="591"/>
      <c r="CR46" s="591"/>
      <c r="CS46" s="591"/>
      <c r="CT46" s="592"/>
      <c r="CU46" s="595">
        <v>3.8</v>
      </c>
      <c r="CV46" s="626"/>
      <c r="CW46" s="626"/>
      <c r="CX46" s="627"/>
      <c r="CY46" s="599">
        <v>17590460</v>
      </c>
      <c r="CZ46" s="624"/>
      <c r="DA46" s="624"/>
      <c r="DB46" s="624"/>
      <c r="DC46" s="624"/>
      <c r="DD46" s="624"/>
      <c r="DE46" s="624"/>
      <c r="DF46" s="625"/>
      <c r="DG46" s="599">
        <v>11180079</v>
      </c>
      <c r="DH46" s="624"/>
      <c r="DI46" s="624"/>
      <c r="DJ46" s="624"/>
      <c r="DK46" s="624"/>
      <c r="DL46" s="624"/>
      <c r="DM46" s="624"/>
      <c r="DN46" s="624"/>
      <c r="DO46" s="624"/>
      <c r="DP46" s="624"/>
      <c r="DQ46" s="625"/>
      <c r="DR46" s="595">
        <v>3</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5456494</v>
      </c>
      <c r="CN47" s="624"/>
      <c r="CO47" s="624"/>
      <c r="CP47" s="624"/>
      <c r="CQ47" s="624"/>
      <c r="CR47" s="624"/>
      <c r="CS47" s="624"/>
      <c r="CT47" s="625"/>
      <c r="CU47" s="595">
        <v>0.8</v>
      </c>
      <c r="CV47" s="626"/>
      <c r="CW47" s="626"/>
      <c r="CX47" s="627"/>
      <c r="CY47" s="599">
        <v>4284497</v>
      </c>
      <c r="CZ47" s="624"/>
      <c r="DA47" s="624"/>
      <c r="DB47" s="624"/>
      <c r="DC47" s="624"/>
      <c r="DD47" s="624"/>
      <c r="DE47" s="624"/>
      <c r="DF47" s="625"/>
      <c r="DG47" s="599">
        <v>4165011</v>
      </c>
      <c r="DH47" s="624"/>
      <c r="DI47" s="624"/>
      <c r="DJ47" s="624"/>
      <c r="DK47" s="624"/>
      <c r="DL47" s="624"/>
      <c r="DM47" s="624"/>
      <c r="DN47" s="624"/>
      <c r="DO47" s="624"/>
      <c r="DP47" s="624"/>
      <c r="DQ47" s="625"/>
      <c r="DR47" s="595">
        <v>1.1000000000000001</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176504163</v>
      </c>
      <c r="CN48" s="591"/>
      <c r="CO48" s="591"/>
      <c r="CP48" s="591"/>
      <c r="CQ48" s="591"/>
      <c r="CR48" s="591"/>
      <c r="CS48" s="591"/>
      <c r="CT48" s="592"/>
      <c r="CU48" s="595">
        <v>26</v>
      </c>
      <c r="CV48" s="626"/>
      <c r="CW48" s="626"/>
      <c r="CX48" s="627"/>
      <c r="CY48" s="599">
        <v>153381154</v>
      </c>
      <c r="CZ48" s="624"/>
      <c r="DA48" s="624"/>
      <c r="DB48" s="624"/>
      <c r="DC48" s="624"/>
      <c r="DD48" s="624"/>
      <c r="DE48" s="624"/>
      <c r="DF48" s="625"/>
      <c r="DG48" s="599">
        <v>86314087</v>
      </c>
      <c r="DH48" s="624"/>
      <c r="DI48" s="624"/>
      <c r="DJ48" s="624"/>
      <c r="DK48" s="624"/>
      <c r="DL48" s="624"/>
      <c r="DM48" s="624"/>
      <c r="DN48" s="624"/>
      <c r="DO48" s="624"/>
      <c r="DP48" s="624"/>
      <c r="DQ48" s="625"/>
      <c r="DR48" s="595">
        <v>23.1</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7725778</v>
      </c>
      <c r="CN49" s="624"/>
      <c r="CO49" s="624"/>
      <c r="CP49" s="624"/>
      <c r="CQ49" s="624"/>
      <c r="CR49" s="624"/>
      <c r="CS49" s="624"/>
      <c r="CT49" s="625"/>
      <c r="CU49" s="595">
        <v>1.1000000000000001</v>
      </c>
      <c r="CV49" s="626"/>
      <c r="CW49" s="626"/>
      <c r="CX49" s="627"/>
      <c r="CY49" s="599">
        <v>7721844</v>
      </c>
      <c r="CZ49" s="624"/>
      <c r="DA49" s="624"/>
      <c r="DB49" s="624"/>
      <c r="DC49" s="624"/>
      <c r="DD49" s="624"/>
      <c r="DE49" s="624"/>
      <c r="DF49" s="625"/>
      <c r="DG49" s="599">
        <v>7446197</v>
      </c>
      <c r="DH49" s="624"/>
      <c r="DI49" s="624"/>
      <c r="DJ49" s="624"/>
      <c r="DK49" s="624"/>
      <c r="DL49" s="624"/>
      <c r="DM49" s="624"/>
      <c r="DN49" s="624"/>
      <c r="DO49" s="624"/>
      <c r="DP49" s="624"/>
      <c r="DQ49" s="625"/>
      <c r="DR49" s="595">
        <v>2</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28068169</v>
      </c>
      <c r="CN50" s="591"/>
      <c r="CO50" s="591"/>
      <c r="CP50" s="591"/>
      <c r="CQ50" s="591"/>
      <c r="CR50" s="591"/>
      <c r="CS50" s="591"/>
      <c r="CT50" s="592"/>
      <c r="CU50" s="595">
        <v>4.0999999999999996</v>
      </c>
      <c r="CV50" s="626"/>
      <c r="CW50" s="626"/>
      <c r="CX50" s="627"/>
      <c r="CY50" s="599">
        <v>25977599</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t="s">
        <v>118</v>
      </c>
      <c r="CN51" s="624"/>
      <c r="CO51" s="624"/>
      <c r="CP51" s="624"/>
      <c r="CQ51" s="624"/>
      <c r="CR51" s="624"/>
      <c r="CS51" s="624"/>
      <c r="CT51" s="625"/>
      <c r="CU51" s="595" t="s">
        <v>118</v>
      </c>
      <c r="CV51" s="626"/>
      <c r="CW51" s="626"/>
      <c r="CX51" s="627"/>
      <c r="CY51" s="599" t="s">
        <v>118</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77873286</v>
      </c>
      <c r="CN52" s="591"/>
      <c r="CO52" s="591"/>
      <c r="CP52" s="591"/>
      <c r="CQ52" s="591"/>
      <c r="CR52" s="591"/>
      <c r="CS52" s="591"/>
      <c r="CT52" s="592"/>
      <c r="CU52" s="595">
        <v>11.5</v>
      </c>
      <c r="CV52" s="626"/>
      <c r="CW52" s="626"/>
      <c r="CX52" s="627"/>
      <c r="CY52" s="599">
        <v>242230</v>
      </c>
      <c r="CZ52" s="624"/>
      <c r="DA52" s="624"/>
      <c r="DB52" s="624"/>
      <c r="DC52" s="624"/>
      <c r="DD52" s="624"/>
      <c r="DE52" s="624"/>
      <c r="DF52" s="625"/>
      <c r="DG52" s="599">
        <v>68035</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97579847</v>
      </c>
      <c r="CN54" s="591"/>
      <c r="CO54" s="591"/>
      <c r="CP54" s="591"/>
      <c r="CQ54" s="591"/>
      <c r="CR54" s="591"/>
      <c r="CS54" s="591"/>
      <c r="CT54" s="592"/>
      <c r="CU54" s="595">
        <v>14.4</v>
      </c>
      <c r="CV54" s="626"/>
      <c r="CW54" s="626"/>
      <c r="CX54" s="627"/>
      <c r="CY54" s="599">
        <v>14359023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2473496</v>
      </c>
      <c r="CN55" s="591"/>
      <c r="CO55" s="591"/>
      <c r="CP55" s="591"/>
      <c r="CQ55" s="591"/>
      <c r="CR55" s="591"/>
      <c r="CS55" s="591"/>
      <c r="CT55" s="592"/>
      <c r="CU55" s="595">
        <v>0.4</v>
      </c>
      <c r="CV55" s="626"/>
      <c r="CW55" s="626"/>
      <c r="CX55" s="627"/>
      <c r="CY55" s="599">
        <v>585347</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90298302</v>
      </c>
      <c r="CN56" s="591"/>
      <c r="CO56" s="591"/>
      <c r="CP56" s="591"/>
      <c r="CQ56" s="591"/>
      <c r="CR56" s="591"/>
      <c r="CS56" s="591"/>
      <c r="CT56" s="592"/>
      <c r="CU56" s="595">
        <v>13.3</v>
      </c>
      <c r="CV56" s="626"/>
      <c r="CW56" s="626"/>
      <c r="CX56" s="627"/>
      <c r="CY56" s="599">
        <v>14283811</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57650373</v>
      </c>
      <c r="CN57" s="591"/>
      <c r="CO57" s="591"/>
      <c r="CP57" s="591"/>
      <c r="CQ57" s="591"/>
      <c r="CR57" s="591"/>
      <c r="CS57" s="591"/>
      <c r="CT57" s="592"/>
      <c r="CU57" s="595">
        <v>8.5</v>
      </c>
      <c r="CV57" s="626"/>
      <c r="CW57" s="626"/>
      <c r="CX57" s="627"/>
      <c r="CY57" s="599">
        <v>2127867</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23232528</v>
      </c>
      <c r="CN58" s="591"/>
      <c r="CO58" s="591"/>
      <c r="CP58" s="591"/>
      <c r="CQ58" s="591"/>
      <c r="CR58" s="591"/>
      <c r="CS58" s="591"/>
      <c r="CT58" s="592"/>
      <c r="CU58" s="595">
        <v>3.4</v>
      </c>
      <c r="CV58" s="626"/>
      <c r="CW58" s="626"/>
      <c r="CX58" s="627"/>
      <c r="CY58" s="599">
        <v>11402202</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7281545</v>
      </c>
      <c r="CN59" s="591"/>
      <c r="CO59" s="591"/>
      <c r="CP59" s="591"/>
      <c r="CQ59" s="591"/>
      <c r="CR59" s="591"/>
      <c r="CS59" s="591"/>
      <c r="CT59" s="592"/>
      <c r="CU59" s="595">
        <v>1.1000000000000001</v>
      </c>
      <c r="CV59" s="626"/>
      <c r="CW59" s="626"/>
      <c r="CX59" s="627"/>
      <c r="CY59" s="599">
        <v>75212</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678580641</v>
      </c>
      <c r="CN61" s="614"/>
      <c r="CO61" s="614"/>
      <c r="CP61" s="614"/>
      <c r="CQ61" s="614"/>
      <c r="CR61" s="614"/>
      <c r="CS61" s="614"/>
      <c r="CT61" s="615"/>
      <c r="CU61" s="616">
        <v>100</v>
      </c>
      <c r="CV61" s="679"/>
      <c r="CW61" s="679"/>
      <c r="CX61" s="680"/>
      <c r="CY61" s="622">
        <v>449586854</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1ddaZbfFGgZ1S376raVS3DwBhdAXcYKv1O0nFsEa/+droLdZsu+lg1Dg0l5YhOs3onfv3vq4cqx3kRae6GoO0g==" saltValue="NOfRmuoAc2ajNLAlEKWV+w=="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776125</v>
      </c>
      <c r="R7" s="721"/>
      <c r="S7" s="721"/>
      <c r="T7" s="721"/>
      <c r="U7" s="721"/>
      <c r="V7" s="721">
        <v>742384</v>
      </c>
      <c r="W7" s="721"/>
      <c r="X7" s="721"/>
      <c r="Y7" s="721"/>
      <c r="Z7" s="721"/>
      <c r="AA7" s="721">
        <v>33741</v>
      </c>
      <c r="AB7" s="721"/>
      <c r="AC7" s="721"/>
      <c r="AD7" s="721"/>
      <c r="AE7" s="722"/>
      <c r="AF7" s="723">
        <v>23573</v>
      </c>
      <c r="AG7" s="724"/>
      <c r="AH7" s="724"/>
      <c r="AI7" s="724"/>
      <c r="AJ7" s="725"/>
      <c r="AK7" s="726" t="s">
        <v>475</v>
      </c>
      <c r="AL7" s="727"/>
      <c r="AM7" s="727"/>
      <c r="AN7" s="727"/>
      <c r="AO7" s="727"/>
      <c r="AP7" s="727">
        <v>1111317</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537</v>
      </c>
      <c r="BT7" s="715"/>
      <c r="BU7" s="715"/>
      <c r="BV7" s="715"/>
      <c r="BW7" s="715"/>
      <c r="BX7" s="715"/>
      <c r="BY7" s="715"/>
      <c r="BZ7" s="715"/>
      <c r="CA7" s="715"/>
      <c r="CB7" s="715"/>
      <c r="CC7" s="715"/>
      <c r="CD7" s="715"/>
      <c r="CE7" s="715"/>
      <c r="CF7" s="715"/>
      <c r="CG7" s="730"/>
      <c r="CH7" s="711">
        <v>-7</v>
      </c>
      <c r="CI7" s="712"/>
      <c r="CJ7" s="712"/>
      <c r="CK7" s="712"/>
      <c r="CL7" s="713"/>
      <c r="CM7" s="711">
        <v>1077</v>
      </c>
      <c r="CN7" s="712"/>
      <c r="CO7" s="712"/>
      <c r="CP7" s="712"/>
      <c r="CQ7" s="713"/>
      <c r="CR7" s="711">
        <v>293</v>
      </c>
      <c r="CS7" s="712"/>
      <c r="CT7" s="712"/>
      <c r="CU7" s="712"/>
      <c r="CV7" s="713"/>
      <c r="CW7" s="711">
        <v>5</v>
      </c>
      <c r="CX7" s="712"/>
      <c r="CY7" s="712"/>
      <c r="CZ7" s="712"/>
      <c r="DA7" s="713"/>
      <c r="DB7" s="711" t="s">
        <v>475</v>
      </c>
      <c r="DC7" s="712"/>
      <c r="DD7" s="712"/>
      <c r="DE7" s="712"/>
      <c r="DF7" s="713"/>
      <c r="DG7" s="711" t="s">
        <v>475</v>
      </c>
      <c r="DH7" s="712"/>
      <c r="DI7" s="712"/>
      <c r="DJ7" s="712"/>
      <c r="DK7" s="713"/>
      <c r="DL7" s="711" t="s">
        <v>475</v>
      </c>
      <c r="DM7" s="712"/>
      <c r="DN7" s="712"/>
      <c r="DO7" s="712"/>
      <c r="DP7" s="713"/>
      <c r="DQ7" s="711" t="s">
        <v>475</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60</v>
      </c>
      <c r="R8" s="752"/>
      <c r="S8" s="752"/>
      <c r="T8" s="752"/>
      <c r="U8" s="752"/>
      <c r="V8" s="752">
        <v>32</v>
      </c>
      <c r="W8" s="752"/>
      <c r="X8" s="752"/>
      <c r="Y8" s="752"/>
      <c r="Z8" s="752"/>
      <c r="AA8" s="752">
        <v>28</v>
      </c>
      <c r="AB8" s="752"/>
      <c r="AC8" s="752"/>
      <c r="AD8" s="752"/>
      <c r="AE8" s="753"/>
      <c r="AF8" s="754" t="s">
        <v>118</v>
      </c>
      <c r="AG8" s="755"/>
      <c r="AH8" s="755"/>
      <c r="AI8" s="755"/>
      <c r="AJ8" s="756"/>
      <c r="AK8" s="737" t="s">
        <v>475</v>
      </c>
      <c r="AL8" s="738"/>
      <c r="AM8" s="738"/>
      <c r="AN8" s="738"/>
      <c r="AO8" s="738"/>
      <c r="AP8" s="738">
        <v>229</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538</v>
      </c>
      <c r="BT8" s="742"/>
      <c r="BU8" s="742"/>
      <c r="BV8" s="742"/>
      <c r="BW8" s="742"/>
      <c r="BX8" s="742"/>
      <c r="BY8" s="742"/>
      <c r="BZ8" s="742"/>
      <c r="CA8" s="742"/>
      <c r="CB8" s="742"/>
      <c r="CC8" s="742"/>
      <c r="CD8" s="742"/>
      <c r="CE8" s="742"/>
      <c r="CF8" s="742"/>
      <c r="CG8" s="743"/>
      <c r="CH8" s="744">
        <v>-5</v>
      </c>
      <c r="CI8" s="745"/>
      <c r="CJ8" s="745"/>
      <c r="CK8" s="745"/>
      <c r="CL8" s="746"/>
      <c r="CM8" s="744">
        <v>271</v>
      </c>
      <c r="CN8" s="745"/>
      <c r="CO8" s="745"/>
      <c r="CP8" s="745"/>
      <c r="CQ8" s="746"/>
      <c r="CR8" s="744">
        <v>116</v>
      </c>
      <c r="CS8" s="745"/>
      <c r="CT8" s="745"/>
      <c r="CU8" s="745"/>
      <c r="CV8" s="746"/>
      <c r="CW8" s="744" t="s">
        <v>475</v>
      </c>
      <c r="CX8" s="745"/>
      <c r="CY8" s="745"/>
      <c r="CZ8" s="745"/>
      <c r="DA8" s="746"/>
      <c r="DB8" s="744" t="s">
        <v>475</v>
      </c>
      <c r="DC8" s="745"/>
      <c r="DD8" s="745"/>
      <c r="DE8" s="745"/>
      <c r="DF8" s="746"/>
      <c r="DG8" s="744" t="s">
        <v>475</v>
      </c>
      <c r="DH8" s="745"/>
      <c r="DI8" s="745"/>
      <c r="DJ8" s="745"/>
      <c r="DK8" s="746"/>
      <c r="DL8" s="744" t="s">
        <v>475</v>
      </c>
      <c r="DM8" s="745"/>
      <c r="DN8" s="745"/>
      <c r="DO8" s="745"/>
      <c r="DP8" s="746"/>
      <c r="DQ8" s="744" t="s">
        <v>475</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72</v>
      </c>
      <c r="R9" s="752"/>
      <c r="S9" s="752"/>
      <c r="T9" s="752"/>
      <c r="U9" s="752"/>
      <c r="V9" s="752">
        <v>14</v>
      </c>
      <c r="W9" s="752"/>
      <c r="X9" s="752"/>
      <c r="Y9" s="752"/>
      <c r="Z9" s="752"/>
      <c r="AA9" s="752">
        <v>58</v>
      </c>
      <c r="AB9" s="752"/>
      <c r="AC9" s="752"/>
      <c r="AD9" s="752"/>
      <c r="AE9" s="753"/>
      <c r="AF9" s="754" t="s">
        <v>118</v>
      </c>
      <c r="AG9" s="755"/>
      <c r="AH9" s="755"/>
      <c r="AI9" s="755"/>
      <c r="AJ9" s="756"/>
      <c r="AK9" s="737" t="s">
        <v>475</v>
      </c>
      <c r="AL9" s="738"/>
      <c r="AM9" s="738"/>
      <c r="AN9" s="738"/>
      <c r="AO9" s="738"/>
      <c r="AP9" s="738">
        <v>45</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539</v>
      </c>
      <c r="BT9" s="742"/>
      <c r="BU9" s="742"/>
      <c r="BV9" s="742"/>
      <c r="BW9" s="742"/>
      <c r="BX9" s="742"/>
      <c r="BY9" s="742"/>
      <c r="BZ9" s="742"/>
      <c r="CA9" s="742"/>
      <c r="CB9" s="742"/>
      <c r="CC9" s="742"/>
      <c r="CD9" s="742"/>
      <c r="CE9" s="742"/>
      <c r="CF9" s="742"/>
      <c r="CG9" s="743"/>
      <c r="CH9" s="744">
        <v>0</v>
      </c>
      <c r="CI9" s="745"/>
      <c r="CJ9" s="745"/>
      <c r="CK9" s="745"/>
      <c r="CL9" s="746"/>
      <c r="CM9" s="744">
        <v>546</v>
      </c>
      <c r="CN9" s="745"/>
      <c r="CO9" s="745"/>
      <c r="CP9" s="745"/>
      <c r="CQ9" s="746"/>
      <c r="CR9" s="744">
        <v>72</v>
      </c>
      <c r="CS9" s="745"/>
      <c r="CT9" s="745"/>
      <c r="CU9" s="745"/>
      <c r="CV9" s="746"/>
      <c r="CW9" s="744">
        <v>9</v>
      </c>
      <c r="CX9" s="745"/>
      <c r="CY9" s="745"/>
      <c r="CZ9" s="745"/>
      <c r="DA9" s="746"/>
      <c r="DB9" s="744" t="s">
        <v>475</v>
      </c>
      <c r="DC9" s="745"/>
      <c r="DD9" s="745"/>
      <c r="DE9" s="745"/>
      <c r="DF9" s="746"/>
      <c r="DG9" s="744" t="s">
        <v>475</v>
      </c>
      <c r="DH9" s="745"/>
      <c r="DI9" s="745"/>
      <c r="DJ9" s="745"/>
      <c r="DK9" s="746"/>
      <c r="DL9" s="744" t="s">
        <v>475</v>
      </c>
      <c r="DM9" s="745"/>
      <c r="DN9" s="745"/>
      <c r="DO9" s="745"/>
      <c r="DP9" s="746"/>
      <c r="DQ9" s="744" t="s">
        <v>475</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419</v>
      </c>
      <c r="R10" s="752"/>
      <c r="S10" s="752"/>
      <c r="T10" s="752"/>
      <c r="U10" s="752"/>
      <c r="V10" s="752">
        <v>359</v>
      </c>
      <c r="W10" s="752"/>
      <c r="X10" s="752"/>
      <c r="Y10" s="752"/>
      <c r="Z10" s="752"/>
      <c r="AA10" s="752">
        <v>60</v>
      </c>
      <c r="AB10" s="752"/>
      <c r="AC10" s="752"/>
      <c r="AD10" s="752"/>
      <c r="AE10" s="753"/>
      <c r="AF10" s="754" t="s">
        <v>118</v>
      </c>
      <c r="AG10" s="755"/>
      <c r="AH10" s="755"/>
      <c r="AI10" s="755"/>
      <c r="AJ10" s="756"/>
      <c r="AK10" s="737" t="s">
        <v>475</v>
      </c>
      <c r="AL10" s="738"/>
      <c r="AM10" s="738"/>
      <c r="AN10" s="738"/>
      <c r="AO10" s="738"/>
      <c r="AP10" s="738">
        <v>3643</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540</v>
      </c>
      <c r="BT10" s="742"/>
      <c r="BU10" s="742"/>
      <c r="BV10" s="742"/>
      <c r="BW10" s="742"/>
      <c r="BX10" s="742"/>
      <c r="BY10" s="742"/>
      <c r="BZ10" s="742"/>
      <c r="CA10" s="742"/>
      <c r="CB10" s="742"/>
      <c r="CC10" s="742"/>
      <c r="CD10" s="742"/>
      <c r="CE10" s="742"/>
      <c r="CF10" s="742"/>
      <c r="CG10" s="743"/>
      <c r="CH10" s="744">
        <v>37</v>
      </c>
      <c r="CI10" s="745"/>
      <c r="CJ10" s="745"/>
      <c r="CK10" s="745"/>
      <c r="CL10" s="746"/>
      <c r="CM10" s="744">
        <v>373</v>
      </c>
      <c r="CN10" s="745"/>
      <c r="CO10" s="745"/>
      <c r="CP10" s="745"/>
      <c r="CQ10" s="746"/>
      <c r="CR10" s="744">
        <v>5</v>
      </c>
      <c r="CS10" s="745"/>
      <c r="CT10" s="745"/>
      <c r="CU10" s="745"/>
      <c r="CV10" s="746"/>
      <c r="CW10" s="744" t="s">
        <v>475</v>
      </c>
      <c r="CX10" s="745"/>
      <c r="CY10" s="745"/>
      <c r="CZ10" s="745"/>
      <c r="DA10" s="746"/>
      <c r="DB10" s="744" t="s">
        <v>475</v>
      </c>
      <c r="DC10" s="745"/>
      <c r="DD10" s="745"/>
      <c r="DE10" s="745"/>
      <c r="DF10" s="746"/>
      <c r="DG10" s="744" t="s">
        <v>475</v>
      </c>
      <c r="DH10" s="745"/>
      <c r="DI10" s="745"/>
      <c r="DJ10" s="745"/>
      <c r="DK10" s="746"/>
      <c r="DL10" s="744" t="s">
        <v>475</v>
      </c>
      <c r="DM10" s="745"/>
      <c r="DN10" s="745"/>
      <c r="DO10" s="745"/>
      <c r="DP10" s="746"/>
      <c r="DQ10" s="744" t="s">
        <v>475</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189</v>
      </c>
      <c r="R11" s="752"/>
      <c r="S11" s="752"/>
      <c r="T11" s="752"/>
      <c r="U11" s="752"/>
      <c r="V11" s="752">
        <v>0</v>
      </c>
      <c r="W11" s="752"/>
      <c r="X11" s="752"/>
      <c r="Y11" s="752"/>
      <c r="Z11" s="752"/>
      <c r="AA11" s="752">
        <v>189</v>
      </c>
      <c r="AB11" s="752"/>
      <c r="AC11" s="752"/>
      <c r="AD11" s="752"/>
      <c r="AE11" s="753"/>
      <c r="AF11" s="754" t="s">
        <v>118</v>
      </c>
      <c r="AG11" s="755"/>
      <c r="AH11" s="755"/>
      <c r="AI11" s="755"/>
      <c r="AJ11" s="756"/>
      <c r="AK11" s="737" t="s">
        <v>475</v>
      </c>
      <c r="AL11" s="738"/>
      <c r="AM11" s="738"/>
      <c r="AN11" s="738"/>
      <c r="AO11" s="738"/>
      <c r="AP11" s="738" t="s">
        <v>475</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541</v>
      </c>
      <c r="BT11" s="742"/>
      <c r="BU11" s="742"/>
      <c r="BV11" s="742"/>
      <c r="BW11" s="742"/>
      <c r="BX11" s="742"/>
      <c r="BY11" s="742"/>
      <c r="BZ11" s="742"/>
      <c r="CA11" s="742"/>
      <c r="CB11" s="742"/>
      <c r="CC11" s="742"/>
      <c r="CD11" s="742"/>
      <c r="CE11" s="742"/>
      <c r="CF11" s="742"/>
      <c r="CG11" s="743"/>
      <c r="CH11" s="744">
        <v>-6</v>
      </c>
      <c r="CI11" s="745"/>
      <c r="CJ11" s="745"/>
      <c r="CK11" s="745"/>
      <c r="CL11" s="746"/>
      <c r="CM11" s="744">
        <v>11795</v>
      </c>
      <c r="CN11" s="745"/>
      <c r="CO11" s="745"/>
      <c r="CP11" s="745"/>
      <c r="CQ11" s="746"/>
      <c r="CR11" s="744">
        <v>24</v>
      </c>
      <c r="CS11" s="745"/>
      <c r="CT11" s="745"/>
      <c r="CU11" s="745"/>
      <c r="CV11" s="746"/>
      <c r="CW11" s="744">
        <v>398</v>
      </c>
      <c r="CX11" s="745"/>
      <c r="CY11" s="745"/>
      <c r="CZ11" s="745"/>
      <c r="DA11" s="746"/>
      <c r="DB11" s="744">
        <v>23919</v>
      </c>
      <c r="DC11" s="745"/>
      <c r="DD11" s="745"/>
      <c r="DE11" s="745"/>
      <c r="DF11" s="746"/>
      <c r="DG11" s="744" t="s">
        <v>475</v>
      </c>
      <c r="DH11" s="745"/>
      <c r="DI11" s="745"/>
      <c r="DJ11" s="745"/>
      <c r="DK11" s="746"/>
      <c r="DL11" s="744">
        <v>14016</v>
      </c>
      <c r="DM11" s="745"/>
      <c r="DN11" s="745"/>
      <c r="DO11" s="745"/>
      <c r="DP11" s="746"/>
      <c r="DQ11" s="744">
        <v>1549</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171</v>
      </c>
      <c r="R12" s="752"/>
      <c r="S12" s="752"/>
      <c r="T12" s="752"/>
      <c r="U12" s="752"/>
      <c r="V12" s="752">
        <v>0</v>
      </c>
      <c r="W12" s="752"/>
      <c r="X12" s="752"/>
      <c r="Y12" s="752"/>
      <c r="Z12" s="752"/>
      <c r="AA12" s="752">
        <v>171</v>
      </c>
      <c r="AB12" s="752"/>
      <c r="AC12" s="752"/>
      <c r="AD12" s="752"/>
      <c r="AE12" s="753"/>
      <c r="AF12" s="754" t="s">
        <v>118</v>
      </c>
      <c r="AG12" s="755"/>
      <c r="AH12" s="755"/>
      <c r="AI12" s="755"/>
      <c r="AJ12" s="756"/>
      <c r="AK12" s="737" t="s">
        <v>475</v>
      </c>
      <c r="AL12" s="738"/>
      <c r="AM12" s="738"/>
      <c r="AN12" s="738"/>
      <c r="AO12" s="738"/>
      <c r="AP12" s="738" t="s">
        <v>475</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542</v>
      </c>
      <c r="BT12" s="742"/>
      <c r="BU12" s="742"/>
      <c r="BV12" s="742"/>
      <c r="BW12" s="742"/>
      <c r="BX12" s="742"/>
      <c r="BY12" s="742"/>
      <c r="BZ12" s="742"/>
      <c r="CA12" s="742"/>
      <c r="CB12" s="742"/>
      <c r="CC12" s="742"/>
      <c r="CD12" s="742"/>
      <c r="CE12" s="742"/>
      <c r="CF12" s="742"/>
      <c r="CG12" s="743"/>
      <c r="CH12" s="744">
        <v>-28</v>
      </c>
      <c r="CI12" s="745"/>
      <c r="CJ12" s="745"/>
      <c r="CK12" s="745"/>
      <c r="CL12" s="746"/>
      <c r="CM12" s="744">
        <v>180</v>
      </c>
      <c r="CN12" s="745"/>
      <c r="CO12" s="745"/>
      <c r="CP12" s="745"/>
      <c r="CQ12" s="746"/>
      <c r="CR12" s="744">
        <v>102</v>
      </c>
      <c r="CS12" s="745"/>
      <c r="CT12" s="745"/>
      <c r="CU12" s="745"/>
      <c r="CV12" s="746"/>
      <c r="CW12" s="744" t="s">
        <v>475</v>
      </c>
      <c r="CX12" s="745"/>
      <c r="CY12" s="745"/>
      <c r="CZ12" s="745"/>
      <c r="DA12" s="746"/>
      <c r="DB12" s="744" t="s">
        <v>475</v>
      </c>
      <c r="DC12" s="745"/>
      <c r="DD12" s="745"/>
      <c r="DE12" s="745"/>
      <c r="DF12" s="746"/>
      <c r="DG12" s="744" t="s">
        <v>475</v>
      </c>
      <c r="DH12" s="745"/>
      <c r="DI12" s="745"/>
      <c r="DJ12" s="745"/>
      <c r="DK12" s="746"/>
      <c r="DL12" s="744" t="s">
        <v>475</v>
      </c>
      <c r="DM12" s="745"/>
      <c r="DN12" s="745"/>
      <c r="DO12" s="745"/>
      <c r="DP12" s="746"/>
      <c r="DQ12" s="744" t="s">
        <v>475</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3324</v>
      </c>
      <c r="R13" s="752"/>
      <c r="S13" s="752"/>
      <c r="T13" s="752"/>
      <c r="U13" s="752"/>
      <c r="V13" s="752">
        <v>3135</v>
      </c>
      <c r="W13" s="752"/>
      <c r="X13" s="752"/>
      <c r="Y13" s="752"/>
      <c r="Z13" s="752"/>
      <c r="AA13" s="752">
        <v>189</v>
      </c>
      <c r="AB13" s="752"/>
      <c r="AC13" s="752"/>
      <c r="AD13" s="752"/>
      <c r="AE13" s="753"/>
      <c r="AF13" s="754">
        <v>189</v>
      </c>
      <c r="AG13" s="755"/>
      <c r="AH13" s="755"/>
      <c r="AI13" s="755"/>
      <c r="AJ13" s="756"/>
      <c r="AK13" s="737" t="s">
        <v>475</v>
      </c>
      <c r="AL13" s="738"/>
      <c r="AM13" s="738"/>
      <c r="AN13" s="738"/>
      <c r="AO13" s="738"/>
      <c r="AP13" s="738" t="s">
        <v>475</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543</v>
      </c>
      <c r="BT13" s="742"/>
      <c r="BU13" s="742"/>
      <c r="BV13" s="742"/>
      <c r="BW13" s="742"/>
      <c r="BX13" s="742"/>
      <c r="BY13" s="742"/>
      <c r="BZ13" s="742"/>
      <c r="CA13" s="742"/>
      <c r="CB13" s="742"/>
      <c r="CC13" s="742"/>
      <c r="CD13" s="742"/>
      <c r="CE13" s="742"/>
      <c r="CF13" s="742"/>
      <c r="CG13" s="743"/>
      <c r="CH13" s="744">
        <v>-74</v>
      </c>
      <c r="CI13" s="745"/>
      <c r="CJ13" s="745"/>
      <c r="CK13" s="745"/>
      <c r="CL13" s="746"/>
      <c r="CM13" s="744">
        <v>2367</v>
      </c>
      <c r="CN13" s="745"/>
      <c r="CO13" s="745"/>
      <c r="CP13" s="745"/>
      <c r="CQ13" s="746"/>
      <c r="CR13" s="744">
        <v>822</v>
      </c>
      <c r="CS13" s="745"/>
      <c r="CT13" s="745"/>
      <c r="CU13" s="745"/>
      <c r="CV13" s="746"/>
      <c r="CW13" s="744">
        <v>74</v>
      </c>
      <c r="CX13" s="745"/>
      <c r="CY13" s="745"/>
      <c r="CZ13" s="745"/>
      <c r="DA13" s="746"/>
      <c r="DB13" s="744">
        <v>833</v>
      </c>
      <c r="DC13" s="745"/>
      <c r="DD13" s="745"/>
      <c r="DE13" s="745"/>
      <c r="DF13" s="746"/>
      <c r="DG13" s="744" t="s">
        <v>475</v>
      </c>
      <c r="DH13" s="745"/>
      <c r="DI13" s="745"/>
      <c r="DJ13" s="745"/>
      <c r="DK13" s="746"/>
      <c r="DL13" s="744" t="s">
        <v>475</v>
      </c>
      <c r="DM13" s="745"/>
      <c r="DN13" s="745"/>
      <c r="DO13" s="745"/>
      <c r="DP13" s="746"/>
      <c r="DQ13" s="744" t="s">
        <v>475</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26</v>
      </c>
      <c r="R14" s="752"/>
      <c r="S14" s="752"/>
      <c r="T14" s="752"/>
      <c r="U14" s="752"/>
      <c r="V14" s="752">
        <v>10</v>
      </c>
      <c r="W14" s="752"/>
      <c r="X14" s="752"/>
      <c r="Y14" s="752"/>
      <c r="Z14" s="752"/>
      <c r="AA14" s="752">
        <v>16</v>
      </c>
      <c r="AB14" s="752"/>
      <c r="AC14" s="752"/>
      <c r="AD14" s="752"/>
      <c r="AE14" s="753"/>
      <c r="AF14" s="754" t="s">
        <v>118</v>
      </c>
      <c r="AG14" s="755"/>
      <c r="AH14" s="755"/>
      <c r="AI14" s="755"/>
      <c r="AJ14" s="756"/>
      <c r="AK14" s="737" t="s">
        <v>475</v>
      </c>
      <c r="AL14" s="738"/>
      <c r="AM14" s="738"/>
      <c r="AN14" s="738"/>
      <c r="AO14" s="738"/>
      <c r="AP14" s="738" t="s">
        <v>475</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544</v>
      </c>
      <c r="BT14" s="742"/>
      <c r="BU14" s="742"/>
      <c r="BV14" s="742"/>
      <c r="BW14" s="742"/>
      <c r="BX14" s="742"/>
      <c r="BY14" s="742"/>
      <c r="BZ14" s="742"/>
      <c r="CA14" s="742"/>
      <c r="CB14" s="742"/>
      <c r="CC14" s="742"/>
      <c r="CD14" s="742"/>
      <c r="CE14" s="742"/>
      <c r="CF14" s="742"/>
      <c r="CG14" s="743"/>
      <c r="CH14" s="744">
        <v>-13</v>
      </c>
      <c r="CI14" s="745"/>
      <c r="CJ14" s="745"/>
      <c r="CK14" s="745"/>
      <c r="CL14" s="746"/>
      <c r="CM14" s="744">
        <v>1036</v>
      </c>
      <c r="CN14" s="745"/>
      <c r="CO14" s="745"/>
      <c r="CP14" s="745"/>
      <c r="CQ14" s="746"/>
      <c r="CR14" s="744">
        <v>509</v>
      </c>
      <c r="CS14" s="745"/>
      <c r="CT14" s="745"/>
      <c r="CU14" s="745"/>
      <c r="CV14" s="746"/>
      <c r="CW14" s="744" t="s">
        <v>475</v>
      </c>
      <c r="CX14" s="745"/>
      <c r="CY14" s="745"/>
      <c r="CZ14" s="745"/>
      <c r="DA14" s="746"/>
      <c r="DB14" s="744" t="s">
        <v>475</v>
      </c>
      <c r="DC14" s="745"/>
      <c r="DD14" s="745"/>
      <c r="DE14" s="745"/>
      <c r="DF14" s="746"/>
      <c r="DG14" s="744" t="s">
        <v>475</v>
      </c>
      <c r="DH14" s="745"/>
      <c r="DI14" s="745"/>
      <c r="DJ14" s="745"/>
      <c r="DK14" s="746"/>
      <c r="DL14" s="744" t="s">
        <v>475</v>
      </c>
      <c r="DM14" s="745"/>
      <c r="DN14" s="745"/>
      <c r="DO14" s="745"/>
      <c r="DP14" s="746"/>
      <c r="DQ14" s="744" t="s">
        <v>475</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125054</v>
      </c>
      <c r="R15" s="752"/>
      <c r="S15" s="752"/>
      <c r="T15" s="752"/>
      <c r="U15" s="752"/>
      <c r="V15" s="752">
        <v>125054</v>
      </c>
      <c r="W15" s="752"/>
      <c r="X15" s="752"/>
      <c r="Y15" s="752"/>
      <c r="Z15" s="752"/>
      <c r="AA15" s="752">
        <v>0</v>
      </c>
      <c r="AB15" s="752"/>
      <c r="AC15" s="752"/>
      <c r="AD15" s="752"/>
      <c r="AE15" s="753"/>
      <c r="AF15" s="754" t="s">
        <v>118</v>
      </c>
      <c r="AG15" s="755"/>
      <c r="AH15" s="755"/>
      <c r="AI15" s="755"/>
      <c r="AJ15" s="756"/>
      <c r="AK15" s="737" t="s">
        <v>475</v>
      </c>
      <c r="AL15" s="738"/>
      <c r="AM15" s="738"/>
      <c r="AN15" s="738"/>
      <c r="AO15" s="738"/>
      <c r="AP15" s="738" t="s">
        <v>475</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545</v>
      </c>
      <c r="BT15" s="742"/>
      <c r="BU15" s="742"/>
      <c r="BV15" s="742"/>
      <c r="BW15" s="742"/>
      <c r="BX15" s="742"/>
      <c r="BY15" s="742"/>
      <c r="BZ15" s="742"/>
      <c r="CA15" s="742"/>
      <c r="CB15" s="742"/>
      <c r="CC15" s="742"/>
      <c r="CD15" s="742"/>
      <c r="CE15" s="742"/>
      <c r="CF15" s="742"/>
      <c r="CG15" s="743"/>
      <c r="CH15" s="744">
        <v>-7</v>
      </c>
      <c r="CI15" s="745"/>
      <c r="CJ15" s="745"/>
      <c r="CK15" s="745"/>
      <c r="CL15" s="746"/>
      <c r="CM15" s="744">
        <v>340</v>
      </c>
      <c r="CN15" s="745"/>
      <c r="CO15" s="745"/>
      <c r="CP15" s="745"/>
      <c r="CQ15" s="746"/>
      <c r="CR15" s="744">
        <v>20</v>
      </c>
      <c r="CS15" s="745"/>
      <c r="CT15" s="745"/>
      <c r="CU15" s="745"/>
      <c r="CV15" s="746"/>
      <c r="CW15" s="744" t="s">
        <v>475</v>
      </c>
      <c r="CX15" s="745"/>
      <c r="CY15" s="745"/>
      <c r="CZ15" s="745"/>
      <c r="DA15" s="746"/>
      <c r="DB15" s="744" t="s">
        <v>475</v>
      </c>
      <c r="DC15" s="745"/>
      <c r="DD15" s="745"/>
      <c r="DE15" s="745"/>
      <c r="DF15" s="746"/>
      <c r="DG15" s="744" t="s">
        <v>475</v>
      </c>
      <c r="DH15" s="745"/>
      <c r="DI15" s="745"/>
      <c r="DJ15" s="745"/>
      <c r="DK15" s="746"/>
      <c r="DL15" s="744" t="s">
        <v>475</v>
      </c>
      <c r="DM15" s="745"/>
      <c r="DN15" s="745"/>
      <c r="DO15" s="745"/>
      <c r="DP15" s="746"/>
      <c r="DQ15" s="744" t="s">
        <v>475</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2241</v>
      </c>
      <c r="R16" s="752"/>
      <c r="S16" s="752"/>
      <c r="T16" s="752"/>
      <c r="U16" s="752"/>
      <c r="V16" s="752">
        <v>2241</v>
      </c>
      <c r="W16" s="752"/>
      <c r="X16" s="752"/>
      <c r="Y16" s="752"/>
      <c r="Z16" s="752"/>
      <c r="AA16" s="752">
        <v>0</v>
      </c>
      <c r="AB16" s="752"/>
      <c r="AC16" s="752"/>
      <c r="AD16" s="752"/>
      <c r="AE16" s="753"/>
      <c r="AF16" s="754" t="s">
        <v>118</v>
      </c>
      <c r="AG16" s="755"/>
      <c r="AH16" s="755"/>
      <c r="AI16" s="755"/>
      <c r="AJ16" s="756"/>
      <c r="AK16" s="737" t="s">
        <v>475</v>
      </c>
      <c r="AL16" s="738"/>
      <c r="AM16" s="738"/>
      <c r="AN16" s="738"/>
      <c r="AO16" s="738"/>
      <c r="AP16" s="738">
        <v>6766</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546</v>
      </c>
      <c r="BT16" s="742"/>
      <c r="BU16" s="742"/>
      <c r="BV16" s="742"/>
      <c r="BW16" s="742"/>
      <c r="BX16" s="742"/>
      <c r="BY16" s="742"/>
      <c r="BZ16" s="742"/>
      <c r="CA16" s="742"/>
      <c r="CB16" s="742"/>
      <c r="CC16" s="742"/>
      <c r="CD16" s="742"/>
      <c r="CE16" s="742"/>
      <c r="CF16" s="742"/>
      <c r="CG16" s="743"/>
      <c r="CH16" s="744">
        <v>-3</v>
      </c>
      <c r="CI16" s="745"/>
      <c r="CJ16" s="745"/>
      <c r="CK16" s="745"/>
      <c r="CL16" s="746"/>
      <c r="CM16" s="744">
        <v>306</v>
      </c>
      <c r="CN16" s="745"/>
      <c r="CO16" s="745"/>
      <c r="CP16" s="745"/>
      <c r="CQ16" s="746"/>
      <c r="CR16" s="744">
        <v>100</v>
      </c>
      <c r="CS16" s="745"/>
      <c r="CT16" s="745"/>
      <c r="CU16" s="745"/>
      <c r="CV16" s="746"/>
      <c r="CW16" s="744">
        <v>2</v>
      </c>
      <c r="CX16" s="745"/>
      <c r="CY16" s="745"/>
      <c r="CZ16" s="745"/>
      <c r="DA16" s="746"/>
      <c r="DB16" s="744" t="s">
        <v>475</v>
      </c>
      <c r="DC16" s="745"/>
      <c r="DD16" s="745"/>
      <c r="DE16" s="745"/>
      <c r="DF16" s="746"/>
      <c r="DG16" s="744" t="s">
        <v>475</v>
      </c>
      <c r="DH16" s="745"/>
      <c r="DI16" s="745"/>
      <c r="DJ16" s="745"/>
      <c r="DK16" s="746"/>
      <c r="DL16" s="744" t="s">
        <v>475</v>
      </c>
      <c r="DM16" s="745"/>
      <c r="DN16" s="745"/>
      <c r="DO16" s="745"/>
      <c r="DP16" s="746"/>
      <c r="DQ16" s="744" t="s">
        <v>475</v>
      </c>
      <c r="DR16" s="745"/>
      <c r="DS16" s="745"/>
      <c r="DT16" s="745"/>
      <c r="DU16" s="746"/>
      <c r="DV16" s="741"/>
      <c r="DW16" s="742"/>
      <c r="DX16" s="742"/>
      <c r="DY16" s="742"/>
      <c r="DZ16" s="747"/>
      <c r="EA16" s="233"/>
    </row>
    <row r="17" spans="1:131" s="234" customFormat="1" ht="26.25" customHeight="1" x14ac:dyDescent="0.2">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547</v>
      </c>
      <c r="BT17" s="742"/>
      <c r="BU17" s="742"/>
      <c r="BV17" s="742"/>
      <c r="BW17" s="742"/>
      <c r="BX17" s="742"/>
      <c r="BY17" s="742"/>
      <c r="BZ17" s="742"/>
      <c r="CA17" s="742"/>
      <c r="CB17" s="742"/>
      <c r="CC17" s="742"/>
      <c r="CD17" s="742"/>
      <c r="CE17" s="742"/>
      <c r="CF17" s="742"/>
      <c r="CG17" s="743"/>
      <c r="CH17" s="744">
        <v>270</v>
      </c>
      <c r="CI17" s="745"/>
      <c r="CJ17" s="745"/>
      <c r="CK17" s="745"/>
      <c r="CL17" s="746"/>
      <c r="CM17" s="744">
        <v>2342</v>
      </c>
      <c r="CN17" s="745"/>
      <c r="CO17" s="745"/>
      <c r="CP17" s="745"/>
      <c r="CQ17" s="746"/>
      <c r="CR17" s="744">
        <v>22</v>
      </c>
      <c r="CS17" s="745"/>
      <c r="CT17" s="745"/>
      <c r="CU17" s="745"/>
      <c r="CV17" s="746"/>
      <c r="CW17" s="744" t="s">
        <v>475</v>
      </c>
      <c r="CX17" s="745"/>
      <c r="CY17" s="745"/>
      <c r="CZ17" s="745"/>
      <c r="DA17" s="746"/>
      <c r="DB17" s="744">
        <v>59</v>
      </c>
      <c r="DC17" s="745"/>
      <c r="DD17" s="745"/>
      <c r="DE17" s="745"/>
      <c r="DF17" s="746"/>
      <c r="DG17" s="744" t="s">
        <v>475</v>
      </c>
      <c r="DH17" s="745"/>
      <c r="DI17" s="745"/>
      <c r="DJ17" s="745"/>
      <c r="DK17" s="746"/>
      <c r="DL17" s="744" t="s">
        <v>475</v>
      </c>
      <c r="DM17" s="745"/>
      <c r="DN17" s="745"/>
      <c r="DO17" s="745"/>
      <c r="DP17" s="746"/>
      <c r="DQ17" s="744" t="s">
        <v>475</v>
      </c>
      <c r="DR17" s="745"/>
      <c r="DS17" s="745"/>
      <c r="DT17" s="745"/>
      <c r="DU17" s="746"/>
      <c r="DV17" s="741"/>
      <c r="DW17" s="742"/>
      <c r="DX17" s="742"/>
      <c r="DY17" s="742"/>
      <c r="DZ17" s="747"/>
      <c r="EA17" s="233"/>
    </row>
    <row r="18" spans="1:131" s="234" customFormat="1" ht="26.25" customHeight="1" x14ac:dyDescent="0.2">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548</v>
      </c>
      <c r="BT18" s="742"/>
      <c r="BU18" s="742"/>
      <c r="BV18" s="742"/>
      <c r="BW18" s="742"/>
      <c r="BX18" s="742"/>
      <c r="BY18" s="742"/>
      <c r="BZ18" s="742"/>
      <c r="CA18" s="742"/>
      <c r="CB18" s="742"/>
      <c r="CC18" s="742"/>
      <c r="CD18" s="742"/>
      <c r="CE18" s="742"/>
      <c r="CF18" s="742"/>
      <c r="CG18" s="743"/>
      <c r="CH18" s="744">
        <v>-1</v>
      </c>
      <c r="CI18" s="745"/>
      <c r="CJ18" s="745"/>
      <c r="CK18" s="745"/>
      <c r="CL18" s="746"/>
      <c r="CM18" s="744">
        <v>70</v>
      </c>
      <c r="CN18" s="745"/>
      <c r="CO18" s="745"/>
      <c r="CP18" s="745"/>
      <c r="CQ18" s="746"/>
      <c r="CR18" s="744">
        <v>5</v>
      </c>
      <c r="CS18" s="745"/>
      <c r="CT18" s="745"/>
      <c r="CU18" s="745"/>
      <c r="CV18" s="746"/>
      <c r="CW18" s="744" t="s">
        <v>475</v>
      </c>
      <c r="CX18" s="745"/>
      <c r="CY18" s="745"/>
      <c r="CZ18" s="745"/>
      <c r="DA18" s="746"/>
      <c r="DB18" s="744" t="s">
        <v>475</v>
      </c>
      <c r="DC18" s="745"/>
      <c r="DD18" s="745"/>
      <c r="DE18" s="745"/>
      <c r="DF18" s="746"/>
      <c r="DG18" s="744" t="s">
        <v>475</v>
      </c>
      <c r="DH18" s="745"/>
      <c r="DI18" s="745"/>
      <c r="DJ18" s="745"/>
      <c r="DK18" s="746"/>
      <c r="DL18" s="744" t="s">
        <v>475</v>
      </c>
      <c r="DM18" s="745"/>
      <c r="DN18" s="745"/>
      <c r="DO18" s="745"/>
      <c r="DP18" s="746"/>
      <c r="DQ18" s="744" t="s">
        <v>475</v>
      </c>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549</v>
      </c>
      <c r="BT19" s="742"/>
      <c r="BU19" s="742"/>
      <c r="BV19" s="742"/>
      <c r="BW19" s="742"/>
      <c r="BX19" s="742"/>
      <c r="BY19" s="742"/>
      <c r="BZ19" s="742"/>
      <c r="CA19" s="742"/>
      <c r="CB19" s="742"/>
      <c r="CC19" s="742"/>
      <c r="CD19" s="742"/>
      <c r="CE19" s="742"/>
      <c r="CF19" s="742"/>
      <c r="CG19" s="743"/>
      <c r="CH19" s="744">
        <v>785</v>
      </c>
      <c r="CI19" s="745"/>
      <c r="CJ19" s="745"/>
      <c r="CK19" s="745"/>
      <c r="CL19" s="746"/>
      <c r="CM19" s="744">
        <v>9838</v>
      </c>
      <c r="CN19" s="745"/>
      <c r="CO19" s="745"/>
      <c r="CP19" s="745"/>
      <c r="CQ19" s="746"/>
      <c r="CR19" s="744">
        <v>256</v>
      </c>
      <c r="CS19" s="745"/>
      <c r="CT19" s="745"/>
      <c r="CU19" s="745"/>
      <c r="CV19" s="746"/>
      <c r="CW19" s="744">
        <v>19</v>
      </c>
      <c r="CX19" s="745"/>
      <c r="CY19" s="745"/>
      <c r="CZ19" s="745"/>
      <c r="DA19" s="746"/>
      <c r="DB19" s="744" t="s">
        <v>475</v>
      </c>
      <c r="DC19" s="745"/>
      <c r="DD19" s="745"/>
      <c r="DE19" s="745"/>
      <c r="DF19" s="746"/>
      <c r="DG19" s="744" t="s">
        <v>475</v>
      </c>
      <c r="DH19" s="745"/>
      <c r="DI19" s="745"/>
      <c r="DJ19" s="745"/>
      <c r="DK19" s="746"/>
      <c r="DL19" s="744" t="s">
        <v>475</v>
      </c>
      <c r="DM19" s="745"/>
      <c r="DN19" s="745"/>
      <c r="DO19" s="745"/>
      <c r="DP19" s="746"/>
      <c r="DQ19" s="744" t="s">
        <v>475</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550</v>
      </c>
      <c r="BT20" s="742"/>
      <c r="BU20" s="742"/>
      <c r="BV20" s="742"/>
      <c r="BW20" s="742"/>
      <c r="BX20" s="742"/>
      <c r="BY20" s="742"/>
      <c r="BZ20" s="742"/>
      <c r="CA20" s="742"/>
      <c r="CB20" s="742"/>
      <c r="CC20" s="742"/>
      <c r="CD20" s="742"/>
      <c r="CE20" s="742"/>
      <c r="CF20" s="742"/>
      <c r="CG20" s="743"/>
      <c r="CH20" s="744">
        <v>-50</v>
      </c>
      <c r="CI20" s="745"/>
      <c r="CJ20" s="745"/>
      <c r="CK20" s="745"/>
      <c r="CL20" s="746"/>
      <c r="CM20" s="744">
        <v>1770</v>
      </c>
      <c r="CN20" s="745"/>
      <c r="CO20" s="745"/>
      <c r="CP20" s="745"/>
      <c r="CQ20" s="746"/>
      <c r="CR20" s="744">
        <v>60</v>
      </c>
      <c r="CS20" s="745"/>
      <c r="CT20" s="745"/>
      <c r="CU20" s="745"/>
      <c r="CV20" s="746"/>
      <c r="CW20" s="744">
        <v>386</v>
      </c>
      <c r="CX20" s="745"/>
      <c r="CY20" s="745"/>
      <c r="CZ20" s="745"/>
      <c r="DA20" s="746"/>
      <c r="DB20" s="744" t="s">
        <v>475</v>
      </c>
      <c r="DC20" s="745"/>
      <c r="DD20" s="745"/>
      <c r="DE20" s="745"/>
      <c r="DF20" s="746"/>
      <c r="DG20" s="744" t="s">
        <v>475</v>
      </c>
      <c r="DH20" s="745"/>
      <c r="DI20" s="745"/>
      <c r="DJ20" s="745"/>
      <c r="DK20" s="746"/>
      <c r="DL20" s="744" t="s">
        <v>475</v>
      </c>
      <c r="DM20" s="745"/>
      <c r="DN20" s="745"/>
      <c r="DO20" s="745"/>
      <c r="DP20" s="746"/>
      <c r="DQ20" s="744" t="s">
        <v>475</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551</v>
      </c>
      <c r="BT21" s="742"/>
      <c r="BU21" s="742"/>
      <c r="BV21" s="742"/>
      <c r="BW21" s="742"/>
      <c r="BX21" s="742"/>
      <c r="BY21" s="742"/>
      <c r="BZ21" s="742"/>
      <c r="CA21" s="742"/>
      <c r="CB21" s="742"/>
      <c r="CC21" s="742"/>
      <c r="CD21" s="742"/>
      <c r="CE21" s="742"/>
      <c r="CF21" s="742"/>
      <c r="CG21" s="743"/>
      <c r="CH21" s="744">
        <v>1</v>
      </c>
      <c r="CI21" s="745"/>
      <c r="CJ21" s="745"/>
      <c r="CK21" s="745"/>
      <c r="CL21" s="746"/>
      <c r="CM21" s="744">
        <v>743</v>
      </c>
      <c r="CN21" s="745"/>
      <c r="CO21" s="745"/>
      <c r="CP21" s="745"/>
      <c r="CQ21" s="746"/>
      <c r="CR21" s="744">
        <v>450</v>
      </c>
      <c r="CS21" s="745"/>
      <c r="CT21" s="745"/>
      <c r="CU21" s="745"/>
      <c r="CV21" s="746"/>
      <c r="CW21" s="744">
        <v>10</v>
      </c>
      <c r="CX21" s="745"/>
      <c r="CY21" s="745"/>
      <c r="CZ21" s="745"/>
      <c r="DA21" s="746"/>
      <c r="DB21" s="744" t="s">
        <v>475</v>
      </c>
      <c r="DC21" s="745"/>
      <c r="DD21" s="745"/>
      <c r="DE21" s="745"/>
      <c r="DF21" s="746"/>
      <c r="DG21" s="744" t="s">
        <v>475</v>
      </c>
      <c r="DH21" s="745"/>
      <c r="DI21" s="745"/>
      <c r="DJ21" s="745"/>
      <c r="DK21" s="746"/>
      <c r="DL21" s="744" t="s">
        <v>475</v>
      </c>
      <c r="DM21" s="745"/>
      <c r="DN21" s="745"/>
      <c r="DO21" s="745"/>
      <c r="DP21" s="746"/>
      <c r="DQ21" s="744" t="s">
        <v>475</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364</v>
      </c>
      <c r="BA22" s="780"/>
      <c r="BB22" s="780"/>
      <c r="BC22" s="780"/>
      <c r="BD22" s="781"/>
      <c r="BE22" s="232"/>
      <c r="BF22" s="232"/>
      <c r="BG22" s="232"/>
      <c r="BH22" s="232"/>
      <c r="BI22" s="232"/>
      <c r="BJ22" s="232"/>
      <c r="BK22" s="232"/>
      <c r="BL22" s="232"/>
      <c r="BM22" s="232"/>
      <c r="BN22" s="232"/>
      <c r="BO22" s="232"/>
      <c r="BP22" s="232"/>
      <c r="BQ22" s="237">
        <v>16</v>
      </c>
      <c r="BR22" s="238"/>
      <c r="BS22" s="741" t="s">
        <v>552</v>
      </c>
      <c r="BT22" s="742"/>
      <c r="BU22" s="742"/>
      <c r="BV22" s="742"/>
      <c r="BW22" s="742"/>
      <c r="BX22" s="742"/>
      <c r="BY22" s="742"/>
      <c r="BZ22" s="742"/>
      <c r="CA22" s="742"/>
      <c r="CB22" s="742"/>
      <c r="CC22" s="742"/>
      <c r="CD22" s="742"/>
      <c r="CE22" s="742"/>
      <c r="CF22" s="742"/>
      <c r="CG22" s="743"/>
      <c r="CH22" s="744">
        <v>0</v>
      </c>
      <c r="CI22" s="745"/>
      <c r="CJ22" s="745"/>
      <c r="CK22" s="745"/>
      <c r="CL22" s="746"/>
      <c r="CM22" s="744">
        <v>513</v>
      </c>
      <c r="CN22" s="745"/>
      <c r="CO22" s="745"/>
      <c r="CP22" s="745"/>
      <c r="CQ22" s="746"/>
      <c r="CR22" s="744">
        <v>200</v>
      </c>
      <c r="CS22" s="745"/>
      <c r="CT22" s="745"/>
      <c r="CU22" s="745"/>
      <c r="CV22" s="746"/>
      <c r="CW22" s="744" t="s">
        <v>475</v>
      </c>
      <c r="CX22" s="745"/>
      <c r="CY22" s="745"/>
      <c r="CZ22" s="745"/>
      <c r="DA22" s="746"/>
      <c r="DB22" s="744" t="s">
        <v>475</v>
      </c>
      <c r="DC22" s="745"/>
      <c r="DD22" s="745"/>
      <c r="DE22" s="745"/>
      <c r="DF22" s="746"/>
      <c r="DG22" s="744" t="s">
        <v>475</v>
      </c>
      <c r="DH22" s="745"/>
      <c r="DI22" s="745"/>
      <c r="DJ22" s="745"/>
      <c r="DK22" s="746"/>
      <c r="DL22" s="744" t="s">
        <v>475</v>
      </c>
      <c r="DM22" s="745"/>
      <c r="DN22" s="745"/>
      <c r="DO22" s="745"/>
      <c r="DP22" s="746"/>
      <c r="DQ22" s="744" t="s">
        <v>475</v>
      </c>
      <c r="DR22" s="745"/>
      <c r="DS22" s="745"/>
      <c r="DT22" s="745"/>
      <c r="DU22" s="746"/>
      <c r="DV22" s="741"/>
      <c r="DW22" s="742"/>
      <c r="DX22" s="742"/>
      <c r="DY22" s="742"/>
      <c r="DZ22" s="747"/>
      <c r="EA22" s="233"/>
    </row>
    <row r="23" spans="1:131" s="234" customFormat="1" ht="26.25" customHeight="1" thickBot="1" x14ac:dyDescent="0.25">
      <c r="A23" s="239" t="s">
        <v>365</v>
      </c>
      <c r="B23" s="757" t="s">
        <v>366</v>
      </c>
      <c r="C23" s="758"/>
      <c r="D23" s="758"/>
      <c r="E23" s="758"/>
      <c r="F23" s="758"/>
      <c r="G23" s="758"/>
      <c r="H23" s="758"/>
      <c r="I23" s="758"/>
      <c r="J23" s="758"/>
      <c r="K23" s="758"/>
      <c r="L23" s="758"/>
      <c r="M23" s="758"/>
      <c r="N23" s="758"/>
      <c r="O23" s="758"/>
      <c r="P23" s="759"/>
      <c r="Q23" s="760">
        <v>907681</v>
      </c>
      <c r="R23" s="761"/>
      <c r="S23" s="761"/>
      <c r="T23" s="761"/>
      <c r="U23" s="761"/>
      <c r="V23" s="761">
        <v>873229</v>
      </c>
      <c r="W23" s="761"/>
      <c r="X23" s="761"/>
      <c r="Y23" s="761"/>
      <c r="Z23" s="761"/>
      <c r="AA23" s="761">
        <v>34452</v>
      </c>
      <c r="AB23" s="761"/>
      <c r="AC23" s="761"/>
      <c r="AD23" s="761"/>
      <c r="AE23" s="762"/>
      <c r="AF23" s="763">
        <v>23762</v>
      </c>
      <c r="AG23" s="761"/>
      <c r="AH23" s="761"/>
      <c r="AI23" s="761"/>
      <c r="AJ23" s="764"/>
      <c r="AK23" s="765"/>
      <c r="AL23" s="766"/>
      <c r="AM23" s="766"/>
      <c r="AN23" s="766"/>
      <c r="AO23" s="766"/>
      <c r="AP23" s="761">
        <v>1122000</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553</v>
      </c>
      <c r="BT23" s="742"/>
      <c r="BU23" s="742"/>
      <c r="BV23" s="742"/>
      <c r="BW23" s="742"/>
      <c r="BX23" s="742"/>
      <c r="BY23" s="742"/>
      <c r="BZ23" s="742"/>
      <c r="CA23" s="742"/>
      <c r="CB23" s="742"/>
      <c r="CC23" s="742"/>
      <c r="CD23" s="742"/>
      <c r="CE23" s="742"/>
      <c r="CF23" s="742"/>
      <c r="CG23" s="743"/>
      <c r="CH23" s="744">
        <v>1</v>
      </c>
      <c r="CI23" s="745"/>
      <c r="CJ23" s="745"/>
      <c r="CK23" s="745"/>
      <c r="CL23" s="746"/>
      <c r="CM23" s="744">
        <v>307</v>
      </c>
      <c r="CN23" s="745"/>
      <c r="CO23" s="745"/>
      <c r="CP23" s="745"/>
      <c r="CQ23" s="746"/>
      <c r="CR23" s="744">
        <v>90</v>
      </c>
      <c r="CS23" s="745"/>
      <c r="CT23" s="745"/>
      <c r="CU23" s="745"/>
      <c r="CV23" s="746"/>
      <c r="CW23" s="744" t="s">
        <v>475</v>
      </c>
      <c r="CX23" s="745"/>
      <c r="CY23" s="745"/>
      <c r="CZ23" s="745"/>
      <c r="DA23" s="746"/>
      <c r="DB23" s="744" t="s">
        <v>475</v>
      </c>
      <c r="DC23" s="745"/>
      <c r="DD23" s="745"/>
      <c r="DE23" s="745"/>
      <c r="DF23" s="746"/>
      <c r="DG23" s="744" t="s">
        <v>475</v>
      </c>
      <c r="DH23" s="745"/>
      <c r="DI23" s="745"/>
      <c r="DJ23" s="745"/>
      <c r="DK23" s="746"/>
      <c r="DL23" s="744" t="s">
        <v>475</v>
      </c>
      <c r="DM23" s="745"/>
      <c r="DN23" s="745"/>
      <c r="DO23" s="745"/>
      <c r="DP23" s="746"/>
      <c r="DQ23" s="744" t="s">
        <v>475</v>
      </c>
      <c r="DR23" s="745"/>
      <c r="DS23" s="745"/>
      <c r="DT23" s="745"/>
      <c r="DU23" s="746"/>
      <c r="DV23" s="741"/>
      <c r="DW23" s="742"/>
      <c r="DX23" s="742"/>
      <c r="DY23" s="742"/>
      <c r="DZ23" s="747"/>
      <c r="EA23" s="233"/>
    </row>
    <row r="24" spans="1:131" s="234" customFormat="1" ht="26.25" customHeight="1" x14ac:dyDescent="0.2">
      <c r="A24" s="782" t="s">
        <v>367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554</v>
      </c>
      <c r="BT24" s="742"/>
      <c r="BU24" s="742"/>
      <c r="BV24" s="742"/>
      <c r="BW24" s="742"/>
      <c r="BX24" s="742"/>
      <c r="BY24" s="742"/>
      <c r="BZ24" s="742"/>
      <c r="CA24" s="742"/>
      <c r="CB24" s="742"/>
      <c r="CC24" s="742"/>
      <c r="CD24" s="742"/>
      <c r="CE24" s="742"/>
      <c r="CF24" s="742"/>
      <c r="CG24" s="743"/>
      <c r="CH24" s="744">
        <v>142</v>
      </c>
      <c r="CI24" s="745"/>
      <c r="CJ24" s="745"/>
      <c r="CK24" s="745"/>
      <c r="CL24" s="746"/>
      <c r="CM24" s="744">
        <v>1864</v>
      </c>
      <c r="CN24" s="745"/>
      <c r="CO24" s="745"/>
      <c r="CP24" s="745"/>
      <c r="CQ24" s="746"/>
      <c r="CR24" s="744">
        <v>96</v>
      </c>
      <c r="CS24" s="745"/>
      <c r="CT24" s="745"/>
      <c r="CU24" s="745"/>
      <c r="CV24" s="746"/>
      <c r="CW24" s="744">
        <v>12</v>
      </c>
      <c r="CX24" s="745"/>
      <c r="CY24" s="745"/>
      <c r="CZ24" s="745"/>
      <c r="DA24" s="746"/>
      <c r="DB24" s="744" t="s">
        <v>475</v>
      </c>
      <c r="DC24" s="745"/>
      <c r="DD24" s="745"/>
      <c r="DE24" s="745"/>
      <c r="DF24" s="746"/>
      <c r="DG24" s="744" t="s">
        <v>475</v>
      </c>
      <c r="DH24" s="745"/>
      <c r="DI24" s="745"/>
      <c r="DJ24" s="745"/>
      <c r="DK24" s="746"/>
      <c r="DL24" s="744" t="s">
        <v>475</v>
      </c>
      <c r="DM24" s="745"/>
      <c r="DN24" s="745"/>
      <c r="DO24" s="745"/>
      <c r="DP24" s="746"/>
      <c r="DQ24" s="744" t="s">
        <v>475</v>
      </c>
      <c r="DR24" s="745"/>
      <c r="DS24" s="745"/>
      <c r="DT24" s="745"/>
      <c r="DU24" s="746"/>
      <c r="DV24" s="741"/>
      <c r="DW24" s="742"/>
      <c r="DX24" s="742"/>
      <c r="DY24" s="742"/>
      <c r="DZ24" s="747"/>
      <c r="EA24" s="233"/>
    </row>
    <row r="25" spans="1:131" ht="26.25" customHeight="1" thickBot="1" x14ac:dyDescent="0.25">
      <c r="A25" s="693" t="s">
        <v>368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t="s">
        <v>536</v>
      </c>
      <c r="BS25" s="741" t="s">
        <v>555</v>
      </c>
      <c r="BT25" s="742"/>
      <c r="BU25" s="742"/>
      <c r="BV25" s="742"/>
      <c r="BW25" s="742"/>
      <c r="BX25" s="742"/>
      <c r="BY25" s="742"/>
      <c r="BZ25" s="742"/>
      <c r="CA25" s="742"/>
      <c r="CB25" s="742"/>
      <c r="CC25" s="742"/>
      <c r="CD25" s="742"/>
      <c r="CE25" s="742"/>
      <c r="CF25" s="742"/>
      <c r="CG25" s="743"/>
      <c r="CH25" s="744">
        <v>-229</v>
      </c>
      <c r="CI25" s="745"/>
      <c r="CJ25" s="745"/>
      <c r="CK25" s="745"/>
      <c r="CL25" s="746"/>
      <c r="CM25" s="744">
        <v>12042</v>
      </c>
      <c r="CN25" s="745"/>
      <c r="CO25" s="745"/>
      <c r="CP25" s="745"/>
      <c r="CQ25" s="746"/>
      <c r="CR25" s="744">
        <v>13602</v>
      </c>
      <c r="CS25" s="745"/>
      <c r="CT25" s="745"/>
      <c r="CU25" s="745"/>
      <c r="CV25" s="746"/>
      <c r="CW25" s="744">
        <v>1162</v>
      </c>
      <c r="CX25" s="745"/>
      <c r="CY25" s="745"/>
      <c r="CZ25" s="745"/>
      <c r="DA25" s="746"/>
      <c r="DB25" s="744" t="s">
        <v>475</v>
      </c>
      <c r="DC25" s="745"/>
      <c r="DD25" s="745"/>
      <c r="DE25" s="745"/>
      <c r="DF25" s="746"/>
      <c r="DG25" s="744" t="s">
        <v>475</v>
      </c>
      <c r="DH25" s="745"/>
      <c r="DI25" s="745"/>
      <c r="DJ25" s="745"/>
      <c r="DK25" s="746"/>
      <c r="DL25" s="744" t="s">
        <v>475</v>
      </c>
      <c r="DM25" s="745"/>
      <c r="DN25" s="745"/>
      <c r="DO25" s="745"/>
      <c r="DP25" s="746"/>
      <c r="DQ25" s="744" t="s">
        <v>475</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369</v>
      </c>
      <c r="R26" s="702"/>
      <c r="S26" s="702"/>
      <c r="T26" s="702"/>
      <c r="U26" s="703"/>
      <c r="V26" s="701" t="s">
        <v>370</v>
      </c>
      <c r="W26" s="702"/>
      <c r="X26" s="702"/>
      <c r="Y26" s="702"/>
      <c r="Z26" s="703"/>
      <c r="AA26" s="701" t="s">
        <v>371</v>
      </c>
      <c r="AB26" s="702"/>
      <c r="AC26" s="702"/>
      <c r="AD26" s="702"/>
      <c r="AE26" s="702"/>
      <c r="AF26" s="788" t="s">
        <v>372</v>
      </c>
      <c r="AG26" s="789"/>
      <c r="AH26" s="789"/>
      <c r="AI26" s="789"/>
      <c r="AJ26" s="790"/>
      <c r="AK26" s="702" t="s">
        <v>373</v>
      </c>
      <c r="AL26" s="702"/>
      <c r="AM26" s="702"/>
      <c r="AN26" s="702"/>
      <c r="AO26" s="703"/>
      <c r="AP26" s="701" t="s">
        <v>374</v>
      </c>
      <c r="AQ26" s="702"/>
      <c r="AR26" s="702"/>
      <c r="AS26" s="702"/>
      <c r="AT26" s="703"/>
      <c r="AU26" s="701" t="s">
        <v>375</v>
      </c>
      <c r="AV26" s="702"/>
      <c r="AW26" s="702"/>
      <c r="AX26" s="702"/>
      <c r="AY26" s="703"/>
      <c r="AZ26" s="701" t="s">
        <v>376</v>
      </c>
      <c r="BA26" s="702"/>
      <c r="BB26" s="702"/>
      <c r="BC26" s="702"/>
      <c r="BD26" s="703"/>
      <c r="BE26" s="701" t="s">
        <v>344</v>
      </c>
      <c r="BF26" s="702"/>
      <c r="BG26" s="702"/>
      <c r="BH26" s="702"/>
      <c r="BI26" s="708"/>
      <c r="BJ26" s="231"/>
      <c r="BK26" s="231"/>
      <c r="BL26" s="231"/>
      <c r="BM26" s="231"/>
      <c r="BN26" s="231"/>
      <c r="BO26" s="240"/>
      <c r="BP26" s="240"/>
      <c r="BQ26" s="237">
        <v>20</v>
      </c>
      <c r="BR26" s="238" t="s">
        <v>536</v>
      </c>
      <c r="BS26" s="741" t="s">
        <v>556</v>
      </c>
      <c r="BT26" s="742"/>
      <c r="BU26" s="742"/>
      <c r="BV26" s="742"/>
      <c r="BW26" s="742"/>
      <c r="BX26" s="742"/>
      <c r="BY26" s="742"/>
      <c r="BZ26" s="742"/>
      <c r="CA26" s="742"/>
      <c r="CB26" s="742"/>
      <c r="CC26" s="742"/>
      <c r="CD26" s="742"/>
      <c r="CE26" s="742"/>
      <c r="CF26" s="742"/>
      <c r="CG26" s="743"/>
      <c r="CH26" s="744">
        <v>9</v>
      </c>
      <c r="CI26" s="745"/>
      <c r="CJ26" s="745"/>
      <c r="CK26" s="745"/>
      <c r="CL26" s="746"/>
      <c r="CM26" s="744">
        <v>4525</v>
      </c>
      <c r="CN26" s="745"/>
      <c r="CO26" s="745"/>
      <c r="CP26" s="745"/>
      <c r="CQ26" s="746"/>
      <c r="CR26" s="744">
        <v>6375</v>
      </c>
      <c r="CS26" s="745"/>
      <c r="CT26" s="745"/>
      <c r="CU26" s="745"/>
      <c r="CV26" s="746"/>
      <c r="CW26" s="744">
        <v>807</v>
      </c>
      <c r="CX26" s="745"/>
      <c r="CY26" s="745"/>
      <c r="CZ26" s="745"/>
      <c r="DA26" s="746"/>
      <c r="DB26" s="744" t="s">
        <v>475</v>
      </c>
      <c r="DC26" s="745"/>
      <c r="DD26" s="745"/>
      <c r="DE26" s="745"/>
      <c r="DF26" s="746"/>
      <c r="DG26" s="744" t="s">
        <v>475</v>
      </c>
      <c r="DH26" s="745"/>
      <c r="DI26" s="745"/>
      <c r="DJ26" s="745"/>
      <c r="DK26" s="746"/>
      <c r="DL26" s="744" t="s">
        <v>475</v>
      </c>
      <c r="DM26" s="745"/>
      <c r="DN26" s="745"/>
      <c r="DO26" s="745"/>
      <c r="DP26" s="746"/>
      <c r="DQ26" s="744" t="s">
        <v>475</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557</v>
      </c>
      <c r="BT27" s="742"/>
      <c r="BU27" s="742"/>
      <c r="BV27" s="742"/>
      <c r="BW27" s="742"/>
      <c r="BX27" s="742"/>
      <c r="BY27" s="742"/>
      <c r="BZ27" s="742"/>
      <c r="CA27" s="742"/>
      <c r="CB27" s="742"/>
      <c r="CC27" s="742"/>
      <c r="CD27" s="742"/>
      <c r="CE27" s="742"/>
      <c r="CF27" s="742"/>
      <c r="CG27" s="743"/>
      <c r="CH27" s="744">
        <v>54</v>
      </c>
      <c r="CI27" s="745"/>
      <c r="CJ27" s="745"/>
      <c r="CK27" s="745"/>
      <c r="CL27" s="746"/>
      <c r="CM27" s="744">
        <v>783</v>
      </c>
      <c r="CN27" s="745"/>
      <c r="CO27" s="745"/>
      <c r="CP27" s="745"/>
      <c r="CQ27" s="746"/>
      <c r="CR27" s="744">
        <v>200</v>
      </c>
      <c r="CS27" s="745"/>
      <c r="CT27" s="745"/>
      <c r="CU27" s="745"/>
      <c r="CV27" s="746"/>
      <c r="CW27" s="744">
        <v>30</v>
      </c>
      <c r="CX27" s="745"/>
      <c r="CY27" s="745"/>
      <c r="CZ27" s="745"/>
      <c r="DA27" s="746"/>
      <c r="DB27" s="744" t="s">
        <v>475</v>
      </c>
      <c r="DC27" s="745"/>
      <c r="DD27" s="745"/>
      <c r="DE27" s="745"/>
      <c r="DF27" s="746"/>
      <c r="DG27" s="744" t="s">
        <v>475</v>
      </c>
      <c r="DH27" s="745"/>
      <c r="DI27" s="745"/>
      <c r="DJ27" s="745"/>
      <c r="DK27" s="746"/>
      <c r="DL27" s="744" t="s">
        <v>475</v>
      </c>
      <c r="DM27" s="745"/>
      <c r="DN27" s="745"/>
      <c r="DO27" s="745"/>
      <c r="DP27" s="746"/>
      <c r="DQ27" s="744" t="s">
        <v>475</v>
      </c>
      <c r="DR27" s="745"/>
      <c r="DS27" s="745"/>
      <c r="DT27" s="745"/>
      <c r="DU27" s="746"/>
      <c r="DV27" s="741"/>
      <c r="DW27" s="742"/>
      <c r="DX27" s="742"/>
      <c r="DY27" s="742"/>
      <c r="DZ27" s="747"/>
      <c r="EA27" s="229"/>
    </row>
    <row r="28" spans="1:131" ht="26.25" customHeight="1" thickTop="1" x14ac:dyDescent="0.2">
      <c r="A28" s="241">
        <v>1</v>
      </c>
      <c r="B28" s="717" t="s">
        <v>377</v>
      </c>
      <c r="C28" s="718"/>
      <c r="D28" s="718"/>
      <c r="E28" s="718"/>
      <c r="F28" s="718"/>
      <c r="G28" s="718"/>
      <c r="H28" s="718"/>
      <c r="I28" s="718"/>
      <c r="J28" s="718"/>
      <c r="K28" s="718"/>
      <c r="L28" s="718"/>
      <c r="M28" s="718"/>
      <c r="N28" s="718"/>
      <c r="O28" s="718"/>
      <c r="P28" s="719"/>
      <c r="Q28" s="798">
        <v>3623</v>
      </c>
      <c r="R28" s="799"/>
      <c r="S28" s="799"/>
      <c r="T28" s="799"/>
      <c r="U28" s="799"/>
      <c r="V28" s="799">
        <v>3278</v>
      </c>
      <c r="W28" s="799"/>
      <c r="X28" s="799"/>
      <c r="Y28" s="799"/>
      <c r="Z28" s="799"/>
      <c r="AA28" s="799">
        <v>345</v>
      </c>
      <c r="AB28" s="799"/>
      <c r="AC28" s="799"/>
      <c r="AD28" s="799"/>
      <c r="AE28" s="800"/>
      <c r="AF28" s="801">
        <v>345</v>
      </c>
      <c r="AG28" s="799"/>
      <c r="AH28" s="799"/>
      <c r="AI28" s="799"/>
      <c r="AJ28" s="802"/>
      <c r="AK28" s="803" t="s">
        <v>475</v>
      </c>
      <c r="AL28" s="804"/>
      <c r="AM28" s="804"/>
      <c r="AN28" s="804"/>
      <c r="AO28" s="804"/>
      <c r="AP28" s="804" t="s">
        <v>475</v>
      </c>
      <c r="AQ28" s="804"/>
      <c r="AR28" s="804"/>
      <c r="AS28" s="804"/>
      <c r="AT28" s="804"/>
      <c r="AU28" s="804" t="s">
        <v>475</v>
      </c>
      <c r="AV28" s="804"/>
      <c r="AW28" s="804"/>
      <c r="AX28" s="804"/>
      <c r="AY28" s="804"/>
      <c r="AZ28" s="805" t="s">
        <v>475</v>
      </c>
      <c r="BA28" s="805"/>
      <c r="BB28" s="805"/>
      <c r="BC28" s="805"/>
      <c r="BD28" s="805"/>
      <c r="BE28" s="796"/>
      <c r="BF28" s="796"/>
      <c r="BG28" s="796"/>
      <c r="BH28" s="796"/>
      <c r="BI28" s="797"/>
      <c r="BJ28" s="231"/>
      <c r="BK28" s="231"/>
      <c r="BL28" s="231"/>
      <c r="BM28" s="231"/>
      <c r="BN28" s="231"/>
      <c r="BO28" s="240"/>
      <c r="BP28" s="240"/>
      <c r="BQ28" s="237">
        <v>22</v>
      </c>
      <c r="BR28" s="238" t="s">
        <v>536</v>
      </c>
      <c r="BS28" s="741" t="s">
        <v>558</v>
      </c>
      <c r="BT28" s="742"/>
      <c r="BU28" s="742"/>
      <c r="BV28" s="742"/>
      <c r="BW28" s="742"/>
      <c r="BX28" s="742"/>
      <c r="BY28" s="742"/>
      <c r="BZ28" s="742"/>
      <c r="CA28" s="742"/>
      <c r="CB28" s="742"/>
      <c r="CC28" s="742"/>
      <c r="CD28" s="742"/>
      <c r="CE28" s="742"/>
      <c r="CF28" s="742"/>
      <c r="CG28" s="743"/>
      <c r="CH28" s="744">
        <v>-196</v>
      </c>
      <c r="CI28" s="745"/>
      <c r="CJ28" s="745"/>
      <c r="CK28" s="745"/>
      <c r="CL28" s="746"/>
      <c r="CM28" s="744">
        <v>5274</v>
      </c>
      <c r="CN28" s="745"/>
      <c r="CO28" s="745"/>
      <c r="CP28" s="745"/>
      <c r="CQ28" s="746"/>
      <c r="CR28" s="744">
        <v>3144</v>
      </c>
      <c r="CS28" s="745"/>
      <c r="CT28" s="745"/>
      <c r="CU28" s="745"/>
      <c r="CV28" s="746"/>
      <c r="CW28" s="744">
        <v>1986</v>
      </c>
      <c r="CX28" s="745"/>
      <c r="CY28" s="745"/>
      <c r="CZ28" s="745"/>
      <c r="DA28" s="746"/>
      <c r="DB28" s="744">
        <v>6983</v>
      </c>
      <c r="DC28" s="745"/>
      <c r="DD28" s="745"/>
      <c r="DE28" s="745"/>
      <c r="DF28" s="746"/>
      <c r="DG28" s="744" t="s">
        <v>475</v>
      </c>
      <c r="DH28" s="745"/>
      <c r="DI28" s="745"/>
      <c r="DJ28" s="745"/>
      <c r="DK28" s="746"/>
      <c r="DL28" s="744" t="s">
        <v>475</v>
      </c>
      <c r="DM28" s="745"/>
      <c r="DN28" s="745"/>
      <c r="DO28" s="745"/>
      <c r="DP28" s="746"/>
      <c r="DQ28" s="744" t="s">
        <v>475</v>
      </c>
      <c r="DR28" s="745"/>
      <c r="DS28" s="745"/>
      <c r="DT28" s="745"/>
      <c r="DU28" s="746"/>
      <c r="DV28" s="741"/>
      <c r="DW28" s="742"/>
      <c r="DX28" s="742"/>
      <c r="DY28" s="742"/>
      <c r="DZ28" s="747"/>
      <c r="EA28" s="229"/>
    </row>
    <row r="29" spans="1:131" ht="26.25" customHeight="1" x14ac:dyDescent="0.2">
      <c r="A29" s="241">
        <v>2</v>
      </c>
      <c r="B29" s="748" t="s">
        <v>378</v>
      </c>
      <c r="C29" s="749"/>
      <c r="D29" s="749"/>
      <c r="E29" s="749"/>
      <c r="F29" s="749"/>
      <c r="G29" s="749"/>
      <c r="H29" s="749"/>
      <c r="I29" s="749"/>
      <c r="J29" s="749"/>
      <c r="K29" s="749"/>
      <c r="L29" s="749"/>
      <c r="M29" s="749"/>
      <c r="N29" s="749"/>
      <c r="O29" s="749"/>
      <c r="P29" s="750"/>
      <c r="Q29" s="751">
        <v>143588</v>
      </c>
      <c r="R29" s="752"/>
      <c r="S29" s="752"/>
      <c r="T29" s="752"/>
      <c r="U29" s="752"/>
      <c r="V29" s="752">
        <v>138736</v>
      </c>
      <c r="W29" s="752"/>
      <c r="X29" s="752"/>
      <c r="Y29" s="752"/>
      <c r="Z29" s="752"/>
      <c r="AA29" s="752">
        <v>4852</v>
      </c>
      <c r="AB29" s="752"/>
      <c r="AC29" s="752"/>
      <c r="AD29" s="752"/>
      <c r="AE29" s="753"/>
      <c r="AF29" s="794">
        <v>4852</v>
      </c>
      <c r="AG29" s="752"/>
      <c r="AH29" s="752"/>
      <c r="AI29" s="752"/>
      <c r="AJ29" s="795"/>
      <c r="AK29" s="810" t="s">
        <v>475</v>
      </c>
      <c r="AL29" s="806"/>
      <c r="AM29" s="806"/>
      <c r="AN29" s="806"/>
      <c r="AO29" s="806"/>
      <c r="AP29" s="806" t="s">
        <v>475</v>
      </c>
      <c r="AQ29" s="806"/>
      <c r="AR29" s="806"/>
      <c r="AS29" s="806"/>
      <c r="AT29" s="806"/>
      <c r="AU29" s="806" t="s">
        <v>475</v>
      </c>
      <c r="AV29" s="806"/>
      <c r="AW29" s="806"/>
      <c r="AX29" s="806"/>
      <c r="AY29" s="806"/>
      <c r="AZ29" s="807" t="s">
        <v>475</v>
      </c>
      <c r="BA29" s="807"/>
      <c r="BB29" s="807"/>
      <c r="BC29" s="807"/>
      <c r="BD29" s="807"/>
      <c r="BE29" s="808"/>
      <c r="BF29" s="808"/>
      <c r="BG29" s="808"/>
      <c r="BH29" s="808"/>
      <c r="BI29" s="809"/>
      <c r="BJ29" s="231"/>
      <c r="BK29" s="231"/>
      <c r="BL29" s="231"/>
      <c r="BM29" s="231"/>
      <c r="BN29" s="231"/>
      <c r="BO29" s="240"/>
      <c r="BP29" s="240"/>
      <c r="BQ29" s="237">
        <v>23</v>
      </c>
      <c r="BR29" s="238"/>
      <c r="BS29" s="741" t="s">
        <v>559</v>
      </c>
      <c r="BT29" s="742"/>
      <c r="BU29" s="742"/>
      <c r="BV29" s="742"/>
      <c r="BW29" s="742"/>
      <c r="BX29" s="742"/>
      <c r="BY29" s="742"/>
      <c r="BZ29" s="742"/>
      <c r="CA29" s="742"/>
      <c r="CB29" s="742"/>
      <c r="CC29" s="742"/>
      <c r="CD29" s="742"/>
      <c r="CE29" s="742"/>
      <c r="CF29" s="742"/>
      <c r="CG29" s="743"/>
      <c r="CH29" s="744">
        <v>-27</v>
      </c>
      <c r="CI29" s="745"/>
      <c r="CJ29" s="745"/>
      <c r="CK29" s="745"/>
      <c r="CL29" s="746"/>
      <c r="CM29" s="744">
        <v>1654</v>
      </c>
      <c r="CN29" s="745"/>
      <c r="CO29" s="745"/>
      <c r="CP29" s="745"/>
      <c r="CQ29" s="746"/>
      <c r="CR29" s="744">
        <v>1087</v>
      </c>
      <c r="CS29" s="745"/>
      <c r="CT29" s="745"/>
      <c r="CU29" s="745"/>
      <c r="CV29" s="746"/>
      <c r="CW29" s="744" t="s">
        <v>475</v>
      </c>
      <c r="CX29" s="745"/>
      <c r="CY29" s="745"/>
      <c r="CZ29" s="745"/>
      <c r="DA29" s="746"/>
      <c r="DB29" s="744" t="s">
        <v>475</v>
      </c>
      <c r="DC29" s="745"/>
      <c r="DD29" s="745"/>
      <c r="DE29" s="745"/>
      <c r="DF29" s="746"/>
      <c r="DG29" s="744" t="s">
        <v>475</v>
      </c>
      <c r="DH29" s="745"/>
      <c r="DI29" s="745"/>
      <c r="DJ29" s="745"/>
      <c r="DK29" s="746"/>
      <c r="DL29" s="744" t="s">
        <v>475</v>
      </c>
      <c r="DM29" s="745"/>
      <c r="DN29" s="745"/>
      <c r="DO29" s="745"/>
      <c r="DP29" s="746"/>
      <c r="DQ29" s="744" t="s">
        <v>475</v>
      </c>
      <c r="DR29" s="745"/>
      <c r="DS29" s="745"/>
      <c r="DT29" s="745"/>
      <c r="DU29" s="746"/>
      <c r="DV29" s="741"/>
      <c r="DW29" s="742"/>
      <c r="DX29" s="742"/>
      <c r="DY29" s="742"/>
      <c r="DZ29" s="747"/>
      <c r="EA29" s="229"/>
    </row>
    <row r="30" spans="1:131" ht="26.25" customHeight="1" x14ac:dyDescent="0.2">
      <c r="A30" s="241">
        <v>3</v>
      </c>
      <c r="B30" s="748" t="s">
        <v>379</v>
      </c>
      <c r="C30" s="749"/>
      <c r="D30" s="749"/>
      <c r="E30" s="749"/>
      <c r="F30" s="749"/>
      <c r="G30" s="749"/>
      <c r="H30" s="749"/>
      <c r="I30" s="749"/>
      <c r="J30" s="749"/>
      <c r="K30" s="749"/>
      <c r="L30" s="749"/>
      <c r="M30" s="749"/>
      <c r="N30" s="749"/>
      <c r="O30" s="749"/>
      <c r="P30" s="750"/>
      <c r="Q30" s="751">
        <v>6546</v>
      </c>
      <c r="R30" s="752"/>
      <c r="S30" s="752"/>
      <c r="T30" s="752"/>
      <c r="U30" s="752"/>
      <c r="V30" s="752">
        <v>5810</v>
      </c>
      <c r="W30" s="752"/>
      <c r="X30" s="752"/>
      <c r="Y30" s="752"/>
      <c r="Z30" s="752"/>
      <c r="AA30" s="752">
        <v>736</v>
      </c>
      <c r="AB30" s="752"/>
      <c r="AC30" s="752"/>
      <c r="AD30" s="752"/>
      <c r="AE30" s="753"/>
      <c r="AF30" s="794">
        <v>10249</v>
      </c>
      <c r="AG30" s="752"/>
      <c r="AH30" s="752"/>
      <c r="AI30" s="752"/>
      <c r="AJ30" s="795"/>
      <c r="AK30" s="810">
        <v>4.6980000000000004</v>
      </c>
      <c r="AL30" s="806"/>
      <c r="AM30" s="806"/>
      <c r="AN30" s="806"/>
      <c r="AO30" s="806"/>
      <c r="AP30" s="806">
        <v>14602</v>
      </c>
      <c r="AQ30" s="806"/>
      <c r="AR30" s="806"/>
      <c r="AS30" s="806"/>
      <c r="AT30" s="806"/>
      <c r="AU30" s="806" t="s">
        <v>475</v>
      </c>
      <c r="AV30" s="806"/>
      <c r="AW30" s="806"/>
      <c r="AX30" s="806"/>
      <c r="AY30" s="806"/>
      <c r="AZ30" s="807" t="s">
        <v>475</v>
      </c>
      <c r="BA30" s="807"/>
      <c r="BB30" s="807"/>
      <c r="BC30" s="807"/>
      <c r="BD30" s="807"/>
      <c r="BE30" s="808" t="s">
        <v>380</v>
      </c>
      <c r="BF30" s="808"/>
      <c r="BG30" s="808"/>
      <c r="BH30" s="808"/>
      <c r="BI30" s="809"/>
      <c r="BJ30" s="231"/>
      <c r="BK30" s="231"/>
      <c r="BL30" s="231"/>
      <c r="BM30" s="231"/>
      <c r="BN30" s="231"/>
      <c r="BO30" s="240"/>
      <c r="BP30" s="240"/>
      <c r="BQ30" s="237">
        <v>24</v>
      </c>
      <c r="BR30" s="238"/>
      <c r="BS30" s="741" t="s">
        <v>560</v>
      </c>
      <c r="BT30" s="742"/>
      <c r="BU30" s="742"/>
      <c r="BV30" s="742"/>
      <c r="BW30" s="742"/>
      <c r="BX30" s="742"/>
      <c r="BY30" s="742"/>
      <c r="BZ30" s="742"/>
      <c r="CA30" s="742"/>
      <c r="CB30" s="742"/>
      <c r="CC30" s="742"/>
      <c r="CD30" s="742"/>
      <c r="CE30" s="742"/>
      <c r="CF30" s="742"/>
      <c r="CG30" s="743"/>
      <c r="CH30" s="744">
        <v>-1</v>
      </c>
      <c r="CI30" s="745"/>
      <c r="CJ30" s="745"/>
      <c r="CK30" s="745"/>
      <c r="CL30" s="746"/>
      <c r="CM30" s="744">
        <v>45</v>
      </c>
      <c r="CN30" s="745"/>
      <c r="CO30" s="745"/>
      <c r="CP30" s="745"/>
      <c r="CQ30" s="746"/>
      <c r="CR30" s="744">
        <v>26</v>
      </c>
      <c r="CS30" s="745"/>
      <c r="CT30" s="745"/>
      <c r="CU30" s="745"/>
      <c r="CV30" s="746"/>
      <c r="CW30" s="744" t="s">
        <v>475</v>
      </c>
      <c r="CX30" s="745"/>
      <c r="CY30" s="745"/>
      <c r="CZ30" s="745"/>
      <c r="DA30" s="746"/>
      <c r="DB30" s="744" t="s">
        <v>475</v>
      </c>
      <c r="DC30" s="745"/>
      <c r="DD30" s="745"/>
      <c r="DE30" s="745"/>
      <c r="DF30" s="746"/>
      <c r="DG30" s="744" t="s">
        <v>475</v>
      </c>
      <c r="DH30" s="745"/>
      <c r="DI30" s="745"/>
      <c r="DJ30" s="745"/>
      <c r="DK30" s="746"/>
      <c r="DL30" s="744" t="s">
        <v>475</v>
      </c>
      <c r="DM30" s="745"/>
      <c r="DN30" s="745"/>
      <c r="DO30" s="745"/>
      <c r="DP30" s="746"/>
      <c r="DQ30" s="744" t="s">
        <v>475</v>
      </c>
      <c r="DR30" s="745"/>
      <c r="DS30" s="745"/>
      <c r="DT30" s="745"/>
      <c r="DU30" s="746"/>
      <c r="DV30" s="741"/>
      <c r="DW30" s="742"/>
      <c r="DX30" s="742"/>
      <c r="DY30" s="742"/>
      <c r="DZ30" s="747"/>
      <c r="EA30" s="229"/>
    </row>
    <row r="31" spans="1:131" ht="26.25" customHeight="1" x14ac:dyDescent="0.2">
      <c r="A31" s="241">
        <v>4</v>
      </c>
      <c r="B31" s="748" t="s">
        <v>381</v>
      </c>
      <c r="C31" s="749"/>
      <c r="D31" s="749"/>
      <c r="E31" s="749"/>
      <c r="F31" s="749"/>
      <c r="G31" s="749"/>
      <c r="H31" s="749"/>
      <c r="I31" s="749"/>
      <c r="J31" s="749"/>
      <c r="K31" s="749"/>
      <c r="L31" s="749"/>
      <c r="M31" s="749"/>
      <c r="N31" s="749"/>
      <c r="O31" s="749"/>
      <c r="P31" s="750"/>
      <c r="Q31" s="751">
        <v>1627</v>
      </c>
      <c r="R31" s="752"/>
      <c r="S31" s="752"/>
      <c r="T31" s="752"/>
      <c r="U31" s="752"/>
      <c r="V31" s="752">
        <v>1363</v>
      </c>
      <c r="W31" s="752"/>
      <c r="X31" s="752"/>
      <c r="Y31" s="752"/>
      <c r="Z31" s="752"/>
      <c r="AA31" s="752">
        <v>264</v>
      </c>
      <c r="AB31" s="752"/>
      <c r="AC31" s="752"/>
      <c r="AD31" s="752"/>
      <c r="AE31" s="753"/>
      <c r="AF31" s="794">
        <v>5357</v>
      </c>
      <c r="AG31" s="752"/>
      <c r="AH31" s="752"/>
      <c r="AI31" s="752"/>
      <c r="AJ31" s="795"/>
      <c r="AK31" s="810">
        <v>3.274</v>
      </c>
      <c r="AL31" s="806"/>
      <c r="AM31" s="806"/>
      <c r="AN31" s="806"/>
      <c r="AO31" s="806"/>
      <c r="AP31" s="806">
        <v>29</v>
      </c>
      <c r="AQ31" s="806"/>
      <c r="AR31" s="806"/>
      <c r="AS31" s="806"/>
      <c r="AT31" s="806"/>
      <c r="AU31" s="806" t="s">
        <v>475</v>
      </c>
      <c r="AV31" s="806"/>
      <c r="AW31" s="806"/>
      <c r="AX31" s="806"/>
      <c r="AY31" s="806"/>
      <c r="AZ31" s="807" t="s">
        <v>475</v>
      </c>
      <c r="BA31" s="807"/>
      <c r="BB31" s="807"/>
      <c r="BC31" s="807"/>
      <c r="BD31" s="807"/>
      <c r="BE31" s="808" t="s">
        <v>380</v>
      </c>
      <c r="BF31" s="808"/>
      <c r="BG31" s="808"/>
      <c r="BH31" s="808"/>
      <c r="BI31" s="809"/>
      <c r="BJ31" s="231"/>
      <c r="BK31" s="231"/>
      <c r="BL31" s="231"/>
      <c r="BM31" s="231"/>
      <c r="BN31" s="231"/>
      <c r="BO31" s="240"/>
      <c r="BP31" s="240"/>
      <c r="BQ31" s="237">
        <v>25</v>
      </c>
      <c r="BR31" s="238"/>
      <c r="BS31" s="741" t="s">
        <v>561</v>
      </c>
      <c r="BT31" s="742"/>
      <c r="BU31" s="742"/>
      <c r="BV31" s="742"/>
      <c r="BW31" s="742"/>
      <c r="BX31" s="742"/>
      <c r="BY31" s="742"/>
      <c r="BZ31" s="742"/>
      <c r="CA31" s="742"/>
      <c r="CB31" s="742"/>
      <c r="CC31" s="742"/>
      <c r="CD31" s="742"/>
      <c r="CE31" s="742"/>
      <c r="CF31" s="742"/>
      <c r="CG31" s="743"/>
      <c r="CH31" s="744">
        <v>-1</v>
      </c>
      <c r="CI31" s="745"/>
      <c r="CJ31" s="745"/>
      <c r="CK31" s="745"/>
      <c r="CL31" s="746"/>
      <c r="CM31" s="744">
        <v>205</v>
      </c>
      <c r="CN31" s="745"/>
      <c r="CO31" s="745"/>
      <c r="CP31" s="745"/>
      <c r="CQ31" s="746"/>
      <c r="CR31" s="744">
        <v>71</v>
      </c>
      <c r="CS31" s="745"/>
      <c r="CT31" s="745"/>
      <c r="CU31" s="745"/>
      <c r="CV31" s="746"/>
      <c r="CW31" s="744">
        <v>5</v>
      </c>
      <c r="CX31" s="745"/>
      <c r="CY31" s="745"/>
      <c r="CZ31" s="745"/>
      <c r="DA31" s="746"/>
      <c r="DB31" s="744" t="s">
        <v>475</v>
      </c>
      <c r="DC31" s="745"/>
      <c r="DD31" s="745"/>
      <c r="DE31" s="745"/>
      <c r="DF31" s="746"/>
      <c r="DG31" s="744" t="s">
        <v>475</v>
      </c>
      <c r="DH31" s="745"/>
      <c r="DI31" s="745"/>
      <c r="DJ31" s="745"/>
      <c r="DK31" s="746"/>
      <c r="DL31" s="744" t="s">
        <v>475</v>
      </c>
      <c r="DM31" s="745"/>
      <c r="DN31" s="745"/>
      <c r="DO31" s="745"/>
      <c r="DP31" s="746"/>
      <c r="DQ31" s="744" t="s">
        <v>475</v>
      </c>
      <c r="DR31" s="745"/>
      <c r="DS31" s="745"/>
      <c r="DT31" s="745"/>
      <c r="DU31" s="746"/>
      <c r="DV31" s="741"/>
      <c r="DW31" s="742"/>
      <c r="DX31" s="742"/>
      <c r="DY31" s="742"/>
      <c r="DZ31" s="747"/>
      <c r="EA31" s="229"/>
    </row>
    <row r="32" spans="1:131" ht="26.25" customHeight="1" x14ac:dyDescent="0.2">
      <c r="A32" s="241">
        <v>5</v>
      </c>
      <c r="B32" s="748" t="s">
        <v>382</v>
      </c>
      <c r="C32" s="749"/>
      <c r="D32" s="749"/>
      <c r="E32" s="749"/>
      <c r="F32" s="749"/>
      <c r="G32" s="749"/>
      <c r="H32" s="749"/>
      <c r="I32" s="749"/>
      <c r="J32" s="749"/>
      <c r="K32" s="749"/>
      <c r="L32" s="749"/>
      <c r="M32" s="749"/>
      <c r="N32" s="749"/>
      <c r="O32" s="749"/>
      <c r="P32" s="750"/>
      <c r="Q32" s="751">
        <v>1623</v>
      </c>
      <c r="R32" s="752"/>
      <c r="S32" s="752"/>
      <c r="T32" s="752"/>
      <c r="U32" s="752"/>
      <c r="V32" s="752">
        <v>1623</v>
      </c>
      <c r="W32" s="752"/>
      <c r="X32" s="752"/>
      <c r="Y32" s="752"/>
      <c r="Z32" s="752"/>
      <c r="AA32" s="752">
        <v>0</v>
      </c>
      <c r="AB32" s="752"/>
      <c r="AC32" s="752"/>
      <c r="AD32" s="752"/>
      <c r="AE32" s="753"/>
      <c r="AF32" s="794">
        <v>32</v>
      </c>
      <c r="AG32" s="752"/>
      <c r="AH32" s="752"/>
      <c r="AI32" s="752"/>
      <c r="AJ32" s="795"/>
      <c r="AK32" s="810">
        <v>131.459</v>
      </c>
      <c r="AL32" s="806"/>
      <c r="AM32" s="806"/>
      <c r="AN32" s="806"/>
      <c r="AO32" s="806"/>
      <c r="AP32" s="806">
        <v>2219</v>
      </c>
      <c r="AQ32" s="806"/>
      <c r="AR32" s="806"/>
      <c r="AS32" s="806"/>
      <c r="AT32" s="806"/>
      <c r="AU32" s="806">
        <v>1165</v>
      </c>
      <c r="AV32" s="806"/>
      <c r="AW32" s="806"/>
      <c r="AX32" s="806"/>
      <c r="AY32" s="806"/>
      <c r="AZ32" s="807" t="s">
        <v>475</v>
      </c>
      <c r="BA32" s="807"/>
      <c r="BB32" s="807"/>
      <c r="BC32" s="807"/>
      <c r="BD32" s="807"/>
      <c r="BE32" s="808" t="s">
        <v>380</v>
      </c>
      <c r="BF32" s="808"/>
      <c r="BG32" s="808"/>
      <c r="BH32" s="808"/>
      <c r="BI32" s="809"/>
      <c r="BJ32" s="231"/>
      <c r="BK32" s="231"/>
      <c r="BL32" s="231"/>
      <c r="BM32" s="231"/>
      <c r="BN32" s="231"/>
      <c r="BO32" s="240"/>
      <c r="BP32" s="240"/>
      <c r="BQ32" s="237">
        <v>26</v>
      </c>
      <c r="BR32" s="238"/>
      <c r="BS32" s="741" t="s">
        <v>562</v>
      </c>
      <c r="BT32" s="742"/>
      <c r="BU32" s="742"/>
      <c r="BV32" s="742"/>
      <c r="BW32" s="742"/>
      <c r="BX32" s="742"/>
      <c r="BY32" s="742"/>
      <c r="BZ32" s="742"/>
      <c r="CA32" s="742"/>
      <c r="CB32" s="742"/>
      <c r="CC32" s="742"/>
      <c r="CD32" s="742"/>
      <c r="CE32" s="742"/>
      <c r="CF32" s="742"/>
      <c r="CG32" s="743"/>
      <c r="CH32" s="744">
        <v>0</v>
      </c>
      <c r="CI32" s="745"/>
      <c r="CJ32" s="745"/>
      <c r="CK32" s="745"/>
      <c r="CL32" s="746"/>
      <c r="CM32" s="744">
        <v>71</v>
      </c>
      <c r="CN32" s="745"/>
      <c r="CO32" s="745"/>
      <c r="CP32" s="745"/>
      <c r="CQ32" s="746"/>
      <c r="CR32" s="744">
        <v>39</v>
      </c>
      <c r="CS32" s="745"/>
      <c r="CT32" s="745"/>
      <c r="CU32" s="745"/>
      <c r="CV32" s="746"/>
      <c r="CW32" s="744" t="s">
        <v>475</v>
      </c>
      <c r="CX32" s="745"/>
      <c r="CY32" s="745"/>
      <c r="CZ32" s="745"/>
      <c r="DA32" s="746"/>
      <c r="DB32" s="744" t="s">
        <v>475</v>
      </c>
      <c r="DC32" s="745"/>
      <c r="DD32" s="745"/>
      <c r="DE32" s="745"/>
      <c r="DF32" s="746"/>
      <c r="DG32" s="744" t="s">
        <v>475</v>
      </c>
      <c r="DH32" s="745"/>
      <c r="DI32" s="745"/>
      <c r="DJ32" s="745"/>
      <c r="DK32" s="746"/>
      <c r="DL32" s="744" t="s">
        <v>475</v>
      </c>
      <c r="DM32" s="745"/>
      <c r="DN32" s="745"/>
      <c r="DO32" s="745"/>
      <c r="DP32" s="746"/>
      <c r="DQ32" s="744" t="s">
        <v>475</v>
      </c>
      <c r="DR32" s="745"/>
      <c r="DS32" s="745"/>
      <c r="DT32" s="745"/>
      <c r="DU32" s="746"/>
      <c r="DV32" s="741"/>
      <c r="DW32" s="742"/>
      <c r="DX32" s="742"/>
      <c r="DY32" s="742"/>
      <c r="DZ32" s="747"/>
      <c r="EA32" s="229"/>
    </row>
    <row r="33" spans="1:131" ht="26.25" customHeight="1" x14ac:dyDescent="0.2">
      <c r="A33" s="241">
        <v>6</v>
      </c>
      <c r="B33" s="748" t="s">
        <v>383</v>
      </c>
      <c r="C33" s="749"/>
      <c r="D33" s="749"/>
      <c r="E33" s="749"/>
      <c r="F33" s="749"/>
      <c r="G33" s="749"/>
      <c r="H33" s="749"/>
      <c r="I33" s="749"/>
      <c r="J33" s="749"/>
      <c r="K33" s="749"/>
      <c r="L33" s="749"/>
      <c r="M33" s="749"/>
      <c r="N33" s="749"/>
      <c r="O33" s="749"/>
      <c r="P33" s="750"/>
      <c r="Q33" s="751">
        <v>5115</v>
      </c>
      <c r="R33" s="752"/>
      <c r="S33" s="752"/>
      <c r="T33" s="752"/>
      <c r="U33" s="752"/>
      <c r="V33" s="752">
        <v>4232</v>
      </c>
      <c r="W33" s="752"/>
      <c r="X33" s="752"/>
      <c r="Y33" s="752"/>
      <c r="Z33" s="752"/>
      <c r="AA33" s="752">
        <v>883</v>
      </c>
      <c r="AB33" s="752"/>
      <c r="AC33" s="752"/>
      <c r="AD33" s="752"/>
      <c r="AE33" s="753"/>
      <c r="AF33" s="794">
        <v>883</v>
      </c>
      <c r="AG33" s="752"/>
      <c r="AH33" s="752"/>
      <c r="AI33" s="752"/>
      <c r="AJ33" s="795"/>
      <c r="AK33" s="810" t="s">
        <v>475</v>
      </c>
      <c r="AL33" s="806"/>
      <c r="AM33" s="806"/>
      <c r="AN33" s="806"/>
      <c r="AO33" s="806"/>
      <c r="AP33" s="806" t="s">
        <v>475</v>
      </c>
      <c r="AQ33" s="806"/>
      <c r="AR33" s="806"/>
      <c r="AS33" s="806"/>
      <c r="AT33" s="806"/>
      <c r="AU33" s="806" t="s">
        <v>475</v>
      </c>
      <c r="AV33" s="806"/>
      <c r="AW33" s="806"/>
      <c r="AX33" s="806"/>
      <c r="AY33" s="806"/>
      <c r="AZ33" s="807" t="s">
        <v>475</v>
      </c>
      <c r="BA33" s="807"/>
      <c r="BB33" s="807"/>
      <c r="BC33" s="807"/>
      <c r="BD33" s="807"/>
      <c r="BE33" s="808" t="s">
        <v>384</v>
      </c>
      <c r="BF33" s="808"/>
      <c r="BG33" s="808"/>
      <c r="BH33" s="808"/>
      <c r="BI33" s="809"/>
      <c r="BJ33" s="231"/>
      <c r="BK33" s="231"/>
      <c r="BL33" s="231"/>
      <c r="BM33" s="231"/>
      <c r="BN33" s="231"/>
      <c r="BO33" s="240"/>
      <c r="BP33" s="240"/>
      <c r="BQ33" s="237">
        <v>27</v>
      </c>
      <c r="BR33" s="238"/>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29"/>
    </row>
    <row r="34" spans="1:131" ht="26.25" customHeight="1" x14ac:dyDescent="0.2">
      <c r="A34" s="241">
        <v>7</v>
      </c>
      <c r="B34" s="748" t="s">
        <v>385</v>
      </c>
      <c r="C34" s="749"/>
      <c r="D34" s="749"/>
      <c r="E34" s="749"/>
      <c r="F34" s="749"/>
      <c r="G34" s="749"/>
      <c r="H34" s="749"/>
      <c r="I34" s="749"/>
      <c r="J34" s="749"/>
      <c r="K34" s="749"/>
      <c r="L34" s="749"/>
      <c r="M34" s="749"/>
      <c r="N34" s="749"/>
      <c r="O34" s="749"/>
      <c r="P34" s="750"/>
      <c r="Q34" s="751">
        <v>398</v>
      </c>
      <c r="R34" s="752"/>
      <c r="S34" s="752"/>
      <c r="T34" s="752"/>
      <c r="U34" s="752"/>
      <c r="V34" s="752">
        <v>384</v>
      </c>
      <c r="W34" s="752"/>
      <c r="X34" s="752"/>
      <c r="Y34" s="752"/>
      <c r="Z34" s="752"/>
      <c r="AA34" s="752">
        <v>14</v>
      </c>
      <c r="AB34" s="752"/>
      <c r="AC34" s="752"/>
      <c r="AD34" s="752"/>
      <c r="AE34" s="753"/>
      <c r="AF34" s="794">
        <v>14</v>
      </c>
      <c r="AG34" s="752"/>
      <c r="AH34" s="752"/>
      <c r="AI34" s="752"/>
      <c r="AJ34" s="795"/>
      <c r="AK34" s="810" t="s">
        <v>475</v>
      </c>
      <c r="AL34" s="806"/>
      <c r="AM34" s="806"/>
      <c r="AN34" s="806"/>
      <c r="AO34" s="806"/>
      <c r="AP34" s="806" t="s">
        <v>475</v>
      </c>
      <c r="AQ34" s="806"/>
      <c r="AR34" s="806"/>
      <c r="AS34" s="806"/>
      <c r="AT34" s="806"/>
      <c r="AU34" s="806" t="s">
        <v>475</v>
      </c>
      <c r="AV34" s="806"/>
      <c r="AW34" s="806"/>
      <c r="AX34" s="806"/>
      <c r="AY34" s="806"/>
      <c r="AZ34" s="807" t="s">
        <v>475</v>
      </c>
      <c r="BA34" s="807"/>
      <c r="BB34" s="807"/>
      <c r="BC34" s="807"/>
      <c r="BD34" s="807"/>
      <c r="BE34" s="808" t="s">
        <v>384</v>
      </c>
      <c r="BF34" s="808"/>
      <c r="BG34" s="808"/>
      <c r="BH34" s="808"/>
      <c r="BI34" s="809"/>
      <c r="BJ34" s="231"/>
      <c r="BK34" s="231"/>
      <c r="BL34" s="231"/>
      <c r="BM34" s="231"/>
      <c r="BN34" s="231"/>
      <c r="BO34" s="240"/>
      <c r="BP34" s="240"/>
      <c r="BQ34" s="237">
        <v>28</v>
      </c>
      <c r="BR34" s="238"/>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9"/>
    </row>
    <row r="35" spans="1:131" ht="26.25" customHeight="1" x14ac:dyDescent="0.2">
      <c r="A35" s="241">
        <v>8</v>
      </c>
      <c r="B35" s="748" t="s">
        <v>386</v>
      </c>
      <c r="C35" s="749"/>
      <c r="D35" s="749"/>
      <c r="E35" s="749"/>
      <c r="F35" s="749"/>
      <c r="G35" s="749"/>
      <c r="H35" s="749"/>
      <c r="I35" s="749"/>
      <c r="J35" s="749"/>
      <c r="K35" s="749"/>
      <c r="L35" s="749"/>
      <c r="M35" s="749"/>
      <c r="N35" s="749"/>
      <c r="O35" s="749"/>
      <c r="P35" s="750"/>
      <c r="Q35" s="751">
        <v>67</v>
      </c>
      <c r="R35" s="752"/>
      <c r="S35" s="752"/>
      <c r="T35" s="752"/>
      <c r="U35" s="752"/>
      <c r="V35" s="752">
        <v>65.013000000000005</v>
      </c>
      <c r="W35" s="752"/>
      <c r="X35" s="752"/>
      <c r="Y35" s="752"/>
      <c r="Z35" s="752"/>
      <c r="AA35" s="752">
        <v>2</v>
      </c>
      <c r="AB35" s="752"/>
      <c r="AC35" s="752"/>
      <c r="AD35" s="752"/>
      <c r="AE35" s="753"/>
      <c r="AF35" s="794" t="s">
        <v>118</v>
      </c>
      <c r="AG35" s="752"/>
      <c r="AH35" s="752"/>
      <c r="AI35" s="752"/>
      <c r="AJ35" s="795"/>
      <c r="AK35" s="810" t="s">
        <v>475</v>
      </c>
      <c r="AL35" s="806"/>
      <c r="AM35" s="806"/>
      <c r="AN35" s="806"/>
      <c r="AO35" s="806"/>
      <c r="AP35" s="806" t="s">
        <v>475</v>
      </c>
      <c r="AQ35" s="806"/>
      <c r="AR35" s="806"/>
      <c r="AS35" s="806"/>
      <c r="AT35" s="806"/>
      <c r="AU35" s="806" t="s">
        <v>475</v>
      </c>
      <c r="AV35" s="806"/>
      <c r="AW35" s="806"/>
      <c r="AX35" s="806"/>
      <c r="AY35" s="806"/>
      <c r="AZ35" s="807" t="s">
        <v>475</v>
      </c>
      <c r="BA35" s="807"/>
      <c r="BB35" s="807"/>
      <c r="BC35" s="807"/>
      <c r="BD35" s="807"/>
      <c r="BE35" s="808" t="s">
        <v>384</v>
      </c>
      <c r="BF35" s="808"/>
      <c r="BG35" s="808"/>
      <c r="BH35" s="808"/>
      <c r="BI35" s="809"/>
      <c r="BJ35" s="231"/>
      <c r="BK35" s="231"/>
      <c r="BL35" s="231"/>
      <c r="BM35" s="231"/>
      <c r="BN35" s="231"/>
      <c r="BO35" s="240"/>
      <c r="BP35" s="240"/>
      <c r="BQ35" s="237">
        <v>29</v>
      </c>
      <c r="BR35" s="238"/>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387</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365</v>
      </c>
      <c r="B63" s="757" t="s">
        <v>388</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21732</v>
      </c>
      <c r="AG63" s="825"/>
      <c r="AH63" s="825"/>
      <c r="AI63" s="825"/>
      <c r="AJ63" s="826"/>
      <c r="AK63" s="827"/>
      <c r="AL63" s="822"/>
      <c r="AM63" s="822"/>
      <c r="AN63" s="822"/>
      <c r="AO63" s="822"/>
      <c r="AP63" s="825">
        <v>16850</v>
      </c>
      <c r="AQ63" s="825"/>
      <c r="AR63" s="825"/>
      <c r="AS63" s="825"/>
      <c r="AT63" s="825"/>
      <c r="AU63" s="825">
        <v>1165</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390</v>
      </c>
      <c r="B66" s="696"/>
      <c r="C66" s="696"/>
      <c r="D66" s="696"/>
      <c r="E66" s="696"/>
      <c r="F66" s="696"/>
      <c r="G66" s="696"/>
      <c r="H66" s="696"/>
      <c r="I66" s="696"/>
      <c r="J66" s="696"/>
      <c r="K66" s="696"/>
      <c r="L66" s="696"/>
      <c r="M66" s="696"/>
      <c r="N66" s="696"/>
      <c r="O66" s="696"/>
      <c r="P66" s="697"/>
      <c r="Q66" s="701" t="s">
        <v>369</v>
      </c>
      <c r="R66" s="702"/>
      <c r="S66" s="702"/>
      <c r="T66" s="702"/>
      <c r="U66" s="703"/>
      <c r="V66" s="701" t="s">
        <v>370</v>
      </c>
      <c r="W66" s="702"/>
      <c r="X66" s="702"/>
      <c r="Y66" s="702"/>
      <c r="Z66" s="703"/>
      <c r="AA66" s="701" t="s">
        <v>371</v>
      </c>
      <c r="AB66" s="702"/>
      <c r="AC66" s="702"/>
      <c r="AD66" s="702"/>
      <c r="AE66" s="703"/>
      <c r="AF66" s="837" t="s">
        <v>372</v>
      </c>
      <c r="AG66" s="789"/>
      <c r="AH66" s="789"/>
      <c r="AI66" s="789"/>
      <c r="AJ66" s="838"/>
      <c r="AK66" s="701" t="s">
        <v>373</v>
      </c>
      <c r="AL66" s="696"/>
      <c r="AM66" s="696"/>
      <c r="AN66" s="696"/>
      <c r="AO66" s="697"/>
      <c r="AP66" s="701" t="s">
        <v>374</v>
      </c>
      <c r="AQ66" s="702"/>
      <c r="AR66" s="702"/>
      <c r="AS66" s="702"/>
      <c r="AT66" s="703"/>
      <c r="AU66" s="701" t="s">
        <v>391</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365</v>
      </c>
      <c r="B88" s="757" t="s">
        <v>392</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7" t="s">
        <v>393</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27786</v>
      </c>
      <c r="CS102" s="835"/>
      <c r="CT102" s="835"/>
      <c r="CU102" s="835"/>
      <c r="CV102" s="874"/>
      <c r="CW102" s="873">
        <v>4905</v>
      </c>
      <c r="CX102" s="835"/>
      <c r="CY102" s="835"/>
      <c r="CZ102" s="835"/>
      <c r="DA102" s="874"/>
      <c r="DB102" s="873">
        <v>31794</v>
      </c>
      <c r="DC102" s="835"/>
      <c r="DD102" s="835"/>
      <c r="DE102" s="835"/>
      <c r="DF102" s="874"/>
      <c r="DG102" s="873">
        <v>0</v>
      </c>
      <c r="DH102" s="835"/>
      <c r="DI102" s="835"/>
      <c r="DJ102" s="835"/>
      <c r="DK102" s="874"/>
      <c r="DL102" s="873">
        <v>14016</v>
      </c>
      <c r="DM102" s="835"/>
      <c r="DN102" s="835"/>
      <c r="DO102" s="835"/>
      <c r="DP102" s="874"/>
      <c r="DQ102" s="873">
        <v>1549</v>
      </c>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394</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395</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398</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399</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400</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401</v>
      </c>
      <c r="AB109" s="876"/>
      <c r="AC109" s="876"/>
      <c r="AD109" s="876"/>
      <c r="AE109" s="877"/>
      <c r="AF109" s="875" t="s">
        <v>297</v>
      </c>
      <c r="AG109" s="876"/>
      <c r="AH109" s="876"/>
      <c r="AI109" s="876"/>
      <c r="AJ109" s="877"/>
      <c r="AK109" s="875" t="s">
        <v>296</v>
      </c>
      <c r="AL109" s="876"/>
      <c r="AM109" s="876"/>
      <c r="AN109" s="876"/>
      <c r="AO109" s="877"/>
      <c r="AP109" s="875" t="s">
        <v>402</v>
      </c>
      <c r="AQ109" s="876"/>
      <c r="AR109" s="876"/>
      <c r="AS109" s="876"/>
      <c r="AT109" s="878"/>
      <c r="AU109" s="895" t="s">
        <v>400</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401</v>
      </c>
      <c r="BR109" s="876"/>
      <c r="BS109" s="876"/>
      <c r="BT109" s="876"/>
      <c r="BU109" s="877"/>
      <c r="BV109" s="875" t="s">
        <v>297</v>
      </c>
      <c r="BW109" s="876"/>
      <c r="BX109" s="876"/>
      <c r="BY109" s="876"/>
      <c r="BZ109" s="877"/>
      <c r="CA109" s="875" t="s">
        <v>296</v>
      </c>
      <c r="CB109" s="876"/>
      <c r="CC109" s="876"/>
      <c r="CD109" s="876"/>
      <c r="CE109" s="877"/>
      <c r="CF109" s="896" t="s">
        <v>402</v>
      </c>
      <c r="CG109" s="896"/>
      <c r="CH109" s="896"/>
      <c r="CI109" s="896"/>
      <c r="CJ109" s="896"/>
      <c r="CK109" s="875" t="s">
        <v>403</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401</v>
      </c>
      <c r="DH109" s="876"/>
      <c r="DI109" s="876"/>
      <c r="DJ109" s="876"/>
      <c r="DK109" s="877"/>
      <c r="DL109" s="875" t="s">
        <v>297</v>
      </c>
      <c r="DM109" s="876"/>
      <c r="DN109" s="876"/>
      <c r="DO109" s="876"/>
      <c r="DP109" s="877"/>
      <c r="DQ109" s="875" t="s">
        <v>296</v>
      </c>
      <c r="DR109" s="876"/>
      <c r="DS109" s="876"/>
      <c r="DT109" s="876"/>
      <c r="DU109" s="877"/>
      <c r="DV109" s="875" t="s">
        <v>402</v>
      </c>
      <c r="DW109" s="876"/>
      <c r="DX109" s="876"/>
      <c r="DY109" s="876"/>
      <c r="DZ109" s="878"/>
    </row>
    <row r="110" spans="1:131" s="229" customFormat="1" ht="26.25" customHeight="1" x14ac:dyDescent="0.2">
      <c r="A110" s="879" t="s">
        <v>404</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88037898</v>
      </c>
      <c r="AB110" s="883"/>
      <c r="AC110" s="883"/>
      <c r="AD110" s="883"/>
      <c r="AE110" s="884"/>
      <c r="AF110" s="885">
        <v>87685646</v>
      </c>
      <c r="AG110" s="883"/>
      <c r="AH110" s="883"/>
      <c r="AI110" s="883"/>
      <c r="AJ110" s="884"/>
      <c r="AK110" s="885">
        <v>86844539</v>
      </c>
      <c r="AL110" s="883"/>
      <c r="AM110" s="883"/>
      <c r="AN110" s="883"/>
      <c r="AO110" s="884"/>
      <c r="AP110" s="886">
        <v>26.8</v>
      </c>
      <c r="AQ110" s="887"/>
      <c r="AR110" s="887"/>
      <c r="AS110" s="887"/>
      <c r="AT110" s="888"/>
      <c r="AU110" s="889" t="s">
        <v>70</v>
      </c>
      <c r="AV110" s="890"/>
      <c r="AW110" s="890"/>
      <c r="AX110" s="890"/>
      <c r="AY110" s="890"/>
      <c r="AZ110" s="912" t="s">
        <v>405</v>
      </c>
      <c r="BA110" s="880"/>
      <c r="BB110" s="880"/>
      <c r="BC110" s="880"/>
      <c r="BD110" s="880"/>
      <c r="BE110" s="880"/>
      <c r="BF110" s="880"/>
      <c r="BG110" s="880"/>
      <c r="BH110" s="880"/>
      <c r="BI110" s="880"/>
      <c r="BJ110" s="880"/>
      <c r="BK110" s="880"/>
      <c r="BL110" s="880"/>
      <c r="BM110" s="880"/>
      <c r="BN110" s="880"/>
      <c r="BO110" s="880"/>
      <c r="BP110" s="881"/>
      <c r="BQ110" s="913">
        <v>1195817111</v>
      </c>
      <c r="BR110" s="914"/>
      <c r="BS110" s="914"/>
      <c r="BT110" s="914"/>
      <c r="BU110" s="914"/>
      <c r="BV110" s="914">
        <v>1161947882</v>
      </c>
      <c r="BW110" s="914"/>
      <c r="BX110" s="914"/>
      <c r="BY110" s="914"/>
      <c r="BZ110" s="914"/>
      <c r="CA110" s="914">
        <v>1122000407</v>
      </c>
      <c r="CB110" s="914"/>
      <c r="CC110" s="914"/>
      <c r="CD110" s="914"/>
      <c r="CE110" s="914"/>
      <c r="CF110" s="927">
        <v>346.9</v>
      </c>
      <c r="CG110" s="928"/>
      <c r="CH110" s="928"/>
      <c r="CI110" s="928"/>
      <c r="CJ110" s="928"/>
      <c r="CK110" s="929" t="s">
        <v>406</v>
      </c>
      <c r="CL110" s="930"/>
      <c r="CM110" s="912" t="s">
        <v>407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554806</v>
      </c>
      <c r="DH110" s="914"/>
      <c r="DI110" s="914"/>
      <c r="DJ110" s="914"/>
      <c r="DK110" s="914"/>
      <c r="DL110" s="914">
        <v>461511</v>
      </c>
      <c r="DM110" s="914"/>
      <c r="DN110" s="914"/>
      <c r="DO110" s="914"/>
      <c r="DP110" s="914"/>
      <c r="DQ110" s="914">
        <v>368216</v>
      </c>
      <c r="DR110" s="914"/>
      <c r="DS110" s="914"/>
      <c r="DT110" s="914"/>
      <c r="DU110" s="914"/>
      <c r="DV110" s="915">
        <v>0.1</v>
      </c>
      <c r="DW110" s="915"/>
      <c r="DX110" s="915"/>
      <c r="DY110" s="915"/>
      <c r="DZ110" s="916"/>
    </row>
    <row r="111" spans="1:131" s="229" customFormat="1" ht="26.25" customHeight="1" x14ac:dyDescent="0.2">
      <c r="A111" s="917" t="s">
        <v>408</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409</v>
      </c>
      <c r="BA111" s="906"/>
      <c r="BB111" s="906"/>
      <c r="BC111" s="906"/>
      <c r="BD111" s="906"/>
      <c r="BE111" s="906"/>
      <c r="BF111" s="906"/>
      <c r="BG111" s="906"/>
      <c r="BH111" s="906"/>
      <c r="BI111" s="906"/>
      <c r="BJ111" s="906"/>
      <c r="BK111" s="906"/>
      <c r="BL111" s="906"/>
      <c r="BM111" s="906"/>
      <c r="BN111" s="906"/>
      <c r="BO111" s="906"/>
      <c r="BP111" s="907"/>
      <c r="BQ111" s="908">
        <v>740678</v>
      </c>
      <c r="BR111" s="909"/>
      <c r="BS111" s="909"/>
      <c r="BT111" s="909"/>
      <c r="BU111" s="909"/>
      <c r="BV111" s="909">
        <v>592320</v>
      </c>
      <c r="BW111" s="909"/>
      <c r="BX111" s="909"/>
      <c r="BY111" s="909"/>
      <c r="BZ111" s="909"/>
      <c r="CA111" s="909">
        <v>464066</v>
      </c>
      <c r="CB111" s="909"/>
      <c r="CC111" s="909"/>
      <c r="CD111" s="909"/>
      <c r="CE111" s="909"/>
      <c r="CF111" s="903">
        <v>0.1</v>
      </c>
      <c r="CG111" s="904"/>
      <c r="CH111" s="904"/>
      <c r="CI111" s="904"/>
      <c r="CJ111" s="904"/>
      <c r="CK111" s="931"/>
      <c r="CL111" s="932"/>
      <c r="CM111" s="905" t="s">
        <v>410</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411</v>
      </c>
      <c r="B112" s="943"/>
      <c r="C112" s="906" t="s">
        <v>412</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t="s">
        <v>118</v>
      </c>
      <c r="AB112" s="936"/>
      <c r="AC112" s="936"/>
      <c r="AD112" s="936"/>
      <c r="AE112" s="937"/>
      <c r="AF112" s="938" t="s">
        <v>118</v>
      </c>
      <c r="AG112" s="936"/>
      <c r="AH112" s="936"/>
      <c r="AI112" s="936"/>
      <c r="AJ112" s="937"/>
      <c r="AK112" s="938" t="s">
        <v>118</v>
      </c>
      <c r="AL112" s="936"/>
      <c r="AM112" s="936"/>
      <c r="AN112" s="936"/>
      <c r="AO112" s="937"/>
      <c r="AP112" s="939" t="s">
        <v>118</v>
      </c>
      <c r="AQ112" s="940"/>
      <c r="AR112" s="940"/>
      <c r="AS112" s="940"/>
      <c r="AT112" s="941"/>
      <c r="AU112" s="891"/>
      <c r="AV112" s="892"/>
      <c r="AW112" s="892"/>
      <c r="AX112" s="892"/>
      <c r="AY112" s="892"/>
      <c r="AZ112" s="905" t="s">
        <v>413</v>
      </c>
      <c r="BA112" s="906"/>
      <c r="BB112" s="906"/>
      <c r="BC112" s="906"/>
      <c r="BD112" s="906"/>
      <c r="BE112" s="906"/>
      <c r="BF112" s="906"/>
      <c r="BG112" s="906"/>
      <c r="BH112" s="906"/>
      <c r="BI112" s="906"/>
      <c r="BJ112" s="906"/>
      <c r="BK112" s="906"/>
      <c r="BL112" s="906"/>
      <c r="BM112" s="906"/>
      <c r="BN112" s="906"/>
      <c r="BO112" s="906"/>
      <c r="BP112" s="907"/>
      <c r="BQ112" s="908">
        <v>1503172</v>
      </c>
      <c r="BR112" s="909"/>
      <c r="BS112" s="909"/>
      <c r="BT112" s="909"/>
      <c r="BU112" s="909"/>
      <c r="BV112" s="909">
        <v>1502170</v>
      </c>
      <c r="BW112" s="909"/>
      <c r="BX112" s="909"/>
      <c r="BY112" s="909"/>
      <c r="BZ112" s="909"/>
      <c r="CA112" s="909">
        <v>1485223</v>
      </c>
      <c r="CB112" s="909"/>
      <c r="CC112" s="909"/>
      <c r="CD112" s="909"/>
      <c r="CE112" s="909"/>
      <c r="CF112" s="903">
        <v>0.5</v>
      </c>
      <c r="CG112" s="904"/>
      <c r="CH112" s="904"/>
      <c r="CI112" s="904"/>
      <c r="CJ112" s="904"/>
      <c r="CK112" s="931"/>
      <c r="CL112" s="932"/>
      <c r="CM112" s="905" t="s">
        <v>414</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415</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218614</v>
      </c>
      <c r="AB113" s="936"/>
      <c r="AC113" s="936"/>
      <c r="AD113" s="936"/>
      <c r="AE113" s="937"/>
      <c r="AF113" s="938">
        <v>199601</v>
      </c>
      <c r="AG113" s="936"/>
      <c r="AH113" s="936"/>
      <c r="AI113" s="936"/>
      <c r="AJ113" s="937"/>
      <c r="AK113" s="938">
        <v>200983</v>
      </c>
      <c r="AL113" s="936"/>
      <c r="AM113" s="936"/>
      <c r="AN113" s="936"/>
      <c r="AO113" s="937"/>
      <c r="AP113" s="939">
        <v>0.1</v>
      </c>
      <c r="AQ113" s="940"/>
      <c r="AR113" s="940"/>
      <c r="AS113" s="940"/>
      <c r="AT113" s="941"/>
      <c r="AU113" s="891"/>
      <c r="AV113" s="892"/>
      <c r="AW113" s="892"/>
      <c r="AX113" s="892"/>
      <c r="AY113" s="892"/>
      <c r="AZ113" s="905" t="s">
        <v>416</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417</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v>171256</v>
      </c>
      <c r="DH113" s="909"/>
      <c r="DI113" s="909"/>
      <c r="DJ113" s="909"/>
      <c r="DK113" s="909"/>
      <c r="DL113" s="909">
        <v>130809</v>
      </c>
      <c r="DM113" s="909"/>
      <c r="DN113" s="909"/>
      <c r="DO113" s="909"/>
      <c r="DP113" s="909"/>
      <c r="DQ113" s="909">
        <v>95850</v>
      </c>
      <c r="DR113" s="909"/>
      <c r="DS113" s="909"/>
      <c r="DT113" s="909"/>
      <c r="DU113" s="909"/>
      <c r="DV113" s="910">
        <v>0</v>
      </c>
      <c r="DW113" s="910"/>
      <c r="DX113" s="910"/>
      <c r="DY113" s="910"/>
      <c r="DZ113" s="911"/>
    </row>
    <row r="114" spans="1:130" s="229" customFormat="1" ht="26.25" customHeight="1" x14ac:dyDescent="0.2">
      <c r="A114" s="944"/>
      <c r="B114" s="945"/>
      <c r="C114" s="906" t="s">
        <v>418</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419</v>
      </c>
      <c r="BA114" s="906"/>
      <c r="BB114" s="906"/>
      <c r="BC114" s="906"/>
      <c r="BD114" s="906"/>
      <c r="BE114" s="906"/>
      <c r="BF114" s="906"/>
      <c r="BG114" s="906"/>
      <c r="BH114" s="906"/>
      <c r="BI114" s="906"/>
      <c r="BJ114" s="906"/>
      <c r="BK114" s="906"/>
      <c r="BL114" s="906"/>
      <c r="BM114" s="906"/>
      <c r="BN114" s="906"/>
      <c r="BO114" s="906"/>
      <c r="BP114" s="907"/>
      <c r="BQ114" s="908">
        <v>138004151</v>
      </c>
      <c r="BR114" s="909"/>
      <c r="BS114" s="909"/>
      <c r="BT114" s="909"/>
      <c r="BU114" s="909"/>
      <c r="BV114" s="909">
        <v>131547744</v>
      </c>
      <c r="BW114" s="909"/>
      <c r="BX114" s="909"/>
      <c r="BY114" s="909"/>
      <c r="BZ114" s="909"/>
      <c r="CA114" s="909">
        <v>128332504</v>
      </c>
      <c r="CB114" s="909"/>
      <c r="CC114" s="909"/>
      <c r="CD114" s="909"/>
      <c r="CE114" s="909"/>
      <c r="CF114" s="903">
        <v>39.700000000000003</v>
      </c>
      <c r="CG114" s="904"/>
      <c r="CH114" s="904"/>
      <c r="CI114" s="904"/>
      <c r="CJ114" s="904"/>
      <c r="CK114" s="931"/>
      <c r="CL114" s="932"/>
      <c r="CM114" s="905" t="s">
        <v>420</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14616</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2">
      <c r="A115" s="944"/>
      <c r="B115" s="945"/>
      <c r="C115" s="906" t="s">
        <v>421</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2294257</v>
      </c>
      <c r="AB115" s="936"/>
      <c r="AC115" s="936"/>
      <c r="AD115" s="936"/>
      <c r="AE115" s="937"/>
      <c r="AF115" s="938">
        <v>2205819</v>
      </c>
      <c r="AG115" s="936"/>
      <c r="AH115" s="936"/>
      <c r="AI115" s="936"/>
      <c r="AJ115" s="937"/>
      <c r="AK115" s="938">
        <v>1408670</v>
      </c>
      <c r="AL115" s="936"/>
      <c r="AM115" s="936"/>
      <c r="AN115" s="936"/>
      <c r="AO115" s="937"/>
      <c r="AP115" s="939">
        <v>0.4</v>
      </c>
      <c r="AQ115" s="940"/>
      <c r="AR115" s="940"/>
      <c r="AS115" s="940"/>
      <c r="AT115" s="941"/>
      <c r="AU115" s="891"/>
      <c r="AV115" s="892"/>
      <c r="AW115" s="892"/>
      <c r="AX115" s="892"/>
      <c r="AY115" s="892"/>
      <c r="AZ115" s="905" t="s">
        <v>422</v>
      </c>
      <c r="BA115" s="906"/>
      <c r="BB115" s="906"/>
      <c r="BC115" s="906"/>
      <c r="BD115" s="906"/>
      <c r="BE115" s="906"/>
      <c r="BF115" s="906"/>
      <c r="BG115" s="906"/>
      <c r="BH115" s="906"/>
      <c r="BI115" s="906"/>
      <c r="BJ115" s="906"/>
      <c r="BK115" s="906"/>
      <c r="BL115" s="906"/>
      <c r="BM115" s="906"/>
      <c r="BN115" s="906"/>
      <c r="BO115" s="906"/>
      <c r="BP115" s="907"/>
      <c r="BQ115" s="908">
        <v>1981595</v>
      </c>
      <c r="BR115" s="909"/>
      <c r="BS115" s="909"/>
      <c r="BT115" s="909"/>
      <c r="BU115" s="909"/>
      <c r="BV115" s="909">
        <v>2266909</v>
      </c>
      <c r="BW115" s="909"/>
      <c r="BX115" s="909"/>
      <c r="BY115" s="909"/>
      <c r="BZ115" s="909"/>
      <c r="CA115" s="909">
        <v>2822513</v>
      </c>
      <c r="CB115" s="909"/>
      <c r="CC115" s="909"/>
      <c r="CD115" s="909"/>
      <c r="CE115" s="909"/>
      <c r="CF115" s="903">
        <v>0.9</v>
      </c>
      <c r="CG115" s="904"/>
      <c r="CH115" s="904"/>
      <c r="CI115" s="904"/>
      <c r="CJ115" s="904"/>
      <c r="CK115" s="931"/>
      <c r="CL115" s="932"/>
      <c r="CM115" s="905" t="s">
        <v>423</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424</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2700</v>
      </c>
      <c r="AB116" s="936"/>
      <c r="AC116" s="936"/>
      <c r="AD116" s="936"/>
      <c r="AE116" s="937"/>
      <c r="AF116" s="938">
        <v>4</v>
      </c>
      <c r="AG116" s="936"/>
      <c r="AH116" s="936"/>
      <c r="AI116" s="936"/>
      <c r="AJ116" s="937"/>
      <c r="AK116" s="938">
        <v>1</v>
      </c>
      <c r="AL116" s="936"/>
      <c r="AM116" s="936"/>
      <c r="AN116" s="936"/>
      <c r="AO116" s="937"/>
      <c r="AP116" s="939">
        <v>0</v>
      </c>
      <c r="AQ116" s="940"/>
      <c r="AR116" s="940"/>
      <c r="AS116" s="940"/>
      <c r="AT116" s="941"/>
      <c r="AU116" s="891"/>
      <c r="AV116" s="892"/>
      <c r="AW116" s="892"/>
      <c r="AX116" s="892"/>
      <c r="AY116" s="892"/>
      <c r="AZ116" s="950" t="s">
        <v>425</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426</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427</v>
      </c>
      <c r="Z117" s="877"/>
      <c r="AA117" s="958">
        <v>90553469</v>
      </c>
      <c r="AB117" s="959"/>
      <c r="AC117" s="959"/>
      <c r="AD117" s="959"/>
      <c r="AE117" s="960"/>
      <c r="AF117" s="961">
        <v>90091070</v>
      </c>
      <c r="AG117" s="959"/>
      <c r="AH117" s="959"/>
      <c r="AI117" s="959"/>
      <c r="AJ117" s="960"/>
      <c r="AK117" s="961">
        <v>88454193</v>
      </c>
      <c r="AL117" s="959"/>
      <c r="AM117" s="959"/>
      <c r="AN117" s="959"/>
      <c r="AO117" s="960"/>
      <c r="AP117" s="962"/>
      <c r="AQ117" s="963"/>
      <c r="AR117" s="963"/>
      <c r="AS117" s="963"/>
      <c r="AT117" s="964"/>
      <c r="AU117" s="891"/>
      <c r="AV117" s="892"/>
      <c r="AW117" s="892"/>
      <c r="AX117" s="892"/>
      <c r="AY117" s="892"/>
      <c r="AZ117" s="905" t="s">
        <v>428</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429</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403</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401</v>
      </c>
      <c r="AB118" s="876"/>
      <c r="AC118" s="876"/>
      <c r="AD118" s="876"/>
      <c r="AE118" s="877"/>
      <c r="AF118" s="875" t="s">
        <v>297</v>
      </c>
      <c r="AG118" s="876"/>
      <c r="AH118" s="876"/>
      <c r="AI118" s="876"/>
      <c r="AJ118" s="877"/>
      <c r="AK118" s="875" t="s">
        <v>296</v>
      </c>
      <c r="AL118" s="876"/>
      <c r="AM118" s="876"/>
      <c r="AN118" s="876"/>
      <c r="AO118" s="877"/>
      <c r="AP118" s="953" t="s">
        <v>402</v>
      </c>
      <c r="AQ118" s="954"/>
      <c r="AR118" s="954"/>
      <c r="AS118" s="954"/>
      <c r="AT118" s="955"/>
      <c r="AU118" s="891"/>
      <c r="AV118" s="892"/>
      <c r="AW118" s="892"/>
      <c r="AX118" s="892"/>
      <c r="AY118" s="892"/>
      <c r="AZ118" s="956" t="s">
        <v>430</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431</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406</v>
      </c>
      <c r="B119" s="930"/>
      <c r="C119" s="912" t="s">
        <v>407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4072</v>
      </c>
      <c r="AB119" s="883"/>
      <c r="AC119" s="883"/>
      <c r="AD119" s="883"/>
      <c r="AE119" s="884"/>
      <c r="AF119" s="885">
        <v>4049</v>
      </c>
      <c r="AG119" s="883"/>
      <c r="AH119" s="883"/>
      <c r="AI119" s="883"/>
      <c r="AJ119" s="884"/>
      <c r="AK119" s="885">
        <v>4294</v>
      </c>
      <c r="AL119" s="883"/>
      <c r="AM119" s="883"/>
      <c r="AN119" s="883"/>
      <c r="AO119" s="884"/>
      <c r="AP119" s="886">
        <v>0</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432</v>
      </c>
      <c r="BP119" s="978"/>
      <c r="BQ119" s="973">
        <v>1338046707</v>
      </c>
      <c r="BR119" s="974"/>
      <c r="BS119" s="974"/>
      <c r="BT119" s="974"/>
      <c r="BU119" s="974"/>
      <c r="BV119" s="974">
        <v>1297857025</v>
      </c>
      <c r="BW119" s="974"/>
      <c r="BX119" s="974"/>
      <c r="BY119" s="974"/>
      <c r="BZ119" s="974"/>
      <c r="CA119" s="974">
        <v>1255104713</v>
      </c>
      <c r="CB119" s="974"/>
      <c r="CC119" s="974"/>
      <c r="CD119" s="974"/>
      <c r="CE119" s="974"/>
      <c r="CF119" s="975"/>
      <c r="CG119" s="976"/>
      <c r="CH119" s="976"/>
      <c r="CI119" s="976"/>
      <c r="CJ119" s="977"/>
      <c r="CK119" s="933"/>
      <c r="CL119" s="934"/>
      <c r="CM119" s="956" t="s">
        <v>433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2">
      <c r="A120" s="1038"/>
      <c r="B120" s="932"/>
      <c r="C120" s="905" t="s">
        <v>410</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434</v>
      </c>
      <c r="AV120" s="966"/>
      <c r="AW120" s="966"/>
      <c r="AX120" s="966"/>
      <c r="AY120" s="967"/>
      <c r="AZ120" s="912" t="s">
        <v>435</v>
      </c>
      <c r="BA120" s="880"/>
      <c r="BB120" s="880"/>
      <c r="BC120" s="880"/>
      <c r="BD120" s="880"/>
      <c r="BE120" s="880"/>
      <c r="BF120" s="880"/>
      <c r="BG120" s="880"/>
      <c r="BH120" s="880"/>
      <c r="BI120" s="880"/>
      <c r="BJ120" s="880"/>
      <c r="BK120" s="880"/>
      <c r="BL120" s="880"/>
      <c r="BM120" s="880"/>
      <c r="BN120" s="880"/>
      <c r="BO120" s="880"/>
      <c r="BP120" s="881"/>
      <c r="BQ120" s="913">
        <v>24525604</v>
      </c>
      <c r="BR120" s="914"/>
      <c r="BS120" s="914"/>
      <c r="BT120" s="914"/>
      <c r="BU120" s="914"/>
      <c r="BV120" s="914">
        <v>52558801</v>
      </c>
      <c r="BW120" s="914"/>
      <c r="BX120" s="914"/>
      <c r="BY120" s="914"/>
      <c r="BZ120" s="914"/>
      <c r="CA120" s="914">
        <v>56452119</v>
      </c>
      <c r="CB120" s="914"/>
      <c r="CC120" s="914"/>
      <c r="CD120" s="914"/>
      <c r="CE120" s="914"/>
      <c r="CF120" s="927">
        <v>17.5</v>
      </c>
      <c r="CG120" s="928"/>
      <c r="CH120" s="928"/>
      <c r="CI120" s="928"/>
      <c r="CJ120" s="928"/>
      <c r="CK120" s="982" t="s">
        <v>436</v>
      </c>
      <c r="CL120" s="983"/>
      <c r="CM120" s="983"/>
      <c r="CN120" s="983"/>
      <c r="CO120" s="984"/>
      <c r="CP120" s="990" t="s">
        <v>382</v>
      </c>
      <c r="CQ120" s="991"/>
      <c r="CR120" s="991"/>
      <c r="CS120" s="991"/>
      <c r="CT120" s="991"/>
      <c r="CU120" s="991"/>
      <c r="CV120" s="991"/>
      <c r="CW120" s="991"/>
      <c r="CX120" s="991"/>
      <c r="CY120" s="991"/>
      <c r="CZ120" s="991"/>
      <c r="DA120" s="991"/>
      <c r="DB120" s="991"/>
      <c r="DC120" s="991"/>
      <c r="DD120" s="991"/>
      <c r="DE120" s="991"/>
      <c r="DF120" s="992"/>
      <c r="DG120" s="913">
        <v>1076706</v>
      </c>
      <c r="DH120" s="914"/>
      <c r="DI120" s="914"/>
      <c r="DJ120" s="914"/>
      <c r="DK120" s="914"/>
      <c r="DL120" s="914">
        <v>1163839</v>
      </c>
      <c r="DM120" s="914"/>
      <c r="DN120" s="914"/>
      <c r="DO120" s="914"/>
      <c r="DP120" s="914"/>
      <c r="DQ120" s="914">
        <v>1164857</v>
      </c>
      <c r="DR120" s="914"/>
      <c r="DS120" s="914"/>
      <c r="DT120" s="914"/>
      <c r="DU120" s="914"/>
      <c r="DV120" s="915">
        <v>0.4</v>
      </c>
      <c r="DW120" s="915"/>
      <c r="DX120" s="915"/>
      <c r="DY120" s="915"/>
      <c r="DZ120" s="916"/>
    </row>
    <row r="121" spans="1:130" s="229" customFormat="1" ht="26.25" customHeight="1" x14ac:dyDescent="0.2">
      <c r="A121" s="1038"/>
      <c r="B121" s="932"/>
      <c r="C121" s="979" t="s">
        <v>437</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v>54268</v>
      </c>
      <c r="AB121" s="936"/>
      <c r="AC121" s="936"/>
      <c r="AD121" s="936"/>
      <c r="AE121" s="937"/>
      <c r="AF121" s="938">
        <v>40447</v>
      </c>
      <c r="AG121" s="936"/>
      <c r="AH121" s="936"/>
      <c r="AI121" s="936"/>
      <c r="AJ121" s="937"/>
      <c r="AK121" s="938">
        <v>34959</v>
      </c>
      <c r="AL121" s="936"/>
      <c r="AM121" s="936"/>
      <c r="AN121" s="936"/>
      <c r="AO121" s="937"/>
      <c r="AP121" s="939">
        <v>0</v>
      </c>
      <c r="AQ121" s="940"/>
      <c r="AR121" s="940"/>
      <c r="AS121" s="940"/>
      <c r="AT121" s="941"/>
      <c r="AU121" s="968"/>
      <c r="AV121" s="969"/>
      <c r="AW121" s="969"/>
      <c r="AX121" s="969"/>
      <c r="AY121" s="970"/>
      <c r="AZ121" s="905" t="s">
        <v>438</v>
      </c>
      <c r="BA121" s="906"/>
      <c r="BB121" s="906"/>
      <c r="BC121" s="906"/>
      <c r="BD121" s="906"/>
      <c r="BE121" s="906"/>
      <c r="BF121" s="906"/>
      <c r="BG121" s="906"/>
      <c r="BH121" s="906"/>
      <c r="BI121" s="906"/>
      <c r="BJ121" s="906"/>
      <c r="BK121" s="906"/>
      <c r="BL121" s="906"/>
      <c r="BM121" s="906"/>
      <c r="BN121" s="906"/>
      <c r="BO121" s="906"/>
      <c r="BP121" s="907"/>
      <c r="BQ121" s="908">
        <v>27637969</v>
      </c>
      <c r="BR121" s="909"/>
      <c r="BS121" s="909"/>
      <c r="BT121" s="909"/>
      <c r="BU121" s="909"/>
      <c r="BV121" s="909">
        <v>25653548</v>
      </c>
      <c r="BW121" s="909"/>
      <c r="BX121" s="909"/>
      <c r="BY121" s="909"/>
      <c r="BZ121" s="909"/>
      <c r="CA121" s="909">
        <v>24183959</v>
      </c>
      <c r="CB121" s="909"/>
      <c r="CC121" s="909"/>
      <c r="CD121" s="909"/>
      <c r="CE121" s="909"/>
      <c r="CF121" s="903">
        <v>7.5</v>
      </c>
      <c r="CG121" s="904"/>
      <c r="CH121" s="904"/>
      <c r="CI121" s="904"/>
      <c r="CJ121" s="904"/>
      <c r="CK121" s="985"/>
      <c r="CL121" s="986"/>
      <c r="CM121" s="986"/>
      <c r="CN121" s="986"/>
      <c r="CO121" s="987"/>
      <c r="CP121" s="995" t="s">
        <v>385</v>
      </c>
      <c r="CQ121" s="996"/>
      <c r="CR121" s="996"/>
      <c r="CS121" s="996"/>
      <c r="CT121" s="996"/>
      <c r="CU121" s="996"/>
      <c r="CV121" s="996"/>
      <c r="CW121" s="996"/>
      <c r="CX121" s="996"/>
      <c r="CY121" s="996"/>
      <c r="CZ121" s="996"/>
      <c r="DA121" s="996"/>
      <c r="DB121" s="996"/>
      <c r="DC121" s="996"/>
      <c r="DD121" s="996"/>
      <c r="DE121" s="996"/>
      <c r="DF121" s="997"/>
      <c r="DG121" s="908">
        <v>426466</v>
      </c>
      <c r="DH121" s="909"/>
      <c r="DI121" s="909"/>
      <c r="DJ121" s="909"/>
      <c r="DK121" s="909"/>
      <c r="DL121" s="909">
        <v>321231</v>
      </c>
      <c r="DM121" s="909"/>
      <c r="DN121" s="909"/>
      <c r="DO121" s="909"/>
      <c r="DP121" s="909"/>
      <c r="DQ121" s="909">
        <v>242966</v>
      </c>
      <c r="DR121" s="909"/>
      <c r="DS121" s="909"/>
      <c r="DT121" s="909"/>
      <c r="DU121" s="909"/>
      <c r="DV121" s="910">
        <v>0.1</v>
      </c>
      <c r="DW121" s="910"/>
      <c r="DX121" s="910"/>
      <c r="DY121" s="910"/>
      <c r="DZ121" s="911"/>
    </row>
    <row r="122" spans="1:130" s="229" customFormat="1" ht="26.25" customHeight="1" x14ac:dyDescent="0.2">
      <c r="A122" s="1038"/>
      <c r="B122" s="932"/>
      <c r="C122" s="905" t="s">
        <v>420</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13887</v>
      </c>
      <c r="AB122" s="936"/>
      <c r="AC122" s="936"/>
      <c r="AD122" s="936"/>
      <c r="AE122" s="937"/>
      <c r="AF122" s="938">
        <v>13887</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439</v>
      </c>
      <c r="BA122" s="948"/>
      <c r="BB122" s="948"/>
      <c r="BC122" s="948"/>
      <c r="BD122" s="948"/>
      <c r="BE122" s="948"/>
      <c r="BF122" s="948"/>
      <c r="BG122" s="948"/>
      <c r="BH122" s="948"/>
      <c r="BI122" s="948"/>
      <c r="BJ122" s="948"/>
      <c r="BK122" s="948"/>
      <c r="BL122" s="948"/>
      <c r="BM122" s="948"/>
      <c r="BN122" s="948"/>
      <c r="BO122" s="948"/>
      <c r="BP122" s="949"/>
      <c r="BQ122" s="973">
        <v>688412524</v>
      </c>
      <c r="BR122" s="974"/>
      <c r="BS122" s="974"/>
      <c r="BT122" s="974"/>
      <c r="BU122" s="974"/>
      <c r="BV122" s="974">
        <v>656181415</v>
      </c>
      <c r="BW122" s="974"/>
      <c r="BX122" s="974"/>
      <c r="BY122" s="974"/>
      <c r="BZ122" s="974"/>
      <c r="CA122" s="974">
        <v>622564015</v>
      </c>
      <c r="CB122" s="974"/>
      <c r="CC122" s="974"/>
      <c r="CD122" s="974"/>
      <c r="CE122" s="974"/>
      <c r="CF122" s="993">
        <v>192.5</v>
      </c>
      <c r="CG122" s="994"/>
      <c r="CH122" s="994"/>
      <c r="CI122" s="994"/>
      <c r="CJ122" s="994"/>
      <c r="CK122" s="985"/>
      <c r="CL122" s="986"/>
      <c r="CM122" s="986"/>
      <c r="CN122" s="986"/>
      <c r="CO122" s="987"/>
      <c r="CP122" s="995" t="s">
        <v>386</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v>17100</v>
      </c>
      <c r="DM122" s="909"/>
      <c r="DN122" s="909"/>
      <c r="DO122" s="909"/>
      <c r="DP122" s="909"/>
      <c r="DQ122" s="909">
        <v>77400</v>
      </c>
      <c r="DR122" s="909"/>
      <c r="DS122" s="909"/>
      <c r="DT122" s="909"/>
      <c r="DU122" s="909"/>
      <c r="DV122" s="910">
        <v>0</v>
      </c>
      <c r="DW122" s="910"/>
      <c r="DX122" s="910"/>
      <c r="DY122" s="910"/>
      <c r="DZ122" s="911"/>
    </row>
    <row r="123" spans="1:130" s="229" customFormat="1" ht="26.25" customHeight="1" x14ac:dyDescent="0.2">
      <c r="A123" s="1038"/>
      <c r="B123" s="932"/>
      <c r="C123" s="905" t="s">
        <v>426</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440</v>
      </c>
      <c r="BP123" s="978"/>
      <c r="BQ123" s="1044">
        <v>740576097</v>
      </c>
      <c r="BR123" s="1045"/>
      <c r="BS123" s="1045"/>
      <c r="BT123" s="1045"/>
      <c r="BU123" s="1045"/>
      <c r="BV123" s="1045">
        <v>734393764</v>
      </c>
      <c r="BW123" s="1045"/>
      <c r="BX123" s="1045"/>
      <c r="BY123" s="1045"/>
      <c r="BZ123" s="1045"/>
      <c r="CA123" s="1045">
        <v>703200093</v>
      </c>
      <c r="CB123" s="1045"/>
      <c r="CC123" s="1045"/>
      <c r="CD123" s="1045"/>
      <c r="CE123" s="1045"/>
      <c r="CF123" s="975"/>
      <c r="CG123" s="976"/>
      <c r="CH123" s="976"/>
      <c r="CI123" s="976"/>
      <c r="CJ123" s="977"/>
      <c r="CK123" s="985"/>
      <c r="CL123" s="986"/>
      <c r="CM123" s="986"/>
      <c r="CN123" s="986"/>
      <c r="CO123" s="987"/>
      <c r="CP123" s="995" t="s">
        <v>379</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5">
      <c r="A124" s="1038"/>
      <c r="B124" s="932"/>
      <c r="C124" s="905" t="s">
        <v>429</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441</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181.1</v>
      </c>
      <c r="BR124" s="1005"/>
      <c r="BS124" s="1005"/>
      <c r="BT124" s="1005"/>
      <c r="BU124" s="1005"/>
      <c r="BV124" s="1005">
        <v>175.5</v>
      </c>
      <c r="BW124" s="1005"/>
      <c r="BX124" s="1005"/>
      <c r="BY124" s="1005"/>
      <c r="BZ124" s="1005"/>
      <c r="CA124" s="1005">
        <v>170.6</v>
      </c>
      <c r="CB124" s="1005"/>
      <c r="CC124" s="1005"/>
      <c r="CD124" s="1005"/>
      <c r="CE124" s="1005"/>
      <c r="CF124" s="1006"/>
      <c r="CG124" s="1007"/>
      <c r="CH124" s="1007"/>
      <c r="CI124" s="1007"/>
      <c r="CJ124" s="1008"/>
      <c r="CK124" s="988"/>
      <c r="CL124" s="988"/>
      <c r="CM124" s="988"/>
      <c r="CN124" s="988"/>
      <c r="CO124" s="989"/>
      <c r="CP124" s="1009" t="s">
        <v>442</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431</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443</v>
      </c>
      <c r="CL125" s="983"/>
      <c r="CM125" s="983"/>
      <c r="CN125" s="983"/>
      <c r="CO125" s="984"/>
      <c r="CP125" s="912" t="s">
        <v>444</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433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445</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446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2222030</v>
      </c>
      <c r="AB127" s="936"/>
      <c r="AC127" s="936"/>
      <c r="AD127" s="936"/>
      <c r="AE127" s="937"/>
      <c r="AF127" s="938">
        <v>2147436</v>
      </c>
      <c r="AG127" s="936"/>
      <c r="AH127" s="936"/>
      <c r="AI127" s="936"/>
      <c r="AJ127" s="937"/>
      <c r="AK127" s="938">
        <v>1369417</v>
      </c>
      <c r="AL127" s="936"/>
      <c r="AM127" s="936"/>
      <c r="AN127" s="936"/>
      <c r="AO127" s="937"/>
      <c r="AP127" s="939">
        <v>0.4</v>
      </c>
      <c r="AQ127" s="940"/>
      <c r="AR127" s="940"/>
      <c r="AS127" s="940"/>
      <c r="AT127" s="941"/>
      <c r="AU127" s="231"/>
      <c r="AV127" s="231"/>
      <c r="AW127" s="231"/>
      <c r="AX127" s="1012" t="s">
        <v>447</v>
      </c>
      <c r="AY127" s="1013"/>
      <c r="AZ127" s="1013"/>
      <c r="BA127" s="1013"/>
      <c r="BB127" s="1013"/>
      <c r="BC127" s="1013"/>
      <c r="BD127" s="1013"/>
      <c r="BE127" s="1014"/>
      <c r="BF127" s="1015" t="s">
        <v>448</v>
      </c>
      <c r="BG127" s="1013"/>
      <c r="BH127" s="1013"/>
      <c r="BI127" s="1013"/>
      <c r="BJ127" s="1013"/>
      <c r="BK127" s="1013"/>
      <c r="BL127" s="1014"/>
      <c r="BM127" s="1015" t="s">
        <v>449</v>
      </c>
      <c r="BN127" s="1013"/>
      <c r="BO127" s="1013"/>
      <c r="BP127" s="1013"/>
      <c r="BQ127" s="1013"/>
      <c r="BR127" s="1013"/>
      <c r="BS127" s="1014"/>
      <c r="BT127" s="1015" t="s">
        <v>450</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451</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452</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453</v>
      </c>
      <c r="X128" s="1024"/>
      <c r="Y128" s="1024"/>
      <c r="Z128" s="1025"/>
      <c r="AA128" s="1026">
        <v>6235983</v>
      </c>
      <c r="AB128" s="1027"/>
      <c r="AC128" s="1027"/>
      <c r="AD128" s="1027"/>
      <c r="AE128" s="1028"/>
      <c r="AF128" s="1029">
        <v>5365488</v>
      </c>
      <c r="AG128" s="1027"/>
      <c r="AH128" s="1027"/>
      <c r="AI128" s="1027"/>
      <c r="AJ128" s="1028"/>
      <c r="AK128" s="1029">
        <v>4253804</v>
      </c>
      <c r="AL128" s="1027"/>
      <c r="AM128" s="1027"/>
      <c r="AN128" s="1027"/>
      <c r="AO128" s="1028"/>
      <c r="AP128" s="1030"/>
      <c r="AQ128" s="1031"/>
      <c r="AR128" s="1031"/>
      <c r="AS128" s="1031"/>
      <c r="AT128" s="1032"/>
      <c r="AU128" s="231"/>
      <c r="AV128" s="231"/>
      <c r="AW128" s="231"/>
      <c r="AX128" s="879" t="s">
        <v>454</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455</v>
      </c>
      <c r="CQ128" s="694"/>
      <c r="CR128" s="694"/>
      <c r="CS128" s="694"/>
      <c r="CT128" s="694"/>
      <c r="CU128" s="694"/>
      <c r="CV128" s="694"/>
      <c r="CW128" s="694"/>
      <c r="CX128" s="694"/>
      <c r="CY128" s="694"/>
      <c r="CZ128" s="694"/>
      <c r="DA128" s="694"/>
      <c r="DB128" s="694"/>
      <c r="DC128" s="694"/>
      <c r="DD128" s="694"/>
      <c r="DE128" s="694"/>
      <c r="DF128" s="1017"/>
      <c r="DG128" s="1018">
        <v>1981595</v>
      </c>
      <c r="DH128" s="1019"/>
      <c r="DI128" s="1019"/>
      <c r="DJ128" s="1019"/>
      <c r="DK128" s="1019"/>
      <c r="DL128" s="1019">
        <v>2266909</v>
      </c>
      <c r="DM128" s="1019"/>
      <c r="DN128" s="1019"/>
      <c r="DO128" s="1019"/>
      <c r="DP128" s="1019"/>
      <c r="DQ128" s="1019">
        <v>2822513</v>
      </c>
      <c r="DR128" s="1019"/>
      <c r="DS128" s="1019"/>
      <c r="DT128" s="1019"/>
      <c r="DU128" s="1019"/>
      <c r="DV128" s="1020">
        <v>0.9</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456</v>
      </c>
      <c r="X129" s="1052"/>
      <c r="Y129" s="1052"/>
      <c r="Z129" s="1053"/>
      <c r="AA129" s="935">
        <v>387586051</v>
      </c>
      <c r="AB129" s="936"/>
      <c r="AC129" s="936"/>
      <c r="AD129" s="936"/>
      <c r="AE129" s="937"/>
      <c r="AF129" s="938">
        <v>376358415</v>
      </c>
      <c r="AG129" s="936"/>
      <c r="AH129" s="936"/>
      <c r="AI129" s="936"/>
      <c r="AJ129" s="937"/>
      <c r="AK129" s="938">
        <v>377054808</v>
      </c>
      <c r="AL129" s="936"/>
      <c r="AM129" s="936"/>
      <c r="AN129" s="936"/>
      <c r="AO129" s="937"/>
      <c r="AP129" s="1054"/>
      <c r="AQ129" s="1055"/>
      <c r="AR129" s="1055"/>
      <c r="AS129" s="1055"/>
      <c r="AT129" s="1056"/>
      <c r="AU129" s="232"/>
      <c r="AV129" s="232"/>
      <c r="AW129" s="232"/>
      <c r="AX129" s="1046" t="s">
        <v>457</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459</v>
      </c>
      <c r="X130" s="1052"/>
      <c r="Y130" s="1052"/>
      <c r="Z130" s="1053"/>
      <c r="AA130" s="935">
        <v>57706593</v>
      </c>
      <c r="AB130" s="936"/>
      <c r="AC130" s="936"/>
      <c r="AD130" s="936"/>
      <c r="AE130" s="937"/>
      <c r="AF130" s="938">
        <v>55475679</v>
      </c>
      <c r="AG130" s="936"/>
      <c r="AH130" s="936"/>
      <c r="AI130" s="936"/>
      <c r="AJ130" s="937"/>
      <c r="AK130" s="938">
        <v>53605746</v>
      </c>
      <c r="AL130" s="936"/>
      <c r="AM130" s="936"/>
      <c r="AN130" s="936"/>
      <c r="AO130" s="937"/>
      <c r="AP130" s="1054"/>
      <c r="AQ130" s="1055"/>
      <c r="AR130" s="1055"/>
      <c r="AS130" s="1055"/>
      <c r="AT130" s="1056"/>
      <c r="AU130" s="232"/>
      <c r="AV130" s="232"/>
      <c r="AW130" s="232"/>
      <c r="AX130" s="1046" t="s">
        <v>460</v>
      </c>
      <c r="AY130" s="906"/>
      <c r="AZ130" s="906"/>
      <c r="BA130" s="906"/>
      <c r="BB130" s="906"/>
      <c r="BC130" s="906"/>
      <c r="BD130" s="906"/>
      <c r="BE130" s="907"/>
      <c r="BF130" s="1082">
        <v>8.8000000000000007</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461</v>
      </c>
      <c r="X131" s="1089"/>
      <c r="Y131" s="1089"/>
      <c r="Z131" s="1090"/>
      <c r="AA131" s="1091">
        <v>329879458</v>
      </c>
      <c r="AB131" s="1092"/>
      <c r="AC131" s="1092"/>
      <c r="AD131" s="1092"/>
      <c r="AE131" s="1093"/>
      <c r="AF131" s="1094">
        <v>320882736</v>
      </c>
      <c r="AG131" s="1092"/>
      <c r="AH131" s="1092"/>
      <c r="AI131" s="1092"/>
      <c r="AJ131" s="1093"/>
      <c r="AK131" s="1094">
        <v>323449062</v>
      </c>
      <c r="AL131" s="1092"/>
      <c r="AM131" s="1092"/>
      <c r="AN131" s="1092"/>
      <c r="AO131" s="1093"/>
      <c r="AP131" s="1095"/>
      <c r="AQ131" s="1096"/>
      <c r="AR131" s="1096"/>
      <c r="AS131" s="1096"/>
      <c r="AT131" s="1097"/>
      <c r="AU131" s="232"/>
      <c r="AV131" s="232"/>
      <c r="AW131" s="232"/>
      <c r="AX131" s="1064" t="s">
        <v>462</v>
      </c>
      <c r="AY131" s="694"/>
      <c r="AZ131" s="694"/>
      <c r="BA131" s="694"/>
      <c r="BB131" s="694"/>
      <c r="BC131" s="694"/>
      <c r="BD131" s="694"/>
      <c r="BE131" s="1017"/>
      <c r="BF131" s="1065">
        <v>170.6</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463</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464</v>
      </c>
      <c r="W132" s="1075"/>
      <c r="X132" s="1075"/>
      <c r="Y132" s="1075"/>
      <c r="Z132" s="1076"/>
      <c r="AA132" s="1077">
        <v>8.0668536199999998</v>
      </c>
      <c r="AB132" s="1078"/>
      <c r="AC132" s="1078"/>
      <c r="AD132" s="1078"/>
      <c r="AE132" s="1079"/>
      <c r="AF132" s="1080">
        <v>9.1154492650000005</v>
      </c>
      <c r="AG132" s="1078"/>
      <c r="AH132" s="1078"/>
      <c r="AI132" s="1078"/>
      <c r="AJ132" s="1079"/>
      <c r="AK132" s="1080">
        <v>9.4588751660000003</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465</v>
      </c>
      <c r="W133" s="1058"/>
      <c r="X133" s="1058"/>
      <c r="Y133" s="1058"/>
      <c r="Z133" s="1059"/>
      <c r="AA133" s="1060">
        <v>8.4</v>
      </c>
      <c r="AB133" s="1061"/>
      <c r="AC133" s="1061"/>
      <c r="AD133" s="1061"/>
      <c r="AE133" s="1062"/>
      <c r="AF133" s="1060">
        <v>8.5</v>
      </c>
      <c r="AG133" s="1061"/>
      <c r="AH133" s="1061"/>
      <c r="AI133" s="1061"/>
      <c r="AJ133" s="1062"/>
      <c r="AK133" s="1060">
        <v>8.8000000000000007</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OOVuKLV+Z34sljdRIFp6d7C7WyPClwJrTTfm998I6hA08hM86DICS7tZOiMO7tFyk5m4oSwsyphXxdHFj+pew==" saltValue="jzSxoHpdXJdBpeucPAsi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jAMoNcEroHycAEgPCYS5V7YLVMl1JKfWiDG1BJHe5sPMePlw9sEJP/kzE7DzqEHSeYBS7UT5oZCqdaW0lyKMiA==" saltValue="z65fRzO5CQJEkCMGfFq6D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BOk010IekzgjC6egdKSnjoqPDkygEiMnKYMYOvzrN5Hbopojd/P/htGwmxmlpyHeNVc13xrdua4h0QQDPlCUbA==" saltValue="pvXcr1Ok71x2+KJNsM2h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467</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468</v>
      </c>
      <c r="AP7" s="271"/>
      <c r="AQ7" s="272" t="s">
        <v>469</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470</v>
      </c>
      <c r="AQ8" s="278" t="s">
        <v>471</v>
      </c>
      <c r="AR8" s="279" t="s">
        <v>472</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473</v>
      </c>
      <c r="AL9" s="1099"/>
      <c r="AM9" s="1099"/>
      <c r="AN9" s="1100"/>
      <c r="AO9" s="280">
        <v>157929886</v>
      </c>
      <c r="AP9" s="280">
        <v>120547</v>
      </c>
      <c r="AQ9" s="281">
        <v>108341</v>
      </c>
      <c r="AR9" s="282">
        <v>11.3</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474</v>
      </c>
      <c r="AL10" s="1099"/>
      <c r="AM10" s="1099"/>
      <c r="AN10" s="1100"/>
      <c r="AO10" s="280" t="s">
        <v>475</v>
      </c>
      <c r="AP10" s="280" t="s">
        <v>475</v>
      </c>
      <c r="AQ10" s="281">
        <v>580</v>
      </c>
      <c r="AR10" s="282" t="s">
        <v>475</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476</v>
      </c>
      <c r="AL11" s="1099"/>
      <c r="AM11" s="1099"/>
      <c r="AN11" s="1100"/>
      <c r="AO11" s="280" t="s">
        <v>475</v>
      </c>
      <c r="AP11" s="280" t="s">
        <v>475</v>
      </c>
      <c r="AQ11" s="281" t="s">
        <v>475</v>
      </c>
      <c r="AR11" s="282" t="s">
        <v>475</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477</v>
      </c>
      <c r="AL12" s="1099"/>
      <c r="AM12" s="1099"/>
      <c r="AN12" s="1100"/>
      <c r="AO12" s="280">
        <v>77857</v>
      </c>
      <c r="AP12" s="280">
        <v>59</v>
      </c>
      <c r="AQ12" s="281">
        <v>28</v>
      </c>
      <c r="AR12" s="282">
        <v>110.7</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478</v>
      </c>
      <c r="AL13" s="1099"/>
      <c r="AM13" s="1099"/>
      <c r="AN13" s="1100"/>
      <c r="AO13" s="280">
        <v>2473496</v>
      </c>
      <c r="AP13" s="280">
        <v>1888</v>
      </c>
      <c r="AQ13" s="281">
        <v>1968</v>
      </c>
      <c r="AR13" s="282">
        <v>-4.0999999999999996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479</v>
      </c>
      <c r="AL14" s="1099"/>
      <c r="AM14" s="1099"/>
      <c r="AN14" s="1100"/>
      <c r="AO14" s="280">
        <v>-7587439</v>
      </c>
      <c r="AP14" s="280">
        <v>-5791</v>
      </c>
      <c r="AQ14" s="281">
        <v>-5147</v>
      </c>
      <c r="AR14" s="282">
        <v>12.5</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152893800</v>
      </c>
      <c r="AP15" s="280">
        <v>116703</v>
      </c>
      <c r="AQ15" s="281">
        <v>105769</v>
      </c>
      <c r="AR15" s="282">
        <v>10.3</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480</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481</v>
      </c>
      <c r="AP20" s="291" t="s">
        <v>482</v>
      </c>
      <c r="AQ20" s="292" t="s">
        <v>483</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484</v>
      </c>
      <c r="AL21" s="1105"/>
      <c r="AM21" s="1105"/>
      <c r="AN21" s="1106"/>
      <c r="AO21" s="295">
        <v>1451.02</v>
      </c>
      <c r="AP21" s="296">
        <v>1276.01</v>
      </c>
      <c r="AQ21" s="297">
        <v>175.01</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485</v>
      </c>
      <c r="AL22" s="1105"/>
      <c r="AM22" s="1105"/>
      <c r="AN22" s="1106"/>
      <c r="AO22" s="300">
        <v>99.1</v>
      </c>
      <c r="AP22" s="301">
        <v>99.1</v>
      </c>
      <c r="AQ22" s="302">
        <v>0</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486</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487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488</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468</v>
      </c>
      <c r="AP30" s="271"/>
      <c r="AQ30" s="272" t="s">
        <v>469</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470</v>
      </c>
      <c r="AQ31" s="278" t="s">
        <v>471</v>
      </c>
      <c r="AR31" s="279" t="s">
        <v>472</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489</v>
      </c>
      <c r="AL32" s="1119"/>
      <c r="AM32" s="1119"/>
      <c r="AN32" s="1120"/>
      <c r="AO32" s="280">
        <v>86844539</v>
      </c>
      <c r="AP32" s="280">
        <v>66288</v>
      </c>
      <c r="AQ32" s="281">
        <v>54476</v>
      </c>
      <c r="AR32" s="282">
        <v>21.7</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490</v>
      </c>
      <c r="AL33" s="1119"/>
      <c r="AM33" s="1119"/>
      <c r="AN33" s="1120"/>
      <c r="AO33" s="280" t="s">
        <v>475</v>
      </c>
      <c r="AP33" s="280" t="s">
        <v>475</v>
      </c>
      <c r="AQ33" s="281">
        <v>4608</v>
      </c>
      <c r="AR33" s="282" t="s">
        <v>475</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491</v>
      </c>
      <c r="AL34" s="1119"/>
      <c r="AM34" s="1119"/>
      <c r="AN34" s="1120"/>
      <c r="AO34" s="280" t="s">
        <v>475</v>
      </c>
      <c r="AP34" s="280" t="s">
        <v>475</v>
      </c>
      <c r="AQ34" s="281">
        <v>15895</v>
      </c>
      <c r="AR34" s="282" t="s">
        <v>475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492</v>
      </c>
      <c r="AL35" s="1119"/>
      <c r="AM35" s="1119"/>
      <c r="AN35" s="1120"/>
      <c r="AO35" s="280">
        <v>200983</v>
      </c>
      <c r="AP35" s="280">
        <v>153</v>
      </c>
      <c r="AQ35" s="281">
        <v>1275</v>
      </c>
      <c r="AR35" s="282">
        <v>-88</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493</v>
      </c>
      <c r="AL36" s="1119"/>
      <c r="AM36" s="1119"/>
      <c r="AN36" s="1120"/>
      <c r="AO36" s="280" t="s">
        <v>475</v>
      </c>
      <c r="AP36" s="280" t="s">
        <v>475</v>
      </c>
      <c r="AQ36" s="281">
        <v>43</v>
      </c>
      <c r="AR36" s="282" t="s">
        <v>475</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494</v>
      </c>
      <c r="AL37" s="1119"/>
      <c r="AM37" s="1119"/>
      <c r="AN37" s="1120"/>
      <c r="AO37" s="280">
        <v>1408670</v>
      </c>
      <c r="AP37" s="280">
        <v>1075</v>
      </c>
      <c r="AQ37" s="281">
        <v>446</v>
      </c>
      <c r="AR37" s="282">
        <v>141</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495</v>
      </c>
      <c r="AL38" s="1116"/>
      <c r="AM38" s="1116"/>
      <c r="AN38" s="1117"/>
      <c r="AO38" s="310">
        <v>1</v>
      </c>
      <c r="AP38" s="310">
        <v>0</v>
      </c>
      <c r="AQ38" s="311">
        <v>0</v>
      </c>
      <c r="AR38" s="302">
        <v>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496</v>
      </c>
      <c r="AL39" s="1116"/>
      <c r="AM39" s="1116"/>
      <c r="AN39" s="1117"/>
      <c r="AO39" s="280">
        <v>-4253804</v>
      </c>
      <c r="AP39" s="280">
        <v>-3247</v>
      </c>
      <c r="AQ39" s="281">
        <v>-917</v>
      </c>
      <c r="AR39" s="282">
        <v>254.1</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497</v>
      </c>
      <c r="AL40" s="1119"/>
      <c r="AM40" s="1119"/>
      <c r="AN40" s="1120"/>
      <c r="AO40" s="280">
        <v>-53605746</v>
      </c>
      <c r="AP40" s="280">
        <v>-40917</v>
      </c>
      <c r="AQ40" s="281">
        <v>-40837</v>
      </c>
      <c r="AR40" s="282">
        <v>0.2</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498</v>
      </c>
      <c r="AL41" s="1102"/>
      <c r="AM41" s="1102"/>
      <c r="AN41" s="1103"/>
      <c r="AO41" s="280">
        <v>30594643</v>
      </c>
      <c r="AP41" s="280">
        <v>23353</v>
      </c>
      <c r="AQ41" s="281">
        <v>34990</v>
      </c>
      <c r="AR41" s="282">
        <v>-33.299999999999997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499</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500</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468</v>
      </c>
      <c r="AN49" s="1112" t="s">
        <v>501</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502</v>
      </c>
      <c r="AO50" s="323" t="s">
        <v>503</v>
      </c>
      <c r="AP50" s="324" t="s">
        <v>504</v>
      </c>
      <c r="AQ50" s="325" t="s">
        <v>505</v>
      </c>
      <c r="AR50" s="326" t="s">
        <v>506</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507</v>
      </c>
      <c r="AL51" s="319"/>
      <c r="AM51" s="327">
        <v>107775449</v>
      </c>
      <c r="AN51" s="328">
        <v>78675</v>
      </c>
      <c r="AO51" s="329">
        <v>22.9</v>
      </c>
      <c r="AP51" s="330">
        <v>91743</v>
      </c>
      <c r="AQ51" s="331">
        <v>11.2</v>
      </c>
      <c r="AR51" s="332">
        <v>11.7</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508</v>
      </c>
      <c r="AM52" s="335">
        <v>32495970</v>
      </c>
      <c r="AN52" s="336">
        <v>23722</v>
      </c>
      <c r="AO52" s="337">
        <v>40.799999999999997</v>
      </c>
      <c r="AP52" s="338">
        <v>21872</v>
      </c>
      <c r="AQ52" s="339">
        <v>14.5</v>
      </c>
      <c r="AR52" s="340">
        <v>26.3</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509</v>
      </c>
      <c r="AL53" s="319"/>
      <c r="AM53" s="327">
        <v>105536727</v>
      </c>
      <c r="AN53" s="328">
        <v>77821</v>
      </c>
      <c r="AO53" s="329">
        <v>-1.1000000000000001</v>
      </c>
      <c r="AP53" s="330">
        <v>95429</v>
      </c>
      <c r="AQ53" s="331">
        <v>4</v>
      </c>
      <c r="AR53" s="332">
        <v>-5.0999999999999996</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508</v>
      </c>
      <c r="AM54" s="335">
        <v>24522420</v>
      </c>
      <c r="AN54" s="336">
        <v>18082</v>
      </c>
      <c r="AO54" s="337">
        <v>-23.8</v>
      </c>
      <c r="AP54" s="338">
        <v>19371</v>
      </c>
      <c r="AQ54" s="339">
        <v>-11.4</v>
      </c>
      <c r="AR54" s="340">
        <v>-12.4</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510</v>
      </c>
      <c r="AL55" s="319"/>
      <c r="AM55" s="327">
        <v>105820196</v>
      </c>
      <c r="AN55" s="328">
        <v>78943</v>
      </c>
      <c r="AO55" s="329">
        <v>1.4</v>
      </c>
      <c r="AP55" s="330">
        <v>93540</v>
      </c>
      <c r="AQ55" s="331">
        <v>-2</v>
      </c>
      <c r="AR55" s="332">
        <v>3.4</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508</v>
      </c>
      <c r="AM56" s="335">
        <v>25152111</v>
      </c>
      <c r="AN56" s="336">
        <v>18764</v>
      </c>
      <c r="AO56" s="337">
        <v>3.8</v>
      </c>
      <c r="AP56" s="338">
        <v>20617</v>
      </c>
      <c r="AQ56" s="339">
        <v>6.4</v>
      </c>
      <c r="AR56" s="340">
        <v>-2.6</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511</v>
      </c>
      <c r="AL57" s="319"/>
      <c r="AM57" s="327">
        <v>95074588</v>
      </c>
      <c r="AN57" s="328">
        <v>71689</v>
      </c>
      <c r="AO57" s="329">
        <v>-9.1999999999999993</v>
      </c>
      <c r="AP57" s="330">
        <v>88232</v>
      </c>
      <c r="AQ57" s="331">
        <v>-5.7</v>
      </c>
      <c r="AR57" s="332">
        <v>-3.5</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508</v>
      </c>
      <c r="AM58" s="335">
        <v>24969165</v>
      </c>
      <c r="AN58" s="336">
        <v>18827</v>
      </c>
      <c r="AO58" s="337">
        <v>0.3</v>
      </c>
      <c r="AP58" s="338">
        <v>18955</v>
      </c>
      <c r="AQ58" s="339">
        <v>-8.1</v>
      </c>
      <c r="AR58" s="340">
        <v>8.4</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512</v>
      </c>
      <c r="AL59" s="319"/>
      <c r="AM59" s="327">
        <v>90298302</v>
      </c>
      <c r="AN59" s="328">
        <v>68924</v>
      </c>
      <c r="AO59" s="329">
        <v>-3.9</v>
      </c>
      <c r="AP59" s="330">
        <v>88906</v>
      </c>
      <c r="AQ59" s="331">
        <v>0.8</v>
      </c>
      <c r="AR59" s="332">
        <v>-4.7</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508</v>
      </c>
      <c r="AM60" s="335">
        <v>23232528</v>
      </c>
      <c r="AN60" s="336">
        <v>17733</v>
      </c>
      <c r="AO60" s="337">
        <v>-5.8</v>
      </c>
      <c r="AP60" s="338">
        <v>19827</v>
      </c>
      <c r="AQ60" s="339">
        <v>4.5999999999999996</v>
      </c>
      <c r="AR60" s="340">
        <v>-10.4</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513</v>
      </c>
      <c r="AL61" s="341"/>
      <c r="AM61" s="342">
        <v>100901052</v>
      </c>
      <c r="AN61" s="343">
        <v>75210</v>
      </c>
      <c r="AO61" s="344">
        <v>2</v>
      </c>
      <c r="AP61" s="345">
        <v>91570</v>
      </c>
      <c r="AQ61" s="346">
        <v>1.7</v>
      </c>
      <c r="AR61" s="332">
        <v>0.3</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508</v>
      </c>
      <c r="AM62" s="335">
        <v>26074439</v>
      </c>
      <c r="AN62" s="336">
        <v>19426</v>
      </c>
      <c r="AO62" s="337">
        <v>3.1</v>
      </c>
      <c r="AP62" s="338">
        <v>20128</v>
      </c>
      <c r="AQ62" s="339">
        <v>1.2</v>
      </c>
      <c r="AR62" s="340">
        <v>1.9</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meGbL/FesixRMFQsN4Fs/tMWnOzoY3PS0U8I9A3E+0/CI/WPuJI5qwb6YFT3aiy4IpAPKSQU4xO6L1L9hcDDVQ==" saltValue="RJ6ddiFPR58zaMRkyRxpI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GKLpNeNmu3hJdOzce+aHM8yKXOF2MKzWVsjzdJlDMI4QvNnXfanFhv2yhLpzUvMY/Mr13/A8LvLd+Bq/AWkChg==" saltValue="NrYS5kv41RkjwSSioVea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GvvVXETGwSkJ+ywOoqQagUJWGy/58p0zNh33iVyjx1GmlIqyOZaAViQYGn7Vjm1wM+R0FYe6KCX2BPoKiNyugA==" saltValue="twPgCZJf8NXMM6EXMszh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514</v>
      </c>
      <c r="G46" s="350" t="s">
        <v>515</v>
      </c>
      <c r="H46" s="350" t="s">
        <v>516</v>
      </c>
      <c r="I46" s="350" t="s">
        <v>517</v>
      </c>
      <c r="J46" s="351" t="s">
        <v>518</v>
      </c>
    </row>
    <row r="47" spans="2:10" ht="57.75" customHeight="1" x14ac:dyDescent="0.2">
      <c r="B47" s="7"/>
      <c r="C47" s="1121" t="s">
        <v>4</v>
      </c>
      <c r="D47" s="1121"/>
      <c r="E47" s="1122"/>
      <c r="F47" s="352">
        <v>2.2000000000000002</v>
      </c>
      <c r="G47" s="353">
        <v>3.76</v>
      </c>
      <c r="H47" s="353">
        <v>5.17</v>
      </c>
      <c r="I47" s="353">
        <v>7.34</v>
      </c>
      <c r="J47" s="354">
        <v>5.94</v>
      </c>
    </row>
    <row r="48" spans="2:10" ht="57.75" customHeight="1" x14ac:dyDescent="0.2">
      <c r="B48" s="8"/>
      <c r="C48" s="1123" t="s">
        <v>5</v>
      </c>
      <c r="D48" s="1123"/>
      <c r="E48" s="1124"/>
      <c r="F48" s="355">
        <v>2.42</v>
      </c>
      <c r="G48" s="356">
        <v>4.67</v>
      </c>
      <c r="H48" s="356">
        <v>7.08</v>
      </c>
      <c r="I48" s="356">
        <v>5.51</v>
      </c>
      <c r="J48" s="357">
        <v>6.3</v>
      </c>
    </row>
    <row r="49" spans="2:10" ht="57.75" customHeight="1" thickBot="1" x14ac:dyDescent="0.25">
      <c r="B49" s="9"/>
      <c r="C49" s="1125" t="s">
        <v>6</v>
      </c>
      <c r="D49" s="1125"/>
      <c r="E49" s="1126"/>
      <c r="F49" s="358">
        <v>1.75</v>
      </c>
      <c r="G49" s="359">
        <v>3.82</v>
      </c>
      <c r="H49" s="359">
        <v>4.7300000000000004</v>
      </c>
      <c r="I49" s="359">
        <v>0.23</v>
      </c>
      <c r="J49" s="360" t="s">
        <v>519</v>
      </c>
    </row>
    <row r="50" spans="2:10" ht="13.5" customHeight="1" x14ac:dyDescent="0.2"/>
  </sheetData>
  <sheetProtection algorithmName="SHA-512" hashValue="ECW8LJNaixhdu1m6gUXJNyPygAcFzIwKL8PnBqXBqC/3tl31d6g7jPDniHLfS5LJ1piRpQ0XdoQelwYhl/Zo7w==" saltValue="5hvIwzF+WRM+d9n+AnWm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514</v>
      </c>
      <c r="G33" s="17" t="s">
        <v>515</v>
      </c>
      <c r="H33" s="17" t="s">
        <v>516</v>
      </c>
      <c r="I33" s="17" t="s">
        <v>517</v>
      </c>
      <c r="J33" s="18" t="s">
        <v>518</v>
      </c>
      <c r="K33" s="10"/>
      <c r="L33" s="10"/>
      <c r="M33" s="10"/>
      <c r="N33" s="10"/>
      <c r="O33" s="10"/>
      <c r="P33" s="10"/>
    </row>
    <row r="34" spans="1:16" ht="39" customHeight="1" x14ac:dyDescent="0.2">
      <c r="A34" s="10"/>
      <c r="B34" s="19"/>
      <c r="C34" s="1133" t="s">
        <v>520</v>
      </c>
      <c r="D34" s="1133"/>
      <c r="E34" s="1134"/>
      <c r="F34" s="20">
        <v>2.37</v>
      </c>
      <c r="G34" s="21">
        <v>4.62</v>
      </c>
      <c r="H34" s="21">
        <v>7.03</v>
      </c>
      <c r="I34" s="21">
        <v>5.46</v>
      </c>
      <c r="J34" s="22">
        <v>6.25</v>
      </c>
      <c r="K34" s="10"/>
      <c r="L34" s="10"/>
      <c r="M34" s="10"/>
      <c r="N34" s="10"/>
      <c r="O34" s="10"/>
      <c r="P34" s="10"/>
    </row>
    <row r="35" spans="1:16" ht="39" customHeight="1" x14ac:dyDescent="0.2">
      <c r="A35" s="10"/>
      <c r="B35" s="23"/>
      <c r="C35" s="1127" t="s">
        <v>521</v>
      </c>
      <c r="D35" s="1128"/>
      <c r="E35" s="1129"/>
      <c r="F35" s="24">
        <v>1.47</v>
      </c>
      <c r="G35" s="25">
        <v>2.31</v>
      </c>
      <c r="H35" s="25">
        <v>2.61</v>
      </c>
      <c r="I35" s="25">
        <v>2.59</v>
      </c>
      <c r="J35" s="26">
        <v>2.71</v>
      </c>
      <c r="K35" s="10"/>
      <c r="L35" s="10"/>
      <c r="M35" s="10"/>
      <c r="N35" s="10"/>
      <c r="O35" s="10"/>
      <c r="P35" s="10"/>
    </row>
    <row r="36" spans="1:16" ht="39" customHeight="1" x14ac:dyDescent="0.2">
      <c r="A36" s="10"/>
      <c r="B36" s="23"/>
      <c r="C36" s="1127" t="s">
        <v>522</v>
      </c>
      <c r="D36" s="1128"/>
      <c r="E36" s="1129"/>
      <c r="F36" s="24">
        <v>0.75</v>
      </c>
      <c r="G36" s="25">
        <v>1.0900000000000001</v>
      </c>
      <c r="H36" s="25">
        <v>1.1599999999999999</v>
      </c>
      <c r="I36" s="25">
        <v>1.4</v>
      </c>
      <c r="J36" s="26">
        <v>1.42</v>
      </c>
      <c r="K36" s="10"/>
      <c r="L36" s="10"/>
      <c r="M36" s="10"/>
      <c r="N36" s="10"/>
      <c r="O36" s="10"/>
      <c r="P36" s="10"/>
    </row>
    <row r="37" spans="1:16" ht="39" customHeight="1" x14ac:dyDescent="0.2">
      <c r="A37" s="10"/>
      <c r="B37" s="23"/>
      <c r="C37" s="1127" t="s">
        <v>523</v>
      </c>
      <c r="D37" s="1128"/>
      <c r="E37" s="1129"/>
      <c r="F37" s="24">
        <v>0.94</v>
      </c>
      <c r="G37" s="25">
        <v>2.1</v>
      </c>
      <c r="H37" s="25">
        <v>1.8</v>
      </c>
      <c r="I37" s="25">
        <v>1.56</v>
      </c>
      <c r="J37" s="26">
        <v>1.28</v>
      </c>
      <c r="K37" s="10"/>
      <c r="L37" s="10"/>
      <c r="M37" s="10"/>
      <c r="N37" s="10"/>
      <c r="O37" s="10"/>
      <c r="P37" s="10"/>
    </row>
    <row r="38" spans="1:16" ht="39" customHeight="1" x14ac:dyDescent="0.2">
      <c r="A38" s="10"/>
      <c r="B38" s="23"/>
      <c r="C38" s="1127" t="s">
        <v>524</v>
      </c>
      <c r="D38" s="1128"/>
      <c r="E38" s="1129"/>
      <c r="F38" s="24">
        <v>0.18</v>
      </c>
      <c r="G38" s="25">
        <v>0.16</v>
      </c>
      <c r="H38" s="25">
        <v>0.18</v>
      </c>
      <c r="I38" s="25">
        <v>0.17</v>
      </c>
      <c r="J38" s="26">
        <v>0.23</v>
      </c>
      <c r="K38" s="10"/>
      <c r="L38" s="10"/>
      <c r="M38" s="10"/>
      <c r="N38" s="10"/>
      <c r="O38" s="10"/>
      <c r="P38" s="10"/>
    </row>
    <row r="39" spans="1:16" ht="39" customHeight="1" x14ac:dyDescent="0.2">
      <c r="A39" s="10"/>
      <c r="B39" s="23"/>
      <c r="C39" s="1127" t="s">
        <v>525</v>
      </c>
      <c r="D39" s="1128"/>
      <c r="E39" s="1129"/>
      <c r="F39" s="24">
        <v>0.06</v>
      </c>
      <c r="G39" s="25">
        <v>0.09</v>
      </c>
      <c r="H39" s="25">
        <v>0.06</v>
      </c>
      <c r="I39" s="25">
        <v>7.0000000000000007E-2</v>
      </c>
      <c r="J39" s="26">
        <v>0.09</v>
      </c>
      <c r="K39" s="10"/>
      <c r="L39" s="10"/>
      <c r="M39" s="10"/>
      <c r="N39" s="10"/>
      <c r="O39" s="10"/>
      <c r="P39" s="10"/>
    </row>
    <row r="40" spans="1:16" ht="39" customHeight="1" x14ac:dyDescent="0.2">
      <c r="A40" s="10"/>
      <c r="B40" s="23"/>
      <c r="C40" s="1127" t="s">
        <v>526</v>
      </c>
      <c r="D40" s="1128"/>
      <c r="E40" s="1129"/>
      <c r="F40" s="24">
        <v>0.05</v>
      </c>
      <c r="G40" s="25">
        <v>0.05</v>
      </c>
      <c r="H40" s="25">
        <v>0.04</v>
      </c>
      <c r="I40" s="25">
        <v>0.05</v>
      </c>
      <c r="J40" s="26">
        <v>0.05</v>
      </c>
      <c r="K40" s="10"/>
      <c r="L40" s="10"/>
      <c r="M40" s="10"/>
      <c r="N40" s="10"/>
      <c r="O40" s="10"/>
      <c r="P40" s="10"/>
    </row>
    <row r="41" spans="1:16" ht="39" customHeight="1" x14ac:dyDescent="0.2">
      <c r="A41" s="10"/>
      <c r="B41" s="23"/>
      <c r="C41" s="1127" t="s">
        <v>527</v>
      </c>
      <c r="D41" s="1128"/>
      <c r="E41" s="1129"/>
      <c r="F41" s="24" t="s">
        <v>475</v>
      </c>
      <c r="G41" s="25">
        <v>0.04</v>
      </c>
      <c r="H41" s="25">
        <v>0.03</v>
      </c>
      <c r="I41" s="25">
        <v>0.04</v>
      </c>
      <c r="J41" s="26">
        <v>0</v>
      </c>
      <c r="K41" s="10"/>
      <c r="L41" s="10"/>
      <c r="M41" s="10"/>
      <c r="N41" s="10"/>
      <c r="O41" s="10"/>
      <c r="P41" s="10"/>
    </row>
    <row r="42" spans="1:16" ht="39" customHeight="1" x14ac:dyDescent="0.2">
      <c r="A42" s="10"/>
      <c r="B42" s="27"/>
      <c r="C42" s="1127" t="s">
        <v>528</v>
      </c>
      <c r="D42" s="1128"/>
      <c r="E42" s="1129"/>
      <c r="F42" s="24" t="s">
        <v>475</v>
      </c>
      <c r="G42" s="25" t="s">
        <v>475</v>
      </c>
      <c r="H42" s="25" t="s">
        <v>475</v>
      </c>
      <c r="I42" s="25" t="s">
        <v>475</v>
      </c>
      <c r="J42" s="26" t="s">
        <v>475</v>
      </c>
      <c r="K42" s="10"/>
      <c r="L42" s="10"/>
      <c r="M42" s="10"/>
      <c r="N42" s="10"/>
      <c r="O42" s="10"/>
      <c r="P42" s="10"/>
    </row>
    <row r="43" spans="1:16" ht="39" customHeight="1" thickBot="1" x14ac:dyDescent="0.25">
      <c r="A43" s="10"/>
      <c r="B43" s="28"/>
      <c r="C43" s="1130" t="s">
        <v>529</v>
      </c>
      <c r="D43" s="1131"/>
      <c r="E43" s="113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iuvY1yu0Ma3Q0q0XXWC8yVm/jAS2jRYaeOUIcpi2S6lVW+RG7Bl4cQE2da7AG3TUUTnxrxQhQeo3+A9Uu3yoEg==" saltValue="lufKY10IsGkaOKeVMI+T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514</v>
      </c>
      <c r="L44" s="44" t="s">
        <v>515</v>
      </c>
      <c r="M44" s="44" t="s">
        <v>516</v>
      </c>
      <c r="N44" s="44" t="s">
        <v>517</v>
      </c>
      <c r="O44" s="45" t="s">
        <v>518</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94096</v>
      </c>
      <c r="L45" s="48">
        <v>90339</v>
      </c>
      <c r="M45" s="48">
        <v>88038</v>
      </c>
      <c r="N45" s="48">
        <v>87686</v>
      </c>
      <c r="O45" s="49">
        <v>86845</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475</v>
      </c>
      <c r="L46" s="52" t="s">
        <v>475</v>
      </c>
      <c r="M46" s="52" t="s">
        <v>475</v>
      </c>
      <c r="N46" s="52" t="s">
        <v>475</v>
      </c>
      <c r="O46" s="53" t="s">
        <v>475</v>
      </c>
      <c r="P46" s="36"/>
      <c r="Q46" s="36"/>
      <c r="R46" s="36"/>
      <c r="S46" s="36"/>
      <c r="T46" s="36"/>
      <c r="U46" s="36"/>
    </row>
    <row r="47" spans="1:21" ht="30.75" customHeight="1" x14ac:dyDescent="0.2">
      <c r="A47" s="36"/>
      <c r="B47" s="1137"/>
      <c r="C47" s="1138"/>
      <c r="D47" s="50"/>
      <c r="E47" s="1143" t="s">
        <v>13</v>
      </c>
      <c r="F47" s="1143"/>
      <c r="G47" s="1143"/>
      <c r="H47" s="1143"/>
      <c r="I47" s="1143"/>
      <c r="J47" s="1144"/>
      <c r="K47" s="51" t="s">
        <v>475</v>
      </c>
      <c r="L47" s="52" t="s">
        <v>475</v>
      </c>
      <c r="M47" s="52" t="s">
        <v>475</v>
      </c>
      <c r="N47" s="52" t="s">
        <v>475</v>
      </c>
      <c r="O47" s="53" t="s">
        <v>475</v>
      </c>
      <c r="P47" s="36"/>
      <c r="Q47" s="36"/>
      <c r="R47" s="36"/>
      <c r="S47" s="36"/>
      <c r="T47" s="36"/>
      <c r="U47" s="36"/>
    </row>
    <row r="48" spans="1:21" ht="30.75" customHeight="1" x14ac:dyDescent="0.2">
      <c r="A48" s="36"/>
      <c r="B48" s="1137"/>
      <c r="C48" s="1138"/>
      <c r="D48" s="50"/>
      <c r="E48" s="1143" t="s">
        <v>14</v>
      </c>
      <c r="F48" s="1143"/>
      <c r="G48" s="1143"/>
      <c r="H48" s="1143"/>
      <c r="I48" s="1143"/>
      <c r="J48" s="1144"/>
      <c r="K48" s="51">
        <v>219</v>
      </c>
      <c r="L48" s="52">
        <v>237</v>
      </c>
      <c r="M48" s="52">
        <v>219</v>
      </c>
      <c r="N48" s="52">
        <v>200</v>
      </c>
      <c r="O48" s="53">
        <v>201</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475</v>
      </c>
      <c r="L49" s="52" t="s">
        <v>475</v>
      </c>
      <c r="M49" s="52" t="s">
        <v>475</v>
      </c>
      <c r="N49" s="52" t="s">
        <v>475</v>
      </c>
      <c r="O49" s="53" t="s">
        <v>475</v>
      </c>
      <c r="P49" s="36"/>
      <c r="Q49" s="36"/>
      <c r="R49" s="36"/>
      <c r="S49" s="36"/>
      <c r="T49" s="36"/>
      <c r="U49" s="36"/>
    </row>
    <row r="50" spans="1:21" ht="30.75" customHeight="1" x14ac:dyDescent="0.2">
      <c r="A50" s="36"/>
      <c r="B50" s="1137"/>
      <c r="C50" s="1138"/>
      <c r="D50" s="50"/>
      <c r="E50" s="1143" t="s">
        <v>16</v>
      </c>
      <c r="F50" s="1143"/>
      <c r="G50" s="1143"/>
      <c r="H50" s="1143"/>
      <c r="I50" s="1143"/>
      <c r="J50" s="1144"/>
      <c r="K50" s="51">
        <v>661</v>
      </c>
      <c r="L50" s="52">
        <v>1422</v>
      </c>
      <c r="M50" s="52">
        <v>2294</v>
      </c>
      <c r="N50" s="52">
        <v>2206</v>
      </c>
      <c r="O50" s="53">
        <v>1409</v>
      </c>
      <c r="P50" s="36"/>
      <c r="Q50" s="36"/>
      <c r="R50" s="36"/>
      <c r="S50" s="36"/>
      <c r="T50" s="36"/>
      <c r="U50" s="36"/>
    </row>
    <row r="51" spans="1:21" ht="30.75" customHeight="1" x14ac:dyDescent="0.2">
      <c r="A51" s="36"/>
      <c r="B51" s="1139"/>
      <c r="C51" s="1140"/>
      <c r="D51" s="54"/>
      <c r="E51" s="1143" t="s">
        <v>17</v>
      </c>
      <c r="F51" s="1143"/>
      <c r="G51" s="1143"/>
      <c r="H51" s="1143"/>
      <c r="I51" s="1143"/>
      <c r="J51" s="1144"/>
      <c r="K51" s="51">
        <v>3</v>
      </c>
      <c r="L51" s="52">
        <v>5</v>
      </c>
      <c r="M51" s="52">
        <v>3</v>
      </c>
      <c r="N51" s="52">
        <v>0</v>
      </c>
      <c r="O51" s="53">
        <v>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68217</v>
      </c>
      <c r="L52" s="52">
        <v>65649</v>
      </c>
      <c r="M52" s="52">
        <v>63942</v>
      </c>
      <c r="N52" s="52">
        <v>60841</v>
      </c>
      <c r="O52" s="53">
        <v>57860</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26762</v>
      </c>
      <c r="L53" s="57">
        <v>26354</v>
      </c>
      <c r="M53" s="57">
        <v>26612</v>
      </c>
      <c r="N53" s="57">
        <v>29251</v>
      </c>
      <c r="O53" s="58">
        <v>30595</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t="s">
        <v>475</v>
      </c>
      <c r="L57" s="70" t="s">
        <v>475</v>
      </c>
      <c r="M57" s="70" t="s">
        <v>475</v>
      </c>
      <c r="N57" s="70" t="s">
        <v>475</v>
      </c>
      <c r="O57" s="71" t="s">
        <v>475</v>
      </c>
      <c r="P57" s="36"/>
      <c r="Q57" s="36"/>
      <c r="R57" s="36"/>
      <c r="S57" s="36"/>
      <c r="T57" s="36"/>
      <c r="U57" s="36"/>
    </row>
    <row r="58" spans="1:21" ht="30.75" customHeight="1" x14ac:dyDescent="0.2">
      <c r="A58" s="36"/>
      <c r="B58" s="1153"/>
      <c r="C58" s="1154"/>
      <c r="D58" s="1160" t="s">
        <v>26</v>
      </c>
      <c r="E58" s="1161"/>
      <c r="F58" s="1161"/>
      <c r="G58" s="1161"/>
      <c r="H58" s="1161"/>
      <c r="I58" s="1161"/>
      <c r="J58" s="1162"/>
      <c r="K58" s="72" t="s">
        <v>475</v>
      </c>
      <c r="L58" s="73" t="s">
        <v>475</v>
      </c>
      <c r="M58" s="73" t="s">
        <v>475</v>
      </c>
      <c r="N58" s="73" t="s">
        <v>475</v>
      </c>
      <c r="O58" s="74" t="s">
        <v>475</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t="s">
        <v>475</v>
      </c>
      <c r="L59" s="76" t="s">
        <v>475</v>
      </c>
      <c r="M59" s="76" t="s">
        <v>475</v>
      </c>
      <c r="N59" s="76" t="s">
        <v>475</v>
      </c>
      <c r="O59" s="77" t="s">
        <v>475</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mX+H7o6Z5rZ22xLMYvBTancdVOpvhcHAO27fciRRsaFanNqPklILQxEiDxOBMBleUn8AkpysqnSjsu3tR1FILQ==" saltValue="x+DO5O1MP8h02tA5JFPIp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514</v>
      </c>
      <c r="J40" s="363" t="s">
        <v>515</v>
      </c>
      <c r="K40" s="363" t="s">
        <v>516</v>
      </c>
      <c r="L40" s="363" t="s">
        <v>517</v>
      </c>
      <c r="M40" s="364" t="s">
        <v>518</v>
      </c>
    </row>
    <row r="41" spans="2:13" ht="27.75" customHeight="1" x14ac:dyDescent="0.2">
      <c r="B41" s="1166" t="s">
        <v>30</v>
      </c>
      <c r="C41" s="1167"/>
      <c r="D41" s="87"/>
      <c r="E41" s="1172" t="s">
        <v>31</v>
      </c>
      <c r="F41" s="1172"/>
      <c r="G41" s="1172"/>
      <c r="H41" s="1173"/>
      <c r="I41" s="365">
        <v>1232487</v>
      </c>
      <c r="J41" s="366">
        <v>1223417</v>
      </c>
      <c r="K41" s="366">
        <v>1195817</v>
      </c>
      <c r="L41" s="366">
        <v>1161948</v>
      </c>
      <c r="M41" s="367">
        <v>1122000</v>
      </c>
    </row>
    <row r="42" spans="2:13" ht="27.75" customHeight="1" x14ac:dyDescent="0.2">
      <c r="B42" s="1168"/>
      <c r="C42" s="1169"/>
      <c r="D42" s="88"/>
      <c r="E42" s="1174" t="s">
        <v>32</v>
      </c>
      <c r="F42" s="1174"/>
      <c r="G42" s="1174"/>
      <c r="H42" s="1175"/>
      <c r="I42" s="368">
        <v>1572</v>
      </c>
      <c r="J42" s="369">
        <v>903</v>
      </c>
      <c r="K42" s="369">
        <v>741</v>
      </c>
      <c r="L42" s="369">
        <v>592</v>
      </c>
      <c r="M42" s="370">
        <v>464</v>
      </c>
    </row>
    <row r="43" spans="2:13" ht="27.75" customHeight="1" x14ac:dyDescent="0.2">
      <c r="B43" s="1168"/>
      <c r="C43" s="1169"/>
      <c r="D43" s="88"/>
      <c r="E43" s="1174" t="s">
        <v>33</v>
      </c>
      <c r="F43" s="1174"/>
      <c r="G43" s="1174"/>
      <c r="H43" s="1175"/>
      <c r="I43" s="368">
        <v>1647</v>
      </c>
      <c r="J43" s="369">
        <v>1548</v>
      </c>
      <c r="K43" s="369">
        <v>1503</v>
      </c>
      <c r="L43" s="369">
        <v>1502</v>
      </c>
      <c r="M43" s="370">
        <v>1485</v>
      </c>
    </row>
    <row r="44" spans="2:13" ht="27.75" customHeight="1" x14ac:dyDescent="0.2">
      <c r="B44" s="1168"/>
      <c r="C44" s="1169"/>
      <c r="D44" s="88"/>
      <c r="E44" s="1174" t="s">
        <v>34</v>
      </c>
      <c r="F44" s="1174"/>
      <c r="G44" s="1174"/>
      <c r="H44" s="1175"/>
      <c r="I44" s="368" t="s">
        <v>475</v>
      </c>
      <c r="J44" s="369" t="s">
        <v>475</v>
      </c>
      <c r="K44" s="369" t="s">
        <v>475</v>
      </c>
      <c r="L44" s="369" t="s">
        <v>475</v>
      </c>
      <c r="M44" s="370" t="s">
        <v>475</v>
      </c>
    </row>
    <row r="45" spans="2:13" ht="27.75" customHeight="1" x14ac:dyDescent="0.2">
      <c r="B45" s="1168"/>
      <c r="C45" s="1169"/>
      <c r="D45" s="88"/>
      <c r="E45" s="1174" t="s">
        <v>35</v>
      </c>
      <c r="F45" s="1174"/>
      <c r="G45" s="1174"/>
      <c r="H45" s="1175"/>
      <c r="I45" s="368">
        <v>151754</v>
      </c>
      <c r="J45" s="369">
        <v>145786</v>
      </c>
      <c r="K45" s="369">
        <v>138004</v>
      </c>
      <c r="L45" s="369">
        <v>131548</v>
      </c>
      <c r="M45" s="370">
        <v>128333</v>
      </c>
    </row>
    <row r="46" spans="2:13" ht="27.75" customHeight="1" x14ac:dyDescent="0.2">
      <c r="B46" s="1168"/>
      <c r="C46" s="1169"/>
      <c r="D46" s="89"/>
      <c r="E46" s="1176" t="s">
        <v>36</v>
      </c>
      <c r="F46" s="1176"/>
      <c r="G46" s="1176"/>
      <c r="H46" s="1177"/>
      <c r="I46" s="368">
        <v>1899</v>
      </c>
      <c r="J46" s="369">
        <v>1670</v>
      </c>
      <c r="K46" s="369">
        <v>1982</v>
      </c>
      <c r="L46" s="369">
        <v>2267</v>
      </c>
      <c r="M46" s="370">
        <v>2823</v>
      </c>
    </row>
    <row r="47" spans="2:13" ht="27.75" customHeight="1" x14ac:dyDescent="0.2">
      <c r="B47" s="1168"/>
      <c r="C47" s="1169"/>
      <c r="D47" s="90"/>
      <c r="E47" s="1178" t="s">
        <v>37</v>
      </c>
      <c r="F47" s="1179"/>
      <c r="G47" s="1179"/>
      <c r="H47" s="1180"/>
      <c r="I47" s="368" t="s">
        <v>475</v>
      </c>
      <c r="J47" s="369" t="s">
        <v>475</v>
      </c>
      <c r="K47" s="369" t="s">
        <v>475</v>
      </c>
      <c r="L47" s="369" t="s">
        <v>475</v>
      </c>
      <c r="M47" s="370" t="s">
        <v>475</v>
      </c>
    </row>
    <row r="48" spans="2:13" ht="27.75" customHeight="1" x14ac:dyDescent="0.2">
      <c r="B48" s="1168"/>
      <c r="C48" s="1169"/>
      <c r="D48" s="88"/>
      <c r="E48" s="1174" t="s">
        <v>38</v>
      </c>
      <c r="F48" s="1174"/>
      <c r="G48" s="1174"/>
      <c r="H48" s="1175"/>
      <c r="I48" s="368" t="s">
        <v>475</v>
      </c>
      <c r="J48" s="369" t="s">
        <v>475</v>
      </c>
      <c r="K48" s="369" t="s">
        <v>475</v>
      </c>
      <c r="L48" s="369" t="s">
        <v>475</v>
      </c>
      <c r="M48" s="370" t="s">
        <v>475</v>
      </c>
    </row>
    <row r="49" spans="2:13" ht="27.75" customHeight="1" x14ac:dyDescent="0.2">
      <c r="B49" s="1170"/>
      <c r="C49" s="1171"/>
      <c r="D49" s="88"/>
      <c r="E49" s="1174" t="s">
        <v>39</v>
      </c>
      <c r="F49" s="1174"/>
      <c r="G49" s="1174"/>
      <c r="H49" s="1175"/>
      <c r="I49" s="368" t="s">
        <v>475</v>
      </c>
      <c r="J49" s="369" t="s">
        <v>475</v>
      </c>
      <c r="K49" s="369" t="s">
        <v>475</v>
      </c>
      <c r="L49" s="369" t="s">
        <v>475</v>
      </c>
      <c r="M49" s="370" t="s">
        <v>475</v>
      </c>
    </row>
    <row r="50" spans="2:13" ht="27.75" customHeight="1" x14ac:dyDescent="0.2">
      <c r="B50" s="1181" t="s">
        <v>40</v>
      </c>
      <c r="C50" s="1182"/>
      <c r="D50" s="91"/>
      <c r="E50" s="1174" t="s">
        <v>41</v>
      </c>
      <c r="F50" s="1174"/>
      <c r="G50" s="1174"/>
      <c r="H50" s="1175"/>
      <c r="I50" s="368">
        <v>17258</v>
      </c>
      <c r="J50" s="369">
        <v>18396</v>
      </c>
      <c r="K50" s="369">
        <v>24526</v>
      </c>
      <c r="L50" s="369">
        <v>52559</v>
      </c>
      <c r="M50" s="370">
        <v>56452</v>
      </c>
    </row>
    <row r="51" spans="2:13" ht="27.75" customHeight="1" x14ac:dyDescent="0.2">
      <c r="B51" s="1168"/>
      <c r="C51" s="1169"/>
      <c r="D51" s="88"/>
      <c r="E51" s="1174" t="s">
        <v>42</v>
      </c>
      <c r="F51" s="1174"/>
      <c r="G51" s="1174"/>
      <c r="H51" s="1175"/>
      <c r="I51" s="368">
        <v>30357</v>
      </c>
      <c r="J51" s="369">
        <v>29421</v>
      </c>
      <c r="K51" s="369">
        <v>27638</v>
      </c>
      <c r="L51" s="369">
        <v>25654</v>
      </c>
      <c r="M51" s="370">
        <v>24184</v>
      </c>
    </row>
    <row r="52" spans="2:13" ht="27.75" customHeight="1" x14ac:dyDescent="0.2">
      <c r="B52" s="1170"/>
      <c r="C52" s="1171"/>
      <c r="D52" s="88"/>
      <c r="E52" s="1174" t="s">
        <v>43</v>
      </c>
      <c r="F52" s="1174"/>
      <c r="G52" s="1174"/>
      <c r="H52" s="1175"/>
      <c r="I52" s="368">
        <v>707502</v>
      </c>
      <c r="J52" s="369">
        <v>700062</v>
      </c>
      <c r="K52" s="369">
        <v>688413</v>
      </c>
      <c r="L52" s="369">
        <v>656181</v>
      </c>
      <c r="M52" s="370">
        <v>622564</v>
      </c>
    </row>
    <row r="53" spans="2:13" ht="27.75" customHeight="1" thickBot="1" x14ac:dyDescent="0.25">
      <c r="B53" s="1183" t="s">
        <v>20</v>
      </c>
      <c r="C53" s="1184"/>
      <c r="D53" s="92"/>
      <c r="E53" s="1185" t="s">
        <v>44</v>
      </c>
      <c r="F53" s="1185"/>
      <c r="G53" s="1185"/>
      <c r="H53" s="1186"/>
      <c r="I53" s="371">
        <v>634244</v>
      </c>
      <c r="J53" s="372">
        <v>625447</v>
      </c>
      <c r="K53" s="372">
        <v>597471</v>
      </c>
      <c r="L53" s="372">
        <v>563463</v>
      </c>
      <c r="M53" s="373">
        <v>551905</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EA8hSyZJI/nzBhEQr57gBguMivK7hgsC+MuhT9yvhxme0DktpzVD5b1O+mOnyTyzGOy8aNwNIxWsOOPXxGSE3Q==" saltValue="YIQmZVp8IrQAlLssNp2w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516</v>
      </c>
      <c r="G54" s="100" t="s">
        <v>517</v>
      </c>
      <c r="H54" s="101" t="s">
        <v>518</v>
      </c>
    </row>
    <row r="55" spans="2:8" ht="52.5" customHeight="1" x14ac:dyDescent="0.2">
      <c r="B55" s="102"/>
      <c r="C55" s="1192" t="s">
        <v>46</v>
      </c>
      <c r="D55" s="1192"/>
      <c r="E55" s="1193"/>
      <c r="F55" s="103">
        <v>20052</v>
      </c>
      <c r="G55" s="103">
        <v>27632</v>
      </c>
      <c r="H55" s="104">
        <v>22381</v>
      </c>
    </row>
    <row r="56" spans="2:8" ht="52.5" customHeight="1" x14ac:dyDescent="0.2">
      <c r="B56" s="105"/>
      <c r="C56" s="1194" t="s">
        <v>47</v>
      </c>
      <c r="D56" s="1194"/>
      <c r="E56" s="1195"/>
      <c r="F56" s="106">
        <v>1</v>
      </c>
      <c r="G56" s="106">
        <v>1</v>
      </c>
      <c r="H56" s="107">
        <v>2415</v>
      </c>
    </row>
    <row r="57" spans="2:8" ht="53.25" customHeight="1" x14ac:dyDescent="0.2">
      <c r="B57" s="105"/>
      <c r="C57" s="1196" t="s">
        <v>48</v>
      </c>
      <c r="D57" s="1196"/>
      <c r="E57" s="1197"/>
      <c r="F57" s="108">
        <v>20407</v>
      </c>
      <c r="G57" s="108">
        <v>42323</v>
      </c>
      <c r="H57" s="109">
        <v>49285</v>
      </c>
    </row>
    <row r="58" spans="2:8" ht="45.75" customHeight="1" x14ac:dyDescent="0.2">
      <c r="B58" s="110"/>
      <c r="C58" s="1187" t="s">
        <v>563</v>
      </c>
      <c r="D58" s="1188"/>
      <c r="E58" s="1189"/>
      <c r="F58" s="111"/>
      <c r="G58" s="111">
        <v>6000</v>
      </c>
      <c r="H58" s="112">
        <v>7967</v>
      </c>
    </row>
    <row r="59" spans="2:8" ht="45.75" customHeight="1" x14ac:dyDescent="0.2">
      <c r="B59" s="110"/>
      <c r="C59" s="1187" t="s">
        <v>564</v>
      </c>
      <c r="D59" s="1188"/>
      <c r="E59" s="1189"/>
      <c r="F59" s="111">
        <v>5030</v>
      </c>
      <c r="G59" s="111">
        <v>5981</v>
      </c>
      <c r="H59" s="112">
        <v>6754</v>
      </c>
    </row>
    <row r="60" spans="2:8" ht="45.75" customHeight="1" x14ac:dyDescent="0.2">
      <c r="B60" s="110"/>
      <c r="C60" s="1187" t="s">
        <v>565</v>
      </c>
      <c r="D60" s="1188"/>
      <c r="E60" s="1189"/>
      <c r="F60" s="111"/>
      <c r="G60" s="111">
        <v>6000</v>
      </c>
      <c r="H60" s="112">
        <v>5683</v>
      </c>
    </row>
    <row r="61" spans="2:8" ht="45.75" customHeight="1" x14ac:dyDescent="0.2">
      <c r="B61" s="110"/>
      <c r="C61" s="1187" t="s">
        <v>566</v>
      </c>
      <c r="D61" s="1188"/>
      <c r="E61" s="1189"/>
      <c r="F61" s="111">
        <v>4388</v>
      </c>
      <c r="G61" s="111">
        <v>5178</v>
      </c>
      <c r="H61" s="112">
        <v>5135</v>
      </c>
    </row>
    <row r="62" spans="2:8" ht="45.75" customHeight="1" thickBot="1" x14ac:dyDescent="0.25">
      <c r="B62" s="113"/>
      <c r="C62" s="1187" t="s">
        <v>567</v>
      </c>
      <c r="D62" s="1188"/>
      <c r="E62" s="1189"/>
      <c r="F62" s="114"/>
      <c r="G62" s="114"/>
      <c r="H62" s="115">
        <v>3767</v>
      </c>
    </row>
    <row r="63" spans="2:8" ht="52.5" customHeight="1" thickBot="1" x14ac:dyDescent="0.25">
      <c r="B63" s="116"/>
      <c r="C63" s="1190" t="s">
        <v>49</v>
      </c>
      <c r="D63" s="1190"/>
      <c r="E63" s="1191"/>
      <c r="F63" s="117">
        <v>40461</v>
      </c>
      <c r="G63" s="117">
        <v>69956</v>
      </c>
      <c r="H63" s="118">
        <v>74082</v>
      </c>
    </row>
    <row r="64" spans="2:8" ht="13" x14ac:dyDescent="0.2"/>
  </sheetData>
  <sheetProtection algorithmName="SHA-512" hashValue="rYmEa3JNSiWkeGXyhDN8K+0nERejpS6WeZfwdkkp9lFWFa1jThvF7C1C4DwxrNj3sNA3uPnA59NradU+Lbc5eA==" saltValue="HJnYEXi5oyaJRDZCA3Vo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507</v>
      </c>
      <c r="B3" s="134"/>
      <c r="C3" s="135"/>
      <c r="D3" s="136">
        <v>78675</v>
      </c>
      <c r="E3" s="137"/>
      <c r="F3" s="138">
        <v>91743</v>
      </c>
      <c r="G3" s="139"/>
      <c r="H3" s="140"/>
    </row>
    <row r="4" spans="1:8" x14ac:dyDescent="0.2">
      <c r="A4" s="141"/>
      <c r="B4" s="142"/>
      <c r="C4" s="143"/>
      <c r="D4" s="144">
        <v>23722</v>
      </c>
      <c r="E4" s="145"/>
      <c r="F4" s="146">
        <v>21872</v>
      </c>
      <c r="G4" s="147"/>
      <c r="H4" s="148"/>
    </row>
    <row r="5" spans="1:8" x14ac:dyDescent="0.2">
      <c r="A5" s="129" t="s">
        <v>509</v>
      </c>
      <c r="B5" s="134"/>
      <c r="C5" s="135"/>
      <c r="D5" s="136">
        <v>77821</v>
      </c>
      <c r="E5" s="137"/>
      <c r="F5" s="138">
        <v>95429</v>
      </c>
      <c r="G5" s="139"/>
      <c r="H5" s="140"/>
    </row>
    <row r="6" spans="1:8" x14ac:dyDescent="0.2">
      <c r="A6" s="141"/>
      <c r="B6" s="142"/>
      <c r="C6" s="143"/>
      <c r="D6" s="144">
        <v>18082</v>
      </c>
      <c r="E6" s="145"/>
      <c r="F6" s="146">
        <v>19371</v>
      </c>
      <c r="G6" s="147"/>
      <c r="H6" s="148"/>
    </row>
    <row r="7" spans="1:8" x14ac:dyDescent="0.2">
      <c r="A7" s="129" t="s">
        <v>510</v>
      </c>
      <c r="B7" s="134"/>
      <c r="C7" s="135"/>
      <c r="D7" s="136">
        <v>78943</v>
      </c>
      <c r="E7" s="137"/>
      <c r="F7" s="138">
        <v>93540</v>
      </c>
      <c r="G7" s="139"/>
      <c r="H7" s="140"/>
    </row>
    <row r="8" spans="1:8" x14ac:dyDescent="0.2">
      <c r="A8" s="141"/>
      <c r="B8" s="142"/>
      <c r="C8" s="143"/>
      <c r="D8" s="144">
        <v>18764</v>
      </c>
      <c r="E8" s="145"/>
      <c r="F8" s="146">
        <v>20617</v>
      </c>
      <c r="G8" s="147"/>
      <c r="H8" s="148"/>
    </row>
    <row r="9" spans="1:8" x14ac:dyDescent="0.2">
      <c r="A9" s="129" t="s">
        <v>511</v>
      </c>
      <c r="B9" s="134"/>
      <c r="C9" s="135"/>
      <c r="D9" s="136">
        <v>71689</v>
      </c>
      <c r="E9" s="137"/>
      <c r="F9" s="138">
        <v>88232</v>
      </c>
      <c r="G9" s="139"/>
      <c r="H9" s="140"/>
    </row>
    <row r="10" spans="1:8" x14ac:dyDescent="0.2">
      <c r="A10" s="141"/>
      <c r="B10" s="142"/>
      <c r="C10" s="143"/>
      <c r="D10" s="144">
        <v>18827</v>
      </c>
      <c r="E10" s="145"/>
      <c r="F10" s="146">
        <v>18955</v>
      </c>
      <c r="G10" s="147"/>
      <c r="H10" s="148"/>
    </row>
    <row r="11" spans="1:8" x14ac:dyDescent="0.2">
      <c r="A11" s="129" t="s">
        <v>512</v>
      </c>
      <c r="B11" s="134"/>
      <c r="C11" s="135"/>
      <c r="D11" s="136">
        <v>68924</v>
      </c>
      <c r="E11" s="137"/>
      <c r="F11" s="138">
        <v>88906</v>
      </c>
      <c r="G11" s="139"/>
      <c r="H11" s="140"/>
    </row>
    <row r="12" spans="1:8" x14ac:dyDescent="0.2">
      <c r="A12" s="141"/>
      <c r="B12" s="142"/>
      <c r="C12" s="149"/>
      <c r="D12" s="144">
        <v>17733</v>
      </c>
      <c r="E12" s="145"/>
      <c r="F12" s="146">
        <v>19827</v>
      </c>
      <c r="G12" s="147"/>
      <c r="H12" s="148"/>
    </row>
    <row r="13" spans="1:8" x14ac:dyDescent="0.2">
      <c r="A13" s="129"/>
      <c r="B13" s="134"/>
      <c r="C13" s="150"/>
      <c r="D13" s="151">
        <v>75210</v>
      </c>
      <c r="E13" s="152"/>
      <c r="F13" s="153">
        <v>91570</v>
      </c>
      <c r="G13" s="154"/>
      <c r="H13" s="140"/>
    </row>
    <row r="14" spans="1:8" x14ac:dyDescent="0.2">
      <c r="A14" s="141"/>
      <c r="B14" s="142"/>
      <c r="C14" s="143"/>
      <c r="D14" s="144">
        <v>19426</v>
      </c>
      <c r="E14" s="145"/>
      <c r="F14" s="146">
        <v>20128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2.42</v>
      </c>
      <c r="C19" s="155">
        <f>ROUND(VALUE(SUBSTITUTE(実質収支比率等に係る経年分析!G$48,"▲","-")),2)</f>
        <v>4.67</v>
      </c>
      <c r="D19" s="155">
        <f>ROUND(VALUE(SUBSTITUTE(実質収支比率等に係る経年分析!H$48,"▲","-")),2)</f>
        <v>7.08</v>
      </c>
      <c r="E19" s="155">
        <f>ROUND(VALUE(SUBSTITUTE(実質収支比率等に係る経年分析!I$48,"▲","-")),2)</f>
        <v>5.51</v>
      </c>
      <c r="F19" s="155">
        <f>ROUND(VALUE(SUBSTITUTE(実質収支比率等に係る経年分析!J$48,"▲","-")),2)</f>
        <v>6.3</v>
      </c>
    </row>
    <row r="20" spans="1:11" x14ac:dyDescent="0.2">
      <c r="A20" s="155" t="s">
        <v>54</v>
      </c>
      <c r="B20" s="155">
        <f>ROUND(VALUE(SUBSTITUTE(実質収支比率等に係る経年分析!F$47,"▲","-")),2)</f>
        <v>2.2000000000000002</v>
      </c>
      <c r="C20" s="155">
        <f>ROUND(VALUE(SUBSTITUTE(実質収支比率等に係る経年分析!G$47,"▲","-")),2)</f>
        <v>3.76</v>
      </c>
      <c r="D20" s="155">
        <f>ROUND(VALUE(SUBSTITUTE(実質収支比率等に係る経年分析!H$47,"▲","-")),2)</f>
        <v>5.17</v>
      </c>
      <c r="E20" s="155">
        <f>ROUND(VALUE(SUBSTITUTE(実質収支比率等に係る経年分析!I$47,"▲","-")),2)</f>
        <v>7.34</v>
      </c>
      <c r="F20" s="155">
        <f>ROUND(VALUE(SUBSTITUTE(実質収支比率等に係る経年分析!J$47,"▲","-")),2)</f>
        <v>5.94</v>
      </c>
    </row>
    <row r="21" spans="1:11" x14ac:dyDescent="0.2">
      <c r="A21" s="155" t="s">
        <v>55</v>
      </c>
      <c r="B21" s="155">
        <f>IF(ISNUMBER(VALUE(SUBSTITUTE(実質収支比率等に係る経年分析!F$49,"▲","-"))),ROUND(VALUE(SUBSTITUTE(実質収支比率等に係る経年分析!F$49,"▲","-")),2),NA())</f>
        <v>1.75</v>
      </c>
      <c r="C21" s="155">
        <f>IF(ISNUMBER(VALUE(SUBSTITUTE(実質収支比率等に係る経年分析!G$49,"▲","-"))),ROUND(VALUE(SUBSTITUTE(実質収支比率等に係る経年分析!G$49,"▲","-")),2),NA())</f>
        <v>3.82</v>
      </c>
      <c r="D21" s="155">
        <f>IF(ISNUMBER(VALUE(SUBSTITUTE(実質収支比率等に係る経年分析!H$49,"▲","-"))),ROUND(VALUE(SUBSTITUTE(実質収支比率等に係る経年分析!H$49,"▲","-")),2),NA())</f>
        <v>4.7300000000000004</v>
      </c>
      <c r="E21" s="155">
        <f>IF(ISNUMBER(VALUE(SUBSTITUTE(実質収支比率等に係る経年分析!I$49,"▲","-"))),ROUND(VALUE(SUBSTITUTE(実質収支比率等に係る経年分析!I$49,"▲","-")),2),NA())</f>
        <v>0.23</v>
      </c>
      <c r="F21" s="155">
        <f>IF(ISNUMBER(VALUE(SUBSTITUTE(実質収支比率等に係る経年分析!J$49,"▲","-"))),ROUND(VALUE(SUBSTITUTE(実質収支比率等に係る経年分析!J$49,"▲","-")),2),NA())</f>
        <v>-0.6</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流域下水道事業会計</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0.04</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0.03</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0.04</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収入証紙特別会計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0.05</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0.05</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0.05</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0.05</v>
      </c>
    </row>
    <row r="31" spans="1:11" x14ac:dyDescent="0.2">
      <c r="A31" s="156" t="str">
        <f>IF(連結実質赤字比率に係る赤字・黒字の構成分析!C$39="",NA(),連結実質赤字比率に係る赤字・黒字の構成分析!C$39)</f>
        <v>当せん金付証票発売事業</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0.06</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0.09</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0.06</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7.0000000000000007E-2</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0.09</v>
      </c>
    </row>
    <row r="32" spans="1:11" x14ac:dyDescent="0.2">
      <c r="A32" s="156" t="str">
        <f>IF(連結実質赤字比率に係る赤字・黒字の構成分析!C$38="",NA(),連結実質赤字比率に係る赤字・黒字の構成分析!C$38)</f>
        <v>港湾整備事業特別会計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0.18</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0.17</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0.23</v>
      </c>
    </row>
    <row r="33" spans="1:16" x14ac:dyDescent="0.2">
      <c r="A33" s="156" t="str">
        <f>IF(連結実質赤字比率に係る赤字・黒字の構成分析!C$37="",NA(),連結実質赤字比率に係る赤字・黒字の構成分析!C$37)</f>
        <v>国民健康保険特別会計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0.94</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2.1</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1.8</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1.56</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1.28</v>
      </c>
    </row>
    <row r="34" spans="1:16" x14ac:dyDescent="0.2">
      <c r="A34" s="156" t="str">
        <f>IF(連結実質赤字比率に係る赤字・黒字の構成分析!C$36="",NA(),連結実質赤字比率に係る赤字・黒字の構成分析!C$36)</f>
        <v>電気事業会計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0.75</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1.0900000000000001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1.1599999999999999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1.4</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1.42</v>
      </c>
    </row>
    <row r="35" spans="1:16" x14ac:dyDescent="0.2">
      <c r="A35" s="156" t="str">
        <f>IF(連結実質赤字比率に係る赤字・黒字の構成分析!C$35="",NA(),連結実質赤字比率に係る赤字・黒字の構成分析!C$35)</f>
        <v>工業用水道事業会計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1.47</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2.31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2.61</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2.59</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2.71</v>
      </c>
    </row>
    <row r="36" spans="1:16" x14ac:dyDescent="0.2">
      <c r="A36" s="156" t="str">
        <f>IF(連結実質赤字比率に係る赤字・黒字の構成分析!C$34="",NA(),連結実質赤字比率に係る赤字・黒字の構成分析!C$34)</f>
        <v>一般会計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2.37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4.62</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7.03</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5.46</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6.25</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68217</v>
      </c>
      <c r="E42" s="157"/>
      <c r="F42" s="157"/>
      <c r="G42" s="157">
        <f>'実質公債費比率（分子）の構造'!L$52</f>
        <v>65649</v>
      </c>
      <c r="H42" s="157"/>
      <c r="I42" s="157"/>
      <c r="J42" s="157">
        <f>'実質公債費比率（分子）の構造'!M$52</f>
        <v>63942</v>
      </c>
      <c r="K42" s="157"/>
      <c r="L42" s="157"/>
      <c r="M42" s="157">
        <f>'実質公債費比率（分子）の構造'!N$52</f>
        <v>60841</v>
      </c>
      <c r="N42" s="157"/>
      <c r="O42" s="157"/>
      <c r="P42" s="157">
        <f>'実質公債費比率（分子）の構造'!O$52</f>
        <v>57860</v>
      </c>
    </row>
    <row r="43" spans="1:16" x14ac:dyDescent="0.2">
      <c r="A43" s="157" t="s">
        <v>17</v>
      </c>
      <c r="B43" s="157">
        <f>'実質公債費比率（分子）の構造'!K$51</f>
        <v>3</v>
      </c>
      <c r="C43" s="157"/>
      <c r="D43" s="157"/>
      <c r="E43" s="157">
        <f>'実質公債費比率（分子）の構造'!L$51</f>
        <v>5</v>
      </c>
      <c r="F43" s="157"/>
      <c r="G43" s="157"/>
      <c r="H43" s="157">
        <f>'実質公債費比率（分子）の構造'!M$51</f>
        <v>3</v>
      </c>
      <c r="I43" s="157"/>
      <c r="J43" s="157"/>
      <c r="K43" s="157">
        <f>'実質公債費比率（分子）の構造'!N$51</f>
        <v>0</v>
      </c>
      <c r="L43" s="157"/>
      <c r="M43" s="157"/>
      <c r="N43" s="157">
        <f>'実質公債費比率（分子）の構造'!O$51</f>
        <v>0</v>
      </c>
      <c r="O43" s="157"/>
      <c r="P43" s="157"/>
    </row>
    <row r="44" spans="1:16" x14ac:dyDescent="0.2">
      <c r="A44" s="157" t="s">
        <v>63</v>
      </c>
      <c r="B44" s="157">
        <f>'実質公債費比率（分子）の構造'!K$50</f>
        <v>661</v>
      </c>
      <c r="C44" s="157"/>
      <c r="D44" s="157"/>
      <c r="E44" s="157">
        <f>'実質公債費比率（分子）の構造'!L$50</f>
        <v>1422</v>
      </c>
      <c r="F44" s="157"/>
      <c r="G44" s="157"/>
      <c r="H44" s="157">
        <f>'実質公債費比率（分子）の構造'!M$50</f>
        <v>2294</v>
      </c>
      <c r="I44" s="157"/>
      <c r="J44" s="157"/>
      <c r="K44" s="157">
        <f>'実質公債費比率（分子）の構造'!N$50</f>
        <v>2206</v>
      </c>
      <c r="L44" s="157"/>
      <c r="M44" s="157"/>
      <c r="N44" s="157">
        <f>'実質公債費比率（分子）の構造'!O$50</f>
        <v>1409</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219</v>
      </c>
      <c r="C46" s="157"/>
      <c r="D46" s="157"/>
      <c r="E46" s="157">
        <f>'実質公債費比率（分子）の構造'!L$48</f>
        <v>237</v>
      </c>
      <c r="F46" s="157"/>
      <c r="G46" s="157"/>
      <c r="H46" s="157">
        <f>'実質公債費比率（分子）の構造'!M$48</f>
        <v>219</v>
      </c>
      <c r="I46" s="157"/>
      <c r="J46" s="157"/>
      <c r="K46" s="157">
        <f>'実質公債費比率（分子）の構造'!N$48</f>
        <v>200</v>
      </c>
      <c r="L46" s="157"/>
      <c r="M46" s="157"/>
      <c r="N46" s="157">
        <f>'実質公債費比率（分子）の構造'!O$48</f>
        <v>201</v>
      </c>
      <c r="O46" s="157"/>
      <c r="P46" s="157"/>
    </row>
    <row r="47" spans="1:16" x14ac:dyDescent="0.2">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94096</v>
      </c>
      <c r="C49" s="157"/>
      <c r="D49" s="157"/>
      <c r="E49" s="157">
        <f>'実質公債費比率（分子）の構造'!L$45</f>
        <v>90339</v>
      </c>
      <c r="F49" s="157"/>
      <c r="G49" s="157"/>
      <c r="H49" s="157">
        <f>'実質公債費比率（分子）の構造'!M$45</f>
        <v>88038</v>
      </c>
      <c r="I49" s="157"/>
      <c r="J49" s="157"/>
      <c r="K49" s="157">
        <f>'実質公債費比率（分子）の構造'!N$45</f>
        <v>87686</v>
      </c>
      <c r="L49" s="157"/>
      <c r="M49" s="157"/>
      <c r="N49" s="157">
        <f>'実質公債費比率（分子）の構造'!O$45</f>
        <v>86845</v>
      </c>
      <c r="O49" s="157"/>
      <c r="P49" s="157"/>
    </row>
    <row r="50" spans="1:16" x14ac:dyDescent="0.2">
      <c r="A50" s="157" t="s">
        <v>68</v>
      </c>
      <c r="B50" s="157" t="e">
        <f>NA()</f>
        <v>#N/A</v>
      </c>
      <c r="C50" s="157">
        <f>IF(ISNUMBER('実質公債費比率（分子）の構造'!K$53),'実質公債費比率（分子）の構造'!K$53,NA())</f>
        <v>26762</v>
      </c>
      <c r="D50" s="157" t="e">
        <f>NA()</f>
        <v>#N/A</v>
      </c>
      <c r="E50" s="157" t="e">
        <f>NA()</f>
        <v>#N/A</v>
      </c>
      <c r="F50" s="157">
        <f>IF(ISNUMBER('実質公債費比率（分子）の構造'!L$53),'実質公債費比率（分子）の構造'!L$53,NA())</f>
        <v>26354</v>
      </c>
      <c r="G50" s="157" t="e">
        <f>NA()</f>
        <v>#N/A</v>
      </c>
      <c r="H50" s="157" t="e">
        <f>NA()</f>
        <v>#N/A</v>
      </c>
      <c r="I50" s="157">
        <f>IF(ISNUMBER('実質公債費比率（分子）の構造'!M$53),'実質公債費比率（分子）の構造'!M$53,NA())</f>
        <v>26612</v>
      </c>
      <c r="J50" s="157" t="e">
        <f>NA()</f>
        <v>#N/A</v>
      </c>
      <c r="K50" s="157" t="e">
        <f>NA()</f>
        <v>#N/A</v>
      </c>
      <c r="L50" s="157">
        <f>IF(ISNUMBER('実質公債費比率（分子）の構造'!N$53),'実質公債費比率（分子）の構造'!N$53,NA())</f>
        <v>29251</v>
      </c>
      <c r="M50" s="157" t="e">
        <f>NA()</f>
        <v>#N/A</v>
      </c>
      <c r="N50" s="157" t="e">
        <f>NA()</f>
        <v>#N/A</v>
      </c>
      <c r="O50" s="157">
        <f>IF(ISNUMBER('実質公債費比率（分子）の構造'!O$53),'実質公債費比率（分子）の構造'!O$53,NA())</f>
        <v>30595</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707502</v>
      </c>
      <c r="E56" s="156"/>
      <c r="F56" s="156"/>
      <c r="G56" s="156">
        <f>'将来負担比率（分子）の構造'!J$52</f>
        <v>700062</v>
      </c>
      <c r="H56" s="156"/>
      <c r="I56" s="156"/>
      <c r="J56" s="156">
        <f>'将来負担比率（分子）の構造'!K$52</f>
        <v>688413</v>
      </c>
      <c r="K56" s="156"/>
      <c r="L56" s="156"/>
      <c r="M56" s="156">
        <f>'将来負担比率（分子）の構造'!L$52</f>
        <v>656181</v>
      </c>
      <c r="N56" s="156"/>
      <c r="O56" s="156"/>
      <c r="P56" s="156">
        <f>'将来負担比率（分子）の構造'!M$52</f>
        <v>622564</v>
      </c>
    </row>
    <row r="57" spans="1:16" x14ac:dyDescent="0.2">
      <c r="A57" s="156" t="s">
        <v>42</v>
      </c>
      <c r="B57" s="156"/>
      <c r="C57" s="156"/>
      <c r="D57" s="156">
        <f>'将来負担比率（分子）の構造'!I$51</f>
        <v>30357</v>
      </c>
      <c r="E57" s="156"/>
      <c r="F57" s="156"/>
      <c r="G57" s="156">
        <f>'将来負担比率（分子）の構造'!J$51</f>
        <v>29421</v>
      </c>
      <c r="H57" s="156"/>
      <c r="I57" s="156"/>
      <c r="J57" s="156">
        <f>'将来負担比率（分子）の構造'!K$51</f>
        <v>27638</v>
      </c>
      <c r="K57" s="156"/>
      <c r="L57" s="156"/>
      <c r="M57" s="156">
        <f>'将来負担比率（分子）の構造'!L$51</f>
        <v>25654</v>
      </c>
      <c r="N57" s="156"/>
      <c r="O57" s="156"/>
      <c r="P57" s="156">
        <f>'将来負担比率（分子）の構造'!M$51</f>
        <v>24184</v>
      </c>
    </row>
    <row r="58" spans="1:16" x14ac:dyDescent="0.2">
      <c r="A58" s="156" t="s">
        <v>41</v>
      </c>
      <c r="B58" s="156"/>
      <c r="C58" s="156"/>
      <c r="D58" s="156">
        <f>'将来負担比率（分子）の構造'!I$50</f>
        <v>17258</v>
      </c>
      <c r="E58" s="156"/>
      <c r="F58" s="156"/>
      <c r="G58" s="156">
        <f>'将来負担比率（分子）の構造'!J$50</f>
        <v>18396</v>
      </c>
      <c r="H58" s="156"/>
      <c r="I58" s="156"/>
      <c r="J58" s="156">
        <f>'将来負担比率（分子）の構造'!K$50</f>
        <v>24526</v>
      </c>
      <c r="K58" s="156"/>
      <c r="L58" s="156"/>
      <c r="M58" s="156">
        <f>'将来負担比率（分子）の構造'!L$50</f>
        <v>52559</v>
      </c>
      <c r="N58" s="156"/>
      <c r="O58" s="156"/>
      <c r="P58" s="156">
        <f>'将来負担比率（分子）の構造'!M$50</f>
        <v>56452</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1899</v>
      </c>
      <c r="C61" s="156"/>
      <c r="D61" s="156"/>
      <c r="E61" s="156">
        <f>'将来負担比率（分子）の構造'!J$46</f>
        <v>1670</v>
      </c>
      <c r="F61" s="156"/>
      <c r="G61" s="156"/>
      <c r="H61" s="156">
        <f>'将来負担比率（分子）の構造'!K$46</f>
        <v>1982</v>
      </c>
      <c r="I61" s="156"/>
      <c r="J61" s="156"/>
      <c r="K61" s="156">
        <f>'将来負担比率（分子）の構造'!L$46</f>
        <v>2267</v>
      </c>
      <c r="L61" s="156"/>
      <c r="M61" s="156"/>
      <c r="N61" s="156">
        <f>'将来負担比率（分子）の構造'!M$46</f>
        <v>2823</v>
      </c>
      <c r="O61" s="156"/>
      <c r="P61" s="156"/>
    </row>
    <row r="62" spans="1:16" x14ac:dyDescent="0.2">
      <c r="A62" s="156" t="s">
        <v>35</v>
      </c>
      <c r="B62" s="156">
        <f>'将来負担比率（分子）の構造'!I$45</f>
        <v>151754</v>
      </c>
      <c r="C62" s="156"/>
      <c r="D62" s="156"/>
      <c r="E62" s="156">
        <f>'将来負担比率（分子）の構造'!J$45</f>
        <v>145786</v>
      </c>
      <c r="F62" s="156"/>
      <c r="G62" s="156"/>
      <c r="H62" s="156">
        <f>'将来負担比率（分子）の構造'!K$45</f>
        <v>138004</v>
      </c>
      <c r="I62" s="156"/>
      <c r="J62" s="156"/>
      <c r="K62" s="156">
        <f>'将来負担比率（分子）の構造'!L$45</f>
        <v>131548</v>
      </c>
      <c r="L62" s="156"/>
      <c r="M62" s="156"/>
      <c r="N62" s="156">
        <f>'将来負担比率（分子）の構造'!M$45</f>
        <v>128333</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1647</v>
      </c>
      <c r="C64" s="156"/>
      <c r="D64" s="156"/>
      <c r="E64" s="156">
        <f>'将来負担比率（分子）の構造'!J$43</f>
        <v>1548</v>
      </c>
      <c r="F64" s="156"/>
      <c r="G64" s="156"/>
      <c r="H64" s="156">
        <f>'将来負担比率（分子）の構造'!K$43</f>
        <v>1503</v>
      </c>
      <c r="I64" s="156"/>
      <c r="J64" s="156"/>
      <c r="K64" s="156">
        <f>'将来負担比率（分子）の構造'!L$43</f>
        <v>1502</v>
      </c>
      <c r="L64" s="156"/>
      <c r="M64" s="156"/>
      <c r="N64" s="156">
        <f>'将来負担比率（分子）の構造'!M$43</f>
        <v>1485</v>
      </c>
      <c r="O64" s="156"/>
      <c r="P64" s="156"/>
    </row>
    <row r="65" spans="1:16" x14ac:dyDescent="0.2">
      <c r="A65" s="156" t="s">
        <v>32</v>
      </c>
      <c r="B65" s="156">
        <f>'将来負担比率（分子）の構造'!I$42</f>
        <v>1572</v>
      </c>
      <c r="C65" s="156"/>
      <c r="D65" s="156"/>
      <c r="E65" s="156">
        <f>'将来負担比率（分子）の構造'!J$42</f>
        <v>903</v>
      </c>
      <c r="F65" s="156"/>
      <c r="G65" s="156"/>
      <c r="H65" s="156">
        <f>'将来負担比率（分子）の構造'!K$42</f>
        <v>741</v>
      </c>
      <c r="I65" s="156"/>
      <c r="J65" s="156"/>
      <c r="K65" s="156">
        <f>'将来負担比率（分子）の構造'!L$42</f>
        <v>592</v>
      </c>
      <c r="L65" s="156"/>
      <c r="M65" s="156"/>
      <c r="N65" s="156">
        <f>'将来負担比率（分子）の構造'!M$42</f>
        <v>464</v>
      </c>
      <c r="O65" s="156"/>
      <c r="P65" s="156"/>
    </row>
    <row r="66" spans="1:16" x14ac:dyDescent="0.2">
      <c r="A66" s="156" t="s">
        <v>31</v>
      </c>
      <c r="B66" s="156">
        <f>'将来負担比率（分子）の構造'!I$41</f>
        <v>1232487</v>
      </c>
      <c r="C66" s="156"/>
      <c r="D66" s="156"/>
      <c r="E66" s="156">
        <f>'将来負担比率（分子）の構造'!J$41</f>
        <v>1223417</v>
      </c>
      <c r="F66" s="156"/>
      <c r="G66" s="156"/>
      <c r="H66" s="156">
        <f>'将来負担比率（分子）の構造'!K$41</f>
        <v>1195817</v>
      </c>
      <c r="I66" s="156"/>
      <c r="J66" s="156"/>
      <c r="K66" s="156">
        <f>'将来負担比率（分子）の構造'!L$41</f>
        <v>1161948</v>
      </c>
      <c r="L66" s="156"/>
      <c r="M66" s="156"/>
      <c r="N66" s="156">
        <f>'将来負担比率（分子）の構造'!M$41</f>
        <v>1122000</v>
      </c>
      <c r="O66" s="156"/>
      <c r="P66" s="156"/>
    </row>
    <row r="67" spans="1:16" x14ac:dyDescent="0.2">
      <c r="A67" s="156" t="s">
        <v>72</v>
      </c>
      <c r="B67" s="156" t="e">
        <f>NA()</f>
        <v>#N/A</v>
      </c>
      <c r="C67" s="156">
        <f>IF(ISNUMBER('将来負担比率（分子）の構造'!I$53), IF('将来負担比率（分子）の構造'!I$53 &lt; 0, 0, '将来負担比率（分子）の構造'!I$53), NA())</f>
        <v>634244</v>
      </c>
      <c r="D67" s="156" t="e">
        <f>NA()</f>
        <v>#N/A</v>
      </c>
      <c r="E67" s="156" t="e">
        <f>NA()</f>
        <v>#N/A</v>
      </c>
      <c r="F67" s="156">
        <f>IF(ISNUMBER('将来負担比率（分子）の構造'!J$53), IF('将来負担比率（分子）の構造'!J$53 &lt; 0, 0, '将来負担比率（分子）の構造'!J$53), NA())</f>
        <v>625447</v>
      </c>
      <c r="G67" s="156" t="e">
        <f>NA()</f>
        <v>#N/A</v>
      </c>
      <c r="H67" s="156" t="e">
        <f>NA()</f>
        <v>#N/A</v>
      </c>
      <c r="I67" s="156">
        <f>IF(ISNUMBER('将来負担比率（分子）の構造'!K$53), IF('将来負担比率（分子）の構造'!K$53 &lt; 0, 0, '将来負担比率（分子）の構造'!K$53), NA())</f>
        <v>597471</v>
      </c>
      <c r="J67" s="156" t="e">
        <f>NA()</f>
        <v>#N/A</v>
      </c>
      <c r="K67" s="156" t="e">
        <f>NA()</f>
        <v>#N/A</v>
      </c>
      <c r="L67" s="156">
        <f>IF(ISNUMBER('将来負担比率（分子）の構造'!L$53), IF('将来負担比率（分子）の構造'!L$53 &lt; 0, 0, '将来負担比率（分子）の構造'!L$53), NA())</f>
        <v>563463</v>
      </c>
      <c r="M67" s="156" t="e">
        <f>NA()</f>
        <v>#N/A</v>
      </c>
      <c r="N67" s="156" t="e">
        <f>NA()</f>
        <v>#N/A</v>
      </c>
      <c r="O67" s="156">
        <f>IF(ISNUMBER('将来負担比率（分子）の構造'!M$53), IF('将来負担比率（分子）の構造'!M$53 &lt; 0, 0, '将来負担比率（分子）の構造'!M$53), NA())</f>
        <v>551905</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20052</v>
      </c>
      <c r="C72" s="160">
        <f>基金残高に係る経年分析!G55</f>
        <v>27632</v>
      </c>
      <c r="D72" s="160">
        <f>基金残高に係る経年分析!H55</f>
        <v>22381</v>
      </c>
    </row>
    <row r="73" spans="1:16" x14ac:dyDescent="0.2">
      <c r="A73" s="159" t="s">
        <v>75</v>
      </c>
      <c r="B73" s="160">
        <f>基金残高に係る経年分析!F56</f>
        <v>1</v>
      </c>
      <c r="C73" s="160">
        <f>基金残高に係る経年分析!G56</f>
        <v>1</v>
      </c>
      <c r="D73" s="160">
        <f>基金残高に係る経年分析!H56</f>
        <v>2415</v>
      </c>
    </row>
    <row r="74" spans="1:16" x14ac:dyDescent="0.2">
      <c r="A74" s="159" t="s">
        <v>76</v>
      </c>
      <c r="B74" s="160">
        <f>基金残高に係る経年分析!F57</f>
        <v>20407</v>
      </c>
      <c r="C74" s="160">
        <f>基金残高に係る経年分析!G57</f>
        <v>42323</v>
      </c>
      <c r="D74" s="160">
        <f>基金残高に係る経年分析!H57</f>
        <v>49285</v>
      </c>
    </row>
  </sheetData>
  <sheetProtection algorithmName="SHA-512" hashValue="8xR5ch3v73ehqPGf+NC4Ym/izH5BpHzasAM2XnlMfCjdinWx4wDXySJBMQGr2ABn0H02s1OlazUu5mypNiIuRQ==" saltValue="ELuI28nXZLSL+63dmV5Z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8E86F-4122-4F1B-BF32-B1E225C6FD47}">
  <ds:schemaRefs>
    <ds:schemaRef ds:uri="http://www.w3.org/XML/1998/namespace"/>
    <ds:schemaRef ds:uri="http://purl.org/dc/terms/"/>
    <ds:schemaRef ds:uri="http://schemas.microsoft.com/office/infopath/2007/PartnerControls"/>
    <ds:schemaRef ds:uri="http://schemas.microsoft.com/office/2006/documentManagement/types"/>
    <ds:schemaRef ds:uri="a4e28f63-7028-4a93-8047-9653a98e0e88"/>
    <ds:schemaRef ds:uri="http://purl.org/dc/elements/1.1/"/>
    <ds:schemaRef ds:uri="http://purl.org/dc/dcmitype/"/>
    <ds:schemaRef ds:uri="http://schemas.openxmlformats.org/package/2006/metadata/core-properties"/>
    <ds:schemaRef ds:uri="fd32c9f7-8932-4d07-b49b-91c8a1e26893"/>
    <ds:schemaRef ds:uri="http://schemas.microsoft.com/office/2006/metadata/properties"/>
  </ds:schemaRefs>
</ds:datastoreItem>
</file>

<file path=customXml/itemProps2.xml><?xml version="1.0" encoding="utf-8"?>
<ds:datastoreItem xmlns:ds="http://schemas.openxmlformats.org/officeDocument/2006/customXml" ds:itemID="{149B831F-889C-46F2-9116-F61CAF300E0F}">
  <ds:schemaRefs>
    <ds:schemaRef ds:uri="http://schemas.microsoft.com/sharepoint/v3/contenttype/forms"/>
  </ds:schemaRefs>
</ds:datastoreItem>
</file>

<file path=customXml/itemProps3.xml><?xml version="1.0" encoding="utf-8"?>
<ds:datastoreItem xmlns:ds="http://schemas.openxmlformats.org/officeDocument/2006/customXml" ds:itemID="{BF34F3BF-479E-45F4-8551-ED976FC0B3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dcterms:created xsi:type="dcterms:W3CDTF">2025-02-12T10:23:50Z</dcterms:created>
  <dcterms:modified xsi:type="dcterms:W3CDTF">2025-03-24T05:38:52Z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