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https://digitalgojp.sharepoint.com/sites/MIC_FS00004/Lib0007/04_調査統計係/【検討中】フォルダ/11【大分類】地方財政白書/【中分類】地方財政状況調査/14【小分類：03廃】、【小分類：2028.3.31廃】令和6年度地方財政状況調査/◆地方財政状況調査関係資料/05_財政状況資料集/R05決算_財政状況資料集/05 完成版（３月末公表）/都道府県/"/>
    </mc:Choice>
  </mc:AlternateContent>
  <xr:revisionPtr revIDLastSave="0" documentId="13_ncr:1_{F2450333-9E9C-450A-AD18-D7DC53090EAF}" xr6:coauthVersionLast="47" xr6:coauthVersionMax="47" xr10:uidLastSave="{00000000-0000-0000-0000-000000000000}"/>
  <bookViews>
    <workbookView xWindow="28680" yWindow="-120" windowWidth="16440" windowHeight="29040" tabRatio="601"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2" i="10" l="1"/>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AM35" i="10"/>
  <c r="U35" i="10"/>
  <c r="BW34" i="10"/>
  <c r="BE34" i="10"/>
  <c r="U34" i="10"/>
  <c r="BW33" i="10"/>
  <c r="BE33" i="10"/>
  <c r="U33" i="10"/>
  <c r="BW32" i="10"/>
  <c r="C32" i="10"/>
  <c r="C33"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4" i="10" l="1"/>
  <c r="C35" i="10" l="1"/>
  <c r="C36" i="10" s="1"/>
  <c r="C37" i="10" s="1"/>
  <c r="C38" i="10" s="1"/>
  <c r="C39" i="10" s="1"/>
  <c r="C40" i="10" s="1"/>
  <c r="C41" i="10" l="1"/>
  <c r="U32" i="10" s="1"/>
  <c r="AM32" i="10" l="1"/>
  <c r="AM33" i="10" s="1"/>
  <c r="AM34" i="10" s="1"/>
  <c r="BE32" i="10" s="1"/>
  <c r="CO32" i="10" l="1"/>
  <c r="CO33" i="10" s="1"/>
  <c r="CO34" i="10" s="1"/>
  <c r="CO35" i="10" s="1"/>
  <c r="CO36" i="10" s="1"/>
  <c r="CO37" i="10" s="1"/>
  <c r="CO38" i="10" s="1"/>
  <c r="CO39" i="10" s="1"/>
  <c r="CO40" i="10" s="1"/>
  <c r="CO41" i="10" s="1"/>
</calcChain>
</file>

<file path=xl/sharedStrings.xml><?xml version="1.0" encoding="utf-8"?>
<sst xmlns="http://schemas.openxmlformats.org/spreadsheetml/2006/main" count="1180" uniqueCount="571">
  <si>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</si>
  <si>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</si>
  <si>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</si>
  <si>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</si>
  <si>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</si>
  <si>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</si>
  <si>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</si>
  <si>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</si>
  <si>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</si>
  <si>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</si>
  <si>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</si>
  <si>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</si>
  <si>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</si>
  <si>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</si>
  <si>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</si>
  <si>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</si>
  <si>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</si>
  <si>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</si>
  <si>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</si>
  <si>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</si>
  <si>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</si>
  <si>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</si>
  <si>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</si>
  <si>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</si>
  <si>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</si>
  <si>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</si>
  <si>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</si>
  <si>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</si>
  <si>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</si>
  <si>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</si>
  <si>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</si>
  <si>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</si>
  <si>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</si>
  <si>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</si>
  <si>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</si>
  <si>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</si>
  <si>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</si>
  <si>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</si>
  <si>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</si>
  <si>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</si>
  <si>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</si>
  <si>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</si>
  <si>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</si>
  <si>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</si>
  <si>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</si>
  <si>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</si>
  <si>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</si>
  <si>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</si>
  <si>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</si>
  <si>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</si>
  <si>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</si>
  <si>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</si>
  <si>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</si>
  <si>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</si>
  <si>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</si>
  <si>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</si>
  <si>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</si>
  <si>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</si>
  <si>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</si>
  <si>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</si>
  <si>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</si>
  <si>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</si>
  <si>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</si>
  <si>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</si>
  <si>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</si>
  <si>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</si>
  <si>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</si>
  <si>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</si>
  <si>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</si>
  <si>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</si>
  <si>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</si>
  <si>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</si>
  <si>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</si>
  <si>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</si>
  <si>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</si>
  <si>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</si>
  <si>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</si>
  <si>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</si>
  <si>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</si>
  <si>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</si>
  <si>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愛媛県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</si>
  <si>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</si>
  <si>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</si>
  <si>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</si>
  <si>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</si>
  <si>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</si>
  <si>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</si>
  <si>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</si>
  <si>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</si>
  <si>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</si>
  <si>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</si>
  <si>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</si>
  <si>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</si>
  <si>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</si>
  <si>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Ｃ</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</si>
  <si>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</si>
  <si>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</si>
  <si>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</si>
  <si>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</si>
  <si>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</si>
  <si>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</si>
  <si>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</si>
  <si>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</si>
  <si>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</si>
  <si>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</si>
  <si>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</si>
  <si>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</si>
  <si>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</si>
  <si>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</si>
  <si>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</si>
  <si>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</si>
  <si>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</si>
  <si>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</si>
  <si>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</si>
  <si>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-3.6</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</si>
  <si>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</si>
  <si>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</si>
  <si>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</si>
  <si>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</si>
  <si>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</si>
  <si>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</si>
  <si>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</si>
  <si>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</si>
  <si>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</si>
  <si>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</si>
  <si>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</si>
  <si>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</si>
  <si>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</si>
  <si>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</si>
  <si>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</si>
  <si>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</si>
  <si>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</si>
  <si>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</si>
  <si>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</si>
  <si>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</si>
  <si>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</si>
  <si>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</si>
  <si>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</si>
  <si>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-1.1</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</si>
  <si>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</si>
  <si>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</si>
  <si>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</si>
  <si>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-1.3</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</si>
  <si>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</si>
  <si>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</si>
  <si>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</si>
  <si>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</si>
  <si>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</si>
  <si>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</si>
  <si>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</si>
  <si>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</si>
  <si>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</si>
  <si>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</si>
  <si>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</si>
  <si>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</si>
  <si>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</si>
  <si>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</si>
  <si>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</si>
  <si>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</si>
  <si>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</si>
  <si>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</si>
  <si>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</si>
  <si>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</si>
  <si>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</si>
  <si>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</si>
  <si>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</si>
  <si>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</si>
  <si>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</si>
  <si>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</si>
  <si>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</si>
  <si>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</si>
  <si>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</si>
  <si>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</si>
  <si>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</si>
  <si>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</si>
  <si>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</si>
  <si>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</si>
  <si>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</si>
  <si>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</si>
  <si>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</si>
  <si>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</si>
  <si>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</si>
  <si>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愛媛県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</si>
  <si>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</si>
  <si>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</si>
  <si>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</si>
  <si>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</si>
  <si>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</si>
  <si>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</si>
  <si>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</si>
  <si>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</si>
  <si>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</si>
  <si>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</si>
  <si>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</si>
  <si>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</si>
  <si>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</si>
  <si>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</si>
  <si>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</si>
  <si>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</si>
  <si>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</si>
  <si>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</si>
  <si>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</si>
  <si>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</si>
  <si>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</si>
  <si>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</si>
  <si>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</si>
  <si>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</si>
  <si>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</si>
  <si>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</si>
  <si>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</si>
  <si>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</si>
  <si>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</si>
  <si>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</si>
  <si>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</si>
  <si>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</si>
  <si>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</si>
  <si>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</si>
  <si>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</si>
  <si>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</si>
  <si>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</si>
  <si>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</si>
  <si>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</si>
  <si>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</si>
  <si>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</si>
  <si>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</si>
  <si>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</si>
  <si>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</si>
  <si>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</si>
  <si>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</si>
  <si>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</si>
  <si>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</si>
  <si>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</si>
  <si>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</si>
  <si>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</si>
  <si>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</si>
  <si>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</si>
  <si>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</si>
  <si>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</si>
  <si>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</si>
  <si>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</si>
  <si>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</si>
  <si>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</si>
  <si>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</si>
  <si>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</si>
  <si>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</si>
  <si>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</si>
  <si>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</si>
  <si>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</si>
  <si>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</si>
  <si>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</si>
  <si>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</si>
  <si>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</si>
  <si>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</si>
  <si>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</si>
  <si>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</si>
  <si>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</si>
  <si>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</si>
  <si>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</si>
  <si>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</si>
  <si>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</si>
  <si>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</si>
  <si>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</si>
  <si>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</si>
  <si>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</si>
  <si>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</si>
  <si>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</si>
  <si>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</si>
  <si>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</si>
  <si>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</si>
  <si>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</si>
  <si>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</si>
  <si>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</si>
  <si>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</si>
  <si>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</si>
  <si>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</si>
  <si>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</si>
  <si>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</si>
  <si>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</si>
  <si>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</si>
  <si>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</si>
  <si>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</si>
  <si>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</si>
  <si>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</si>
  <si>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</si>
  <si>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</si>
  <si>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</si>
  <si>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</si>
  <si>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</si>
  <si>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</si>
  <si>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</si>
  <si>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</si>
  <si>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</si>
  <si>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</si>
  <si>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</si>
  <si>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</si>
  <si>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</si>
  <si>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</si>
  <si>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</si>
  <si>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</si>
  <si>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</si>
  <si>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</si>
  <si>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</si>
  <si>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</si>
  <si>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</si>
  <si>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</si>
  <si>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</si>
  <si>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</si>
  <si>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</si>
  <si>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</si>
  <si>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</si>
  <si>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</si>
  <si>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</si>
  <si>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</si>
  <si>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</si>
  <si>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</si>
  <si>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</si>
  <si>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</si>
  <si>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</si>
  <si>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</si>
  <si>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</si>
  <si>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</si>
  <si>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</si>
  <si>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</si>
  <si>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</si>
  <si>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</si>
  <si>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</si>
  <si>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</si>
  <si>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</si>
  <si>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</si>
  <si>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</si>
  <si>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</si>
  <si>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</si>
  <si>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</si>
  <si>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</si>
  <si>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愛媛県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</si>
  <si>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</si>
  <si>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</si>
  <si>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</si>
  <si>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</si>
  <si>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</si>
  <si>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</si>
  <si>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</si>
  <si>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</si>
  <si>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</si>
  <si>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</si>
  <si>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</si>
  <si>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</si>
  <si>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</si>
  <si>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</si>
  <si>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</si>
  <si>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</si>
  <si>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</si>
  <si>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</si>
  <si>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</si>
  <si>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</si>
  <si>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</si>
  <si>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</si>
  <si>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</si>
  <si>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</si>
  <si>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</si>
  <si>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</si>
  <si>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</si>
  <si>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</si>
  <si>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</si>
  <si>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</si>
  <si>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</si>
  <si>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</si>
  <si>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電気事業会計</t>
    <phoneticPr fontId="3"/>
  </si>
  <si>
    <t>病院事業会計</t>
    <phoneticPr fontId="3"/>
  </si>
  <si>
    <t>工業用水道事業会計</t>
    <phoneticPr fontId="3"/>
  </si>
  <si>
    <t>港湾施設整備事業特別会計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</si>
  <si>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</si>
  <si>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</si>
  <si>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</si>
  <si>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</si>
  <si>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</si>
  <si>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</si>
  <si>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</si>
  <si>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</si>
  <si>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</si>
  <si>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</si>
  <si>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</si>
  <si>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</si>
  <si>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</si>
  <si>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</si>
  <si>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</si>
  <si>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</si>
  <si>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</si>
  <si>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</si>
  <si>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</si>
  <si>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</si>
  <si>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</si>
  <si>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</si>
  <si>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</si>
  <si>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</si>
  <si>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</si>
  <si>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</si>
  <si>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</si>
  <si>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</si>
  <si>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</si>
  <si>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</si>
  <si>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</si>
  <si>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</si>
  <si>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</si>
  <si>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</si>
  <si>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</si>
  <si>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</si>
  <si>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</si>
  <si>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</si>
  <si>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</si>
  <si>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</si>
  <si>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</si>
  <si>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</si>
  <si>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</si>
  <si>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</si>
  <si>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</si>
  <si>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</si>
  <si>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</si>
  <si>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</si>
  <si>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</si>
  <si>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</si>
  <si>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</si>
  <si>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</si>
  <si>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</si>
  <si>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</si>
  <si>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</si>
  <si>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</si>
  <si>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</si>
  <si>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</si>
  <si>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</si>
  <si>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</si>
  <si>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</si>
  <si>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</si>
  <si>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</si>
  <si>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</si>
  <si>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</si>
  <si>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</si>
  <si>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</si>
  <si>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</si>
  <si>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</si>
  <si>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</si>
  <si>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</si>
  <si>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</si>
  <si>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</si>
  <si>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</si>
  <si>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</si>
  <si>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</si>
  <si>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</si>
  <si>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</si>
  <si>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</si>
  <si>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</si>
  <si>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</si>
  <si>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</si>
  <si>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</si>
  <si>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</si>
  <si>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</si>
  <si>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</si>
  <si>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</si>
  <si>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</si>
  <si>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</si>
  <si>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</si>
  <si>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</si>
  <si>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</si>
  <si>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</si>
  <si>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</si>
  <si>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</si>
  <si>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</si>
  <si>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</si>
  <si>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</si>
  <si>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</si>
  <si>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</si>
  <si>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</si>
  <si>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</si>
  <si>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</si>
  <si>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</si>
  <si>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</si>
  <si>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</si>
  <si>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</si>
  <si>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</si>
  <si>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</si>
  <si>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</si>
  <si>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</si>
  <si>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</si>
  <si>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</si>
  <si>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</si>
  <si>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</si>
  <si>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</si>
  <si>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</si>
  <si>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</si>
  <si>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</si>
  <si>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</si>
  <si>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</si>
  <si>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</si>
  <si>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</si>
  <si>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</si>
  <si>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</si>
  <si>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</si>
  <si>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</si>
  <si>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</si>
  <si>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</si>
  <si>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</si>
  <si>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</si>
  <si>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</si>
  <si>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0.98</t>
  </si>
  <si>
    <t>国民健康保険事業</t>
  </si>
  <si>
    <t>電気事業会計</t>
  </si>
  <si>
    <t>一般会計</t>
  </si>
  <si>
    <t>工業用水道事業会計</t>
  </si>
  <si>
    <t>病院事業会計</t>
  </si>
  <si>
    <t>港湾施設整備事業特別会計</t>
  </si>
  <si>
    <t>県有林経営事業</t>
  </si>
  <si>
    <t>▲ 0.63</t>
  </si>
  <si>
    <t>▲ 0.61</t>
  </si>
  <si>
    <t>▲ 0.57</t>
  </si>
  <si>
    <t>自動車集中管理（重複会計）</t>
  </si>
  <si>
    <t>▲ 0.00</t>
  </si>
  <si>
    <t>その他会計（赤字）</t>
  </si>
  <si>
    <t>その他会計（黒字）</t>
  </si>
  <si>
    <t>（百万円）</t>
    <phoneticPr fontId="10"/>
  </si>
  <si>
    <t>R01</t>
    <phoneticPr fontId="10"/>
  </si>
  <si>
    <t>R02</t>
    <phoneticPr fontId="10"/>
  </si>
  <si>
    <t>R03</t>
    <phoneticPr fontId="10"/>
  </si>
  <si>
    <t>R04</t>
    <phoneticPr fontId="10"/>
  </si>
  <si>
    <t>R05</t>
    <phoneticPr fontId="10"/>
  </si>
  <si>
    <t>県有施設更新整備基金</t>
    <rPh sb="0" eb="2">
      <t>ケンユウ</t>
    </rPh>
    <rPh sb="2" eb="4">
      <t>シセツ</t>
    </rPh>
    <rPh sb="4" eb="6">
      <t>コウシン</t>
    </rPh>
    <rPh sb="6" eb="8">
      <t>セイビ</t>
    </rPh>
    <rPh sb="8" eb="10">
      <t>キキン</t>
    </rPh>
    <phoneticPr fontId="2"/>
  </si>
  <si>
    <t>県立学校教育環境整備基金</t>
    <rPh sb="0" eb="4">
      <t>ケンリツガッコウ</t>
    </rPh>
    <rPh sb="4" eb="8">
      <t>キョウイクカンキョウ</t>
    </rPh>
    <rPh sb="8" eb="10">
      <t>セイビ</t>
    </rPh>
    <rPh sb="10" eb="12">
      <t>キキン</t>
    </rPh>
    <phoneticPr fontId="3"/>
  </si>
  <si>
    <t>デジタル社会形成推進基金</t>
    <rPh sb="4" eb="6">
      <t>シャカイ</t>
    </rPh>
    <rPh sb="6" eb="8">
      <t>ケイセイ</t>
    </rPh>
    <rPh sb="8" eb="10">
      <t>スイシン</t>
    </rPh>
    <rPh sb="10" eb="12">
      <t>キキン</t>
    </rPh>
    <phoneticPr fontId="2"/>
  </si>
  <si>
    <t>地域医療介護総合確保基金</t>
    <rPh sb="0" eb="2">
      <t>チイキ</t>
    </rPh>
    <rPh sb="2" eb="4">
      <t>イリョウ</t>
    </rPh>
    <rPh sb="4" eb="6">
      <t>カイゴ</t>
    </rPh>
    <rPh sb="6" eb="8">
      <t>ソウゴウ</t>
    </rPh>
    <rPh sb="8" eb="10">
      <t>カクホ</t>
    </rPh>
    <rPh sb="10" eb="12">
      <t>キキン</t>
    </rPh>
    <phoneticPr fontId="2"/>
  </si>
  <si>
    <t>災害に強い愛媛づくり基金</t>
    <rPh sb="0" eb="2">
      <t>サイガイ</t>
    </rPh>
    <rPh sb="3" eb="4">
      <t>ツヨ</t>
    </rPh>
    <rPh sb="5" eb="7">
      <t>エヒメ</t>
    </rPh>
    <rPh sb="10" eb="12">
      <t>キキン</t>
    </rPh>
    <phoneticPr fontId="2"/>
  </si>
  <si>
    <t>（公財）愛媛県文化振興財団</t>
    <rPh sb="1" eb="2">
      <t>オオヤケ</t>
    </rPh>
    <rPh sb="2" eb="3">
      <t>ザイ</t>
    </rPh>
    <rPh sb="4" eb="6">
      <t>エヒメ</t>
    </rPh>
    <rPh sb="6" eb="7">
      <t>ケン</t>
    </rPh>
    <rPh sb="7" eb="9">
      <t>ブンカ</t>
    </rPh>
    <rPh sb="9" eb="11">
      <t>シンコウ</t>
    </rPh>
    <rPh sb="11" eb="13">
      <t>ザイダン</t>
    </rPh>
    <phoneticPr fontId="3"/>
  </si>
  <si>
    <t>（公財）愛媛県スポーツ振興事業団</t>
    <rPh sb="1" eb="2">
      <t>オオヤケ</t>
    </rPh>
    <rPh sb="2" eb="3">
      <t>ザイ</t>
    </rPh>
    <rPh sb="4" eb="6">
      <t>エヒメ</t>
    </rPh>
    <rPh sb="6" eb="7">
      <t>ケン</t>
    </rPh>
    <rPh sb="11" eb="13">
      <t>シンコウ</t>
    </rPh>
    <rPh sb="13" eb="16">
      <t>ジギョウダン</t>
    </rPh>
    <phoneticPr fontId="3"/>
  </si>
  <si>
    <t>（公財）えひめ女性財団</t>
    <rPh sb="1" eb="2">
      <t>オオヤケ</t>
    </rPh>
    <rPh sb="2" eb="3">
      <t>ザイ</t>
    </rPh>
    <rPh sb="7" eb="9">
      <t>ジョセイ</t>
    </rPh>
    <rPh sb="9" eb="11">
      <t>ザイダン</t>
    </rPh>
    <phoneticPr fontId="3"/>
  </si>
  <si>
    <t>（公財）伊方原子力広報センター</t>
    <rPh sb="1" eb="2">
      <t>オオヤケ</t>
    </rPh>
    <rPh sb="2" eb="3">
      <t>ザイ</t>
    </rPh>
    <rPh sb="4" eb="6">
      <t>イカタ</t>
    </rPh>
    <rPh sb="6" eb="9">
      <t>ゲンシリョク</t>
    </rPh>
    <rPh sb="9" eb="11">
      <t>コウホウ</t>
    </rPh>
    <phoneticPr fontId="3"/>
  </si>
  <si>
    <t>（公財）えひめ産業振興財団</t>
    <rPh sb="1" eb="2">
      <t>オオヤケ</t>
    </rPh>
    <rPh sb="2" eb="3">
      <t>ザイ</t>
    </rPh>
    <rPh sb="7" eb="9">
      <t>サンギョウ</t>
    </rPh>
    <rPh sb="9" eb="11">
      <t>シンコウ</t>
    </rPh>
    <rPh sb="11" eb="13">
      <t>ザイダン</t>
    </rPh>
    <phoneticPr fontId="3"/>
  </si>
  <si>
    <t>（公財）松山観光コンベンション協会</t>
    <rPh sb="1" eb="2">
      <t>オオヤケ</t>
    </rPh>
    <rPh sb="2" eb="3">
      <t>ザイ</t>
    </rPh>
    <rPh sb="4" eb="6">
      <t>マツヤマ</t>
    </rPh>
    <rPh sb="6" eb="8">
      <t>カンコウ</t>
    </rPh>
    <rPh sb="15" eb="17">
      <t>キョウカイ</t>
    </rPh>
    <phoneticPr fontId="3"/>
  </si>
  <si>
    <t>（公財）愛媛県国際交流協会</t>
    <rPh sb="1" eb="2">
      <t>オオヤケ</t>
    </rPh>
    <rPh sb="2" eb="3">
      <t>ザイ</t>
    </rPh>
    <rPh sb="4" eb="6">
      <t>エヒメ</t>
    </rPh>
    <rPh sb="6" eb="7">
      <t>ケン</t>
    </rPh>
    <rPh sb="7" eb="9">
      <t>コクサイ</t>
    </rPh>
    <rPh sb="9" eb="11">
      <t>コウリュウ</t>
    </rPh>
    <rPh sb="11" eb="13">
      <t>キョウカイ</t>
    </rPh>
    <phoneticPr fontId="3"/>
  </si>
  <si>
    <t>○</t>
  </si>
  <si>
    <t>（公財）えひめ農林漁業振興機構</t>
    <rPh sb="1" eb="2">
      <t>オオヤケ</t>
    </rPh>
    <rPh sb="2" eb="3">
      <t>ザイ</t>
    </rPh>
    <rPh sb="7" eb="9">
      <t>ノウリン</t>
    </rPh>
    <rPh sb="9" eb="11">
      <t>ギョギョウ</t>
    </rPh>
    <rPh sb="11" eb="13">
      <t>シンコウ</t>
    </rPh>
    <rPh sb="13" eb="15">
      <t>キコウ</t>
    </rPh>
    <phoneticPr fontId="3"/>
  </si>
  <si>
    <t>（公財）愛媛の森林基金</t>
    <rPh sb="1" eb="2">
      <t>オオヤケ</t>
    </rPh>
    <rPh sb="2" eb="3">
      <t>ザイ</t>
    </rPh>
    <rPh sb="4" eb="6">
      <t>エヒメ</t>
    </rPh>
    <rPh sb="7" eb="9">
      <t>シンリン</t>
    </rPh>
    <rPh sb="9" eb="11">
      <t>キキン</t>
    </rPh>
    <phoneticPr fontId="3"/>
  </si>
  <si>
    <t>（公社）愛媛県園芸振興基金協会</t>
    <rPh sb="1" eb="2">
      <t>コウ</t>
    </rPh>
    <rPh sb="2" eb="3">
      <t>シャ</t>
    </rPh>
    <rPh sb="4" eb="6">
      <t>エヒメ</t>
    </rPh>
    <rPh sb="6" eb="7">
      <t>ケン</t>
    </rPh>
    <rPh sb="7" eb="9">
      <t>エンゲイ</t>
    </rPh>
    <rPh sb="9" eb="11">
      <t>シンコウ</t>
    </rPh>
    <rPh sb="11" eb="13">
      <t>キキン</t>
    </rPh>
    <rPh sb="13" eb="15">
      <t>キョウカイ</t>
    </rPh>
    <phoneticPr fontId="3"/>
  </si>
  <si>
    <t>（公財）えひめ海づくり基金</t>
    <rPh sb="1" eb="2">
      <t>オオヤケ</t>
    </rPh>
    <rPh sb="2" eb="3">
      <t>ザイ</t>
    </rPh>
    <rPh sb="7" eb="8">
      <t>ウミ</t>
    </rPh>
    <rPh sb="11" eb="13">
      <t>キキン</t>
    </rPh>
    <phoneticPr fontId="3"/>
  </si>
  <si>
    <t>（公財）愛媛県動物園協会</t>
    <rPh sb="1" eb="2">
      <t>コウ</t>
    </rPh>
    <rPh sb="2" eb="3">
      <t>ザイ</t>
    </rPh>
    <rPh sb="4" eb="6">
      <t>エヒメ</t>
    </rPh>
    <rPh sb="6" eb="7">
      <t>ケン</t>
    </rPh>
    <rPh sb="7" eb="10">
      <t>ドウブツエン</t>
    </rPh>
    <rPh sb="10" eb="12">
      <t>キョウカイ</t>
    </rPh>
    <phoneticPr fontId="3"/>
  </si>
  <si>
    <t>（公財）愛媛県埋蔵文化財センター</t>
    <rPh sb="1" eb="2">
      <t>コウ</t>
    </rPh>
    <rPh sb="2" eb="3">
      <t>ザイ</t>
    </rPh>
    <rPh sb="4" eb="6">
      <t>エヒメ</t>
    </rPh>
    <rPh sb="6" eb="7">
      <t>ケン</t>
    </rPh>
    <rPh sb="7" eb="9">
      <t>マイゾウ</t>
    </rPh>
    <rPh sb="9" eb="12">
      <t>ブンカザイ</t>
    </rPh>
    <phoneticPr fontId="3"/>
  </si>
  <si>
    <t>（公財）愛媛県暴力追放推進センター</t>
    <rPh sb="1" eb="2">
      <t>コウ</t>
    </rPh>
    <rPh sb="2" eb="3">
      <t>ザイ</t>
    </rPh>
    <rPh sb="4" eb="6">
      <t>エヒメ</t>
    </rPh>
    <rPh sb="6" eb="7">
      <t>ケン</t>
    </rPh>
    <rPh sb="7" eb="9">
      <t>ボウリョク</t>
    </rPh>
    <rPh sb="9" eb="11">
      <t>ツイホウ</t>
    </rPh>
    <rPh sb="11" eb="13">
      <t>スイシン</t>
    </rPh>
    <phoneticPr fontId="3"/>
  </si>
  <si>
    <t>松山空港ビル（株）</t>
    <rPh sb="0" eb="2">
      <t>マツヤマ</t>
    </rPh>
    <rPh sb="2" eb="4">
      <t>クウコウ</t>
    </rPh>
    <rPh sb="7" eb="8">
      <t>カブ</t>
    </rPh>
    <phoneticPr fontId="3"/>
  </si>
  <si>
    <t>愛媛エフ・エー・ゼット（株）</t>
    <rPh sb="0" eb="2">
      <t>エヒメ</t>
    </rPh>
    <rPh sb="12" eb="13">
      <t>カブ</t>
    </rPh>
    <phoneticPr fontId="3"/>
  </si>
  <si>
    <t>松山観光港ターミナル（株）</t>
    <rPh sb="0" eb="2">
      <t>マツヤマ</t>
    </rPh>
    <rPh sb="2" eb="4">
      <t>カンコウ</t>
    </rPh>
    <rPh sb="4" eb="5">
      <t>ミナト</t>
    </rPh>
    <rPh sb="11" eb="12">
      <t>カブ</t>
    </rPh>
    <phoneticPr fontId="3"/>
  </si>
  <si>
    <t>南レク（株）</t>
    <rPh sb="0" eb="1">
      <t>ミナミ</t>
    </rPh>
    <rPh sb="4" eb="5">
      <t>カブ</t>
    </rPh>
    <phoneticPr fontId="3"/>
  </si>
  <si>
    <t>愛媛県土地開発公社</t>
    <rPh sb="0" eb="2">
      <t>エヒメ</t>
    </rPh>
    <rPh sb="2" eb="3">
      <t>ケン</t>
    </rPh>
    <rPh sb="3" eb="5">
      <t>トチ</t>
    </rPh>
    <rPh sb="5" eb="7">
      <t>カイハツ</t>
    </rPh>
    <rPh sb="7" eb="9">
      <t>コウシャ</t>
    </rPh>
    <phoneticPr fontId="3"/>
  </si>
  <si>
    <t>公立大学法人愛媛県立医療技術大学</t>
    <rPh sb="0" eb="2">
      <t>コウリツ</t>
    </rPh>
    <rPh sb="2" eb="4">
      <t>ダイガク</t>
    </rPh>
    <rPh sb="4" eb="6">
      <t>ホウジン</t>
    </rPh>
    <rPh sb="6" eb="10">
      <t>エヒメケンリツ</t>
    </rPh>
    <rPh sb="10" eb="12">
      <t>イリョウ</t>
    </rPh>
    <rPh sb="12" eb="14">
      <t>ギジュツ</t>
    </rPh>
    <rPh sb="14" eb="16">
      <t>ダイガク</t>
    </rPh>
    <phoneticPr fontId="3"/>
  </si>
  <si>
    <t>法適用企業</t>
  </si>
  <si>
    <t>法非適用企業</t>
  </si>
  <si>
    <t>一般会計</t>
    <rPh sb="0" eb="2">
      <t>イッパン</t>
    </rPh>
    <rPh sb="2" eb="4">
      <t>カイケイ</t>
    </rPh>
    <phoneticPr fontId="15"/>
  </si>
  <si>
    <t>災害救助基金特別会計</t>
    <rPh sb="0" eb="2">
      <t>サイガイ</t>
    </rPh>
    <rPh sb="2" eb="4">
      <t>キュウジョ</t>
    </rPh>
    <rPh sb="4" eb="6">
      <t>キキン</t>
    </rPh>
    <rPh sb="6" eb="8">
      <t>トクベツ</t>
    </rPh>
    <rPh sb="8" eb="10">
      <t>カイケイ</t>
    </rPh>
    <phoneticPr fontId="15"/>
  </si>
  <si>
    <t>母子父子寡婦福祉資金特別会計</t>
    <rPh sb="0" eb="2">
      <t>ボシ</t>
    </rPh>
    <rPh sb="2" eb="4">
      <t>フシ</t>
    </rPh>
    <rPh sb="4" eb="6">
      <t>カフ</t>
    </rPh>
    <rPh sb="6" eb="8">
      <t>フクシ</t>
    </rPh>
    <rPh sb="8" eb="10">
      <t>シキン</t>
    </rPh>
    <rPh sb="10" eb="12">
      <t>トクベツ</t>
    </rPh>
    <rPh sb="12" eb="14">
      <t>カイケイ</t>
    </rPh>
    <phoneticPr fontId="15"/>
  </si>
  <si>
    <t>中小企業振興資金特別会計</t>
    <rPh sb="0" eb="2">
      <t>チュウショウ</t>
    </rPh>
    <rPh sb="2" eb="4">
      <t>キギョウ</t>
    </rPh>
    <rPh sb="4" eb="6">
      <t>シンコウ</t>
    </rPh>
    <rPh sb="6" eb="8">
      <t>シキン</t>
    </rPh>
    <rPh sb="8" eb="10">
      <t>トクベツ</t>
    </rPh>
    <rPh sb="10" eb="12">
      <t>カイケイ</t>
    </rPh>
    <phoneticPr fontId="15"/>
  </si>
  <si>
    <t>農業改良資金特別会計</t>
    <rPh sb="0" eb="2">
      <t>ノウギョウ</t>
    </rPh>
    <rPh sb="2" eb="4">
      <t>カイリョウ</t>
    </rPh>
    <rPh sb="4" eb="6">
      <t>シキン</t>
    </rPh>
    <rPh sb="6" eb="8">
      <t>トクベツ</t>
    </rPh>
    <rPh sb="8" eb="10">
      <t>カイケイ</t>
    </rPh>
    <phoneticPr fontId="15"/>
  </si>
  <si>
    <t>国営農業水利事業負担金特別会計</t>
    <rPh sb="0" eb="2">
      <t>コクエイ</t>
    </rPh>
    <rPh sb="2" eb="4">
      <t>ノウギョウ</t>
    </rPh>
    <rPh sb="4" eb="6">
      <t>スイリ</t>
    </rPh>
    <rPh sb="6" eb="8">
      <t>ジギョウ</t>
    </rPh>
    <rPh sb="8" eb="11">
      <t>フタンキン</t>
    </rPh>
    <rPh sb="11" eb="13">
      <t>トクベツ</t>
    </rPh>
    <rPh sb="13" eb="15">
      <t>カイケイ</t>
    </rPh>
    <phoneticPr fontId="15"/>
  </si>
  <si>
    <t>県有林経営事業特別会計</t>
    <rPh sb="0" eb="1">
      <t>ケン</t>
    </rPh>
    <rPh sb="1" eb="2">
      <t>アリ</t>
    </rPh>
    <rPh sb="2" eb="3">
      <t>ハヤシ</t>
    </rPh>
    <rPh sb="3" eb="5">
      <t>ケイエイ</t>
    </rPh>
    <rPh sb="5" eb="7">
      <t>ジギョウ</t>
    </rPh>
    <rPh sb="7" eb="9">
      <t>トクベツ</t>
    </rPh>
    <rPh sb="9" eb="11">
      <t>カイケイ</t>
    </rPh>
    <phoneticPr fontId="15"/>
  </si>
  <si>
    <t>林業改善資金特別会計</t>
    <rPh sb="0" eb="2">
      <t>リンギョウ</t>
    </rPh>
    <rPh sb="2" eb="4">
      <t>カイゼン</t>
    </rPh>
    <rPh sb="4" eb="6">
      <t>シキン</t>
    </rPh>
    <rPh sb="6" eb="8">
      <t>トクベツ</t>
    </rPh>
    <rPh sb="8" eb="10">
      <t>カイケイ</t>
    </rPh>
    <phoneticPr fontId="15"/>
  </si>
  <si>
    <t>沿岸漁業改善資金特別会計</t>
    <rPh sb="0" eb="2">
      <t>エンガン</t>
    </rPh>
    <rPh sb="2" eb="4">
      <t>ギョギョウ</t>
    </rPh>
    <rPh sb="4" eb="6">
      <t>カイゼン</t>
    </rPh>
    <rPh sb="6" eb="8">
      <t>シキン</t>
    </rPh>
    <rPh sb="8" eb="10">
      <t>トクベツ</t>
    </rPh>
    <rPh sb="10" eb="12">
      <t>カイケイ</t>
    </rPh>
    <phoneticPr fontId="15"/>
  </si>
  <si>
    <t>公共用地整備事業特別会計</t>
    <rPh sb="0" eb="2">
      <t>コウキョウ</t>
    </rPh>
    <rPh sb="2" eb="4">
      <t>ヨウチ</t>
    </rPh>
    <rPh sb="4" eb="6">
      <t>セイビ</t>
    </rPh>
    <rPh sb="6" eb="8">
      <t>ジギョウ</t>
    </rPh>
    <rPh sb="8" eb="10">
      <t>トクベツ</t>
    </rPh>
    <rPh sb="10" eb="12">
      <t>カイケイ</t>
    </rPh>
    <phoneticPr fontId="15"/>
  </si>
  <si>
    <t>用品調達特別会計</t>
    <rPh sb="0" eb="2">
      <t>ヨウヒン</t>
    </rPh>
    <rPh sb="2" eb="4">
      <t>チョウタツ</t>
    </rPh>
    <rPh sb="4" eb="6">
      <t>トクベツ</t>
    </rPh>
    <rPh sb="6" eb="8">
      <t>カイケイ</t>
    </rPh>
    <phoneticPr fontId="15"/>
  </si>
  <si>
    <t>自動車集中管理特別会計</t>
    <rPh sb="0" eb="3">
      <t>ジドウシャ</t>
    </rPh>
    <rPh sb="3" eb="5">
      <t>シュウチュウ</t>
    </rPh>
    <rPh sb="5" eb="7">
      <t>カンリ</t>
    </rPh>
    <rPh sb="7" eb="9">
      <t>トクベツ</t>
    </rPh>
    <rPh sb="9" eb="11">
      <t>カイケイ</t>
    </rPh>
    <phoneticPr fontId="15"/>
  </si>
  <si>
    <t>奨学資金特別会計</t>
    <rPh sb="0" eb="2">
      <t>ショウガク</t>
    </rPh>
    <rPh sb="2" eb="4">
      <t>シキン</t>
    </rPh>
    <rPh sb="4" eb="6">
      <t>トクベツ</t>
    </rPh>
    <rPh sb="6" eb="8">
      <t>カイケイ</t>
    </rPh>
    <phoneticPr fontId="15"/>
  </si>
  <si>
    <t>公債管理特別会計</t>
    <rPh sb="0" eb="2">
      <t>コウサイ</t>
    </rPh>
    <rPh sb="2" eb="4">
      <t>カンリ</t>
    </rPh>
    <rPh sb="4" eb="6">
      <t>トクベツ</t>
    </rPh>
    <rPh sb="6" eb="8">
      <t>カイケイ</t>
    </rPh>
    <phoneticPr fontId="15"/>
  </si>
  <si>
    <t>国民健康保険事業特別会計</t>
    <rPh sb="0" eb="8">
      <t>コクミンケンコウホケンジギョウ</t>
    </rPh>
    <rPh sb="8" eb="12">
      <t>トクベツカイケイ</t>
    </rPh>
    <phoneticPr fontId="2"/>
  </si>
  <si>
    <t>電気事業会計</t>
    <rPh sb="0" eb="2">
      <t>デンキ</t>
    </rPh>
    <rPh sb="2" eb="4">
      <t>ジギョウ</t>
    </rPh>
    <rPh sb="4" eb="6">
      <t>カイケイ</t>
    </rPh>
    <phoneticPr fontId="36"/>
  </si>
  <si>
    <t>病院事業会計</t>
    <rPh sb="0" eb="2">
      <t>ビョウイン</t>
    </rPh>
    <rPh sb="2" eb="4">
      <t>ジギョウ</t>
    </rPh>
    <rPh sb="4" eb="6">
      <t>カイケイ</t>
    </rPh>
    <phoneticPr fontId="36"/>
  </si>
  <si>
    <t>工業用水道事業会計</t>
    <rPh sb="0" eb="3">
      <t>コウギョウヨウ</t>
    </rPh>
    <rPh sb="3" eb="5">
      <t>スイドウ</t>
    </rPh>
    <rPh sb="5" eb="7">
      <t>ジギョウ</t>
    </rPh>
    <rPh sb="7" eb="9">
      <t>カイケイ</t>
    </rPh>
    <phoneticPr fontId="36"/>
  </si>
  <si>
    <t>港湾施設整備事業特別会計</t>
    <rPh sb="0" eb="2">
      <t>コウワン</t>
    </rPh>
    <rPh sb="2" eb="4">
      <t>シセツ</t>
    </rPh>
    <rPh sb="4" eb="6">
      <t>セイビ</t>
    </rPh>
    <rPh sb="6" eb="8">
      <t>ジギョウ</t>
    </rPh>
    <rPh sb="8" eb="10">
      <t>トクベツ</t>
    </rPh>
    <rPh sb="10" eb="12">
      <t>カイケイ</t>
    </rPh>
    <phoneticPr fontId="3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</si>
</sst>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93540</c:v>
                </c:pt>
                <c:pt idx="3">
                  <c:v>88232</c:v>
                </c:pt>
                <c:pt idx="4">
                  <c:v>88906</c:v>
                </c:pt>
              </c:numCache>
            </c:numRef>
          </c:val>
          <c:smooth val="0"/>
          <c:extLst>
            <c:ext xmlns:c16="http://schemas.microsoft.com/office/drawing/2014/chart" uri="{C3380CC4-5D6E-409C-BE32-E72D297353CC}">
              <c16:uniqueId val="{00000000-E748-42B6-966B-770975AB59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78657</c:v>
                </c:pt>
                <c:pt idx="1">
                  <c:v>85550</c:v>
                </c:pt>
                <c:pt idx="2">
                  <c:v>90718</c:v>
                </c:pt>
                <c:pt idx="3">
                  <c:v>82861</c:v>
                </c:pt>
                <c:pt idx="4">
                  <c:v>92495</c:v>
                </c:pt>
              </c:numCache>
            </c:numRef>
          </c:val>
          <c:smooth val="0"/>
          <c:extLst>
            <c:ext xmlns:c16="http://schemas.microsoft.com/office/drawing/2014/chart" uri="{C3380CC4-5D6E-409C-BE32-E72D297353CC}">
              <c16:uniqueId val="{00000001-E748-42B6-966B-770975AB59FD}"/>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0.54</c:v>
                </c:pt>
                <c:pt idx="1">
                  <c:v>0.7</c:v>
                </c:pt>
                <c:pt idx="2">
                  <c:v>0.69</c:v>
                </c:pt>
                <c:pt idx="3">
                  <c:v>1.62</c:v>
                </c:pt>
                <c:pt idx="4">
                  <c:v>1.44</c:v>
                </c:pt>
              </c:numCache>
            </c:numRef>
          </c:val>
          <c:extLst>
            <c:ext xmlns:c16="http://schemas.microsoft.com/office/drawing/2014/chart" uri="{C3380CC4-5D6E-409C-BE32-E72D297353CC}">
              <c16:uniqueId val="{00000000-1518-4148-80F8-B614BE3EFB9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5.86</c:v>
                </c:pt>
                <c:pt idx="1">
                  <c:v>6.34</c:v>
                </c:pt>
                <c:pt idx="2">
                  <c:v>6.99</c:v>
                </c:pt>
                <c:pt idx="3">
                  <c:v>8.35</c:v>
                </c:pt>
                <c:pt idx="4">
                  <c:v>7.53</c:v>
                </c:pt>
              </c:numCache>
            </c:numRef>
          </c:val>
          <c:extLst>
            <c:ext xmlns:c16="http://schemas.microsoft.com/office/drawing/2014/chart" uri="{C3380CC4-5D6E-409C-BE32-E72D297353CC}">
              <c16:uniqueId val="{00000001-1518-4148-80F8-B614BE3EFB97}"/>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0.84</c:v>
                </c:pt>
                <c:pt idx="1">
                  <c:v>0.76</c:v>
                </c:pt>
                <c:pt idx="2">
                  <c:v>0.92</c:v>
                </c:pt>
                <c:pt idx="3">
                  <c:v>2.11</c:v>
                </c:pt>
                <c:pt idx="4">
                  <c:v>-0.98</c:v>
                </c:pt>
              </c:numCache>
            </c:numRef>
          </c:val>
          <c:smooth val="0"/>
          <c:extLst>
            <c:ext xmlns:c16="http://schemas.microsoft.com/office/drawing/2014/chart" uri="{C3380CC4-5D6E-409C-BE32-E72D297353CC}">
              <c16:uniqueId val="{00000002-1518-4148-80F8-B614BE3EFB97}"/>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6B70-4C33-A7E8-D9EC2B62078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B70-4C33-A7E8-D9EC2B620784}"/>
            </c:ext>
          </c:extLst>
        </c:ser>
        <c:ser>
          <c:idx val="2"/>
          <c:order val="2"/>
          <c:tx>
            <c:strRef>
              <c:f>データシート!$A$29</c:f>
              <c:strCache>
                <c:ptCount val="1"/>
                <c:pt idx="0">
                  <c:v>自動車集中管理（重複会計）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6B70-4C33-A7E8-D9EC2B620784}"/>
            </c:ext>
          </c:extLst>
        </c:ser>
        <c:ser>
          <c:idx val="3"/>
          <c:order val="3"/>
          <c:tx>
            <c:strRef>
              <c:f>データシート!$A$30</c:f>
              <c:strCache>
                <c:ptCount val="1"/>
                <c:pt idx="0">
                  <c:v>県有林経営事業</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0.63</c:v>
                </c:pt>
                <c:pt idx="1">
                  <c:v>#N/A</c:v>
                </c:pt>
                <c:pt idx="2">
                  <c:v>0.61</c:v>
                </c:pt>
                <c:pt idx="3">
                  <c:v>#N/A</c:v>
                </c:pt>
                <c:pt idx="4">
                  <c:v>0.56999999999999995</c:v>
                </c:pt>
                <c:pt idx="5">
                  <c:v>#N/A</c:v>
                </c:pt>
                <c:pt idx="6">
                  <c:v>#N/A</c:v>
                </c:pt>
                <c:pt idx="7">
                  <c:v>0.01</c:v>
                </c:pt>
                <c:pt idx="8">
                  <c:v>#N/A</c:v>
                </c:pt>
                <c:pt idx="9">
                  <c:v>0.01</c:v>
                </c:pt>
              </c:numCache>
            </c:numRef>
          </c:val>
          <c:extLst>
            <c:ext xmlns:c16="http://schemas.microsoft.com/office/drawing/2014/chart" uri="{C3380CC4-5D6E-409C-BE32-E72D297353CC}">
              <c16:uniqueId val="{00000003-6B70-4C33-A7E8-D9EC2B620784}"/>
            </c:ext>
          </c:extLst>
        </c:ser>
        <c:ser>
          <c:idx val="4"/>
          <c:order val="4"/>
          <c:tx>
            <c:strRef>
              <c:f>データシート!$A$31</c:f>
              <c:strCache>
                <c:ptCount val="1"/>
                <c:pt idx="0">
                  <c:v>港湾施設整備事業特別会計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0.19</c:v>
                </c:pt>
                <c:pt idx="2">
                  <c:v>#N/A</c:v>
                </c:pt>
                <c:pt idx="3">
                  <c:v>0.2</c:v>
                </c:pt>
                <c:pt idx="4">
                  <c:v>#N/A</c:v>
                </c:pt>
                <c:pt idx="5">
                  <c:v>0.21</c:v>
                </c:pt>
                <c:pt idx="6">
                  <c:v>#N/A</c:v>
                </c:pt>
                <c:pt idx="7">
                  <c:v>0.23</c:v>
                </c:pt>
                <c:pt idx="8">
                  <c:v>#N/A</c:v>
                </c:pt>
                <c:pt idx="9">
                  <c:v>0.24</c:v>
                </c:pt>
              </c:numCache>
            </c:numRef>
          </c:val>
          <c:extLst>
            <c:ext xmlns:c16="http://schemas.microsoft.com/office/drawing/2014/chart" uri="{C3380CC4-5D6E-409C-BE32-E72D297353CC}">
              <c16:uniqueId val="{00000004-6B70-4C33-A7E8-D9EC2B620784}"/>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0.63</c:v>
                </c:pt>
                <c:pt idx="2">
                  <c:v>#N/A</c:v>
                </c:pt>
                <c:pt idx="3">
                  <c:v>0.56999999999999995</c:v>
                </c:pt>
                <c:pt idx="4">
                  <c:v>#N/A</c:v>
                </c:pt>
                <c:pt idx="5">
                  <c:v>0.67</c:v>
                </c:pt>
                <c:pt idx="6">
                  <c:v>#N/A</c:v>
                </c:pt>
                <c:pt idx="7">
                  <c:v>1.3</c:v>
                </c:pt>
                <c:pt idx="8">
                  <c:v>#N/A</c:v>
                </c:pt>
                <c:pt idx="9">
                  <c:v>0.5</c:v>
                </c:pt>
              </c:numCache>
            </c:numRef>
          </c:val>
          <c:extLst>
            <c:ext xmlns:c16="http://schemas.microsoft.com/office/drawing/2014/chart" uri="{C3380CC4-5D6E-409C-BE32-E72D297353CC}">
              <c16:uniqueId val="{00000005-6B70-4C33-A7E8-D9EC2B620784}"/>
            </c:ext>
          </c:extLst>
        </c:ser>
        <c:ser>
          <c:idx val="6"/>
          <c:order val="6"/>
          <c:tx>
            <c:strRef>
              <c:f>データシート!$A$33</c:f>
              <c:strCache>
                <c:ptCount val="1"/>
                <c:pt idx="0">
                  <c:v>工業用水道事業会計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1.47</c:v>
                </c:pt>
                <c:pt idx="2">
                  <c:v>#N/A</c:v>
                </c:pt>
                <c:pt idx="3">
                  <c:v>1.54</c:v>
                </c:pt>
                <c:pt idx="4">
                  <c:v>#N/A</c:v>
                </c:pt>
                <c:pt idx="5">
                  <c:v>0.96</c:v>
                </c:pt>
                <c:pt idx="6">
                  <c:v>#N/A</c:v>
                </c:pt>
                <c:pt idx="7">
                  <c:v>1.02</c:v>
                </c:pt>
                <c:pt idx="8">
                  <c:v>#N/A</c:v>
                </c:pt>
                <c:pt idx="9">
                  <c:v>1.1000000000000001</c:v>
                </c:pt>
              </c:numCache>
            </c:numRef>
          </c:val>
          <c:extLst>
            <c:ext xmlns:c16="http://schemas.microsoft.com/office/drawing/2014/chart" uri="{C3380CC4-5D6E-409C-BE32-E72D297353CC}">
              <c16:uniqueId val="{00000006-6B70-4C33-A7E8-D9EC2B620784}"/>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1.17</c:v>
                </c:pt>
                <c:pt idx="2">
                  <c:v>#N/A</c:v>
                </c:pt>
                <c:pt idx="3">
                  <c:v>1.31</c:v>
                </c:pt>
                <c:pt idx="4">
                  <c:v>#N/A</c:v>
                </c:pt>
                <c:pt idx="5">
                  <c:v>1.27</c:v>
                </c:pt>
                <c:pt idx="6">
                  <c:v>#N/A</c:v>
                </c:pt>
                <c:pt idx="7">
                  <c:v>1.59</c:v>
                </c:pt>
                <c:pt idx="8">
                  <c:v>#N/A</c:v>
                </c:pt>
                <c:pt idx="9">
                  <c:v>1.42</c:v>
                </c:pt>
              </c:numCache>
            </c:numRef>
          </c:val>
          <c:extLst>
            <c:ext xmlns:c16="http://schemas.microsoft.com/office/drawing/2014/chart" uri="{C3380CC4-5D6E-409C-BE32-E72D297353CC}">
              <c16:uniqueId val="{00000007-6B70-4C33-A7E8-D9EC2B620784}"/>
            </c:ext>
          </c:extLst>
        </c:ser>
        <c:ser>
          <c:idx val="8"/>
          <c:order val="8"/>
          <c:tx>
            <c:strRef>
              <c:f>データシート!$A$35</c:f>
              <c:strCache>
                <c:ptCount val="1"/>
                <c:pt idx="0">
                  <c:v>電気事業会計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1.71</c:v>
                </c:pt>
                <c:pt idx="2">
                  <c:v>#N/A</c:v>
                </c:pt>
                <c:pt idx="3">
                  <c:v>1.57</c:v>
                </c:pt>
                <c:pt idx="4">
                  <c:v>#N/A</c:v>
                </c:pt>
                <c:pt idx="5">
                  <c:v>1.43</c:v>
                </c:pt>
                <c:pt idx="6">
                  <c:v>#N/A</c:v>
                </c:pt>
                <c:pt idx="7">
                  <c:v>1.23</c:v>
                </c:pt>
                <c:pt idx="8">
                  <c:v>#N/A</c:v>
                </c:pt>
                <c:pt idx="9">
                  <c:v>1.49</c:v>
                </c:pt>
              </c:numCache>
            </c:numRef>
          </c:val>
          <c:extLst>
            <c:ext xmlns:c16="http://schemas.microsoft.com/office/drawing/2014/chart" uri="{C3380CC4-5D6E-409C-BE32-E72D297353CC}">
              <c16:uniqueId val="{00000008-6B70-4C33-A7E8-D9EC2B620784}"/>
            </c:ext>
          </c:extLst>
        </c:ser>
        <c:ser>
          <c:idx val="9"/>
          <c:order val="9"/>
          <c:tx>
            <c:strRef>
              <c:f>データシート!$A$36</c:f>
              <c:strCache>
                <c:ptCount val="1"/>
                <c:pt idx="0">
                  <c:v>国民健康保険事業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0.5</c:v>
                </c:pt>
                <c:pt idx="2">
                  <c:v>#N/A</c:v>
                </c:pt>
                <c:pt idx="3">
                  <c:v>2.0299999999999998</c:v>
                </c:pt>
                <c:pt idx="4">
                  <c:v>#N/A</c:v>
                </c:pt>
                <c:pt idx="5">
                  <c:v>2.65</c:v>
                </c:pt>
                <c:pt idx="6">
                  <c:v>#N/A</c:v>
                </c:pt>
                <c:pt idx="7">
                  <c:v>2.75</c:v>
                </c:pt>
                <c:pt idx="8">
                  <c:v>#N/A</c:v>
                </c:pt>
                <c:pt idx="9">
                  <c:v>2.74</c:v>
                </c:pt>
              </c:numCache>
            </c:numRef>
          </c:val>
          <c:extLst>
            <c:ext xmlns:c16="http://schemas.microsoft.com/office/drawing/2014/chart" uri="{C3380CC4-5D6E-409C-BE32-E72D297353CC}">
              <c16:uniqueId val="{00000009-6B70-4C33-A7E8-D9EC2B620784}"/>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58779</c:v>
                </c:pt>
                <c:pt idx="5">
                  <c:v>54265</c:v>
                </c:pt>
                <c:pt idx="8">
                  <c:v>52825</c:v>
                </c:pt>
                <c:pt idx="11">
                  <c:v>50162</c:v>
                </c:pt>
                <c:pt idx="14">
                  <c:v>48963</c:v>
                </c:pt>
              </c:numCache>
            </c:numRef>
          </c:val>
          <c:extLst>
            <c:ext xmlns:c16="http://schemas.microsoft.com/office/drawing/2014/chart" uri="{C3380CC4-5D6E-409C-BE32-E72D297353CC}">
              <c16:uniqueId val="{00000000-5E36-4C39-94C8-BF1CE53D15F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36-4C39-94C8-BF1CE53D15F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253</c:v>
                </c:pt>
                <c:pt idx="3">
                  <c:v>213</c:v>
                </c:pt>
                <c:pt idx="6">
                  <c:v>143</c:v>
                </c:pt>
                <c:pt idx="9">
                  <c:v>69</c:v>
                </c:pt>
                <c:pt idx="12">
                  <c:v>50</c:v>
                </c:pt>
              </c:numCache>
            </c:numRef>
          </c:val>
          <c:extLst>
            <c:ext xmlns:c16="http://schemas.microsoft.com/office/drawing/2014/chart" uri="{C3380CC4-5D6E-409C-BE32-E72D297353CC}">
              <c16:uniqueId val="{00000002-5E36-4C39-94C8-BF1CE53D15F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E36-4C39-94C8-BF1CE53D15F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2195</c:v>
                </c:pt>
                <c:pt idx="3">
                  <c:v>2202</c:v>
                </c:pt>
                <c:pt idx="6">
                  <c:v>2058</c:v>
                </c:pt>
                <c:pt idx="9">
                  <c:v>1797</c:v>
                </c:pt>
                <c:pt idx="12">
                  <c:v>1879</c:v>
                </c:pt>
              </c:numCache>
            </c:numRef>
          </c:val>
          <c:extLst>
            <c:ext xmlns:c16="http://schemas.microsoft.com/office/drawing/2014/chart" uri="{C3380CC4-5D6E-409C-BE32-E72D297353CC}">
              <c16:uniqueId val="{00000004-5E36-4C39-94C8-BF1CE53D15F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36-4C39-94C8-BF1CE53D15F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36-4C39-94C8-BF1CE53D15F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85681</c:v>
                </c:pt>
                <c:pt idx="3">
                  <c:v>81951</c:v>
                </c:pt>
                <c:pt idx="6">
                  <c:v>92484</c:v>
                </c:pt>
                <c:pt idx="9">
                  <c:v>80744</c:v>
                </c:pt>
                <c:pt idx="12">
                  <c:v>79440</c:v>
                </c:pt>
              </c:numCache>
            </c:numRef>
          </c:val>
          <c:extLst>
            <c:ext xmlns:c16="http://schemas.microsoft.com/office/drawing/2014/chart" uri="{C3380CC4-5D6E-409C-BE32-E72D297353CC}">
              <c16:uniqueId val="{00000007-5E36-4C39-94C8-BF1CE53D15F4}"/>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29350</c:v>
                </c:pt>
                <c:pt idx="2">
                  <c:v>#N/A</c:v>
                </c:pt>
                <c:pt idx="3">
                  <c:v>#N/A</c:v>
                </c:pt>
                <c:pt idx="4">
                  <c:v>30101</c:v>
                </c:pt>
                <c:pt idx="5">
                  <c:v>#N/A</c:v>
                </c:pt>
                <c:pt idx="6">
                  <c:v>#N/A</c:v>
                </c:pt>
                <c:pt idx="7">
                  <c:v>41860</c:v>
                </c:pt>
                <c:pt idx="8">
                  <c:v>#N/A</c:v>
                </c:pt>
                <c:pt idx="9">
                  <c:v>#N/A</c:v>
                </c:pt>
                <c:pt idx="10">
                  <c:v>32448</c:v>
                </c:pt>
                <c:pt idx="11">
                  <c:v>#N/A</c:v>
                </c:pt>
                <c:pt idx="12">
                  <c:v>#N/A</c:v>
                </c:pt>
                <c:pt idx="13">
                  <c:v>32406</c:v>
                </c:pt>
                <c:pt idx="14">
                  <c:v>#N/A</c:v>
                </c:pt>
              </c:numCache>
            </c:numRef>
          </c:val>
          <c:smooth val="0"/>
          <c:extLst>
            <c:ext xmlns:c16="http://schemas.microsoft.com/office/drawing/2014/chart" uri="{C3380CC4-5D6E-409C-BE32-E72D297353CC}">
              <c16:uniqueId val="{00000008-5E36-4C39-94C8-BF1CE53D15F4}"/>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644986</c:v>
                </c:pt>
                <c:pt idx="5">
                  <c:v>648967</c:v>
                </c:pt>
                <c:pt idx="8">
                  <c:v>646638</c:v>
                </c:pt>
                <c:pt idx="11">
                  <c:v>625340</c:v>
                </c:pt>
                <c:pt idx="14">
                  <c:v>604955</c:v>
                </c:pt>
              </c:numCache>
            </c:numRef>
          </c:val>
          <c:extLst>
            <c:ext xmlns:c16="http://schemas.microsoft.com/office/drawing/2014/chart" uri="{C3380CC4-5D6E-409C-BE32-E72D297353CC}">
              <c16:uniqueId val="{00000000-289B-439B-BA38-F6DCF632391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19857</c:v>
                </c:pt>
                <c:pt idx="5">
                  <c:v>18336</c:v>
                </c:pt>
                <c:pt idx="8">
                  <c:v>16593</c:v>
                </c:pt>
                <c:pt idx="11">
                  <c:v>17394</c:v>
                </c:pt>
                <c:pt idx="14">
                  <c:v>17955</c:v>
                </c:pt>
              </c:numCache>
            </c:numRef>
          </c:val>
          <c:extLst>
            <c:ext xmlns:c16="http://schemas.microsoft.com/office/drawing/2014/chart" uri="{C3380CC4-5D6E-409C-BE32-E72D297353CC}">
              <c16:uniqueId val="{00000001-289B-439B-BA38-F6DCF632391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94818</c:v>
                </c:pt>
                <c:pt idx="5">
                  <c:v>101768</c:v>
                </c:pt>
                <c:pt idx="8">
                  <c:v>125092</c:v>
                </c:pt>
                <c:pt idx="11">
                  <c:v>126636</c:v>
                </c:pt>
                <c:pt idx="14">
                  <c:v>140035</c:v>
                </c:pt>
              </c:numCache>
            </c:numRef>
          </c:val>
          <c:extLst>
            <c:ext xmlns:c16="http://schemas.microsoft.com/office/drawing/2014/chart" uri="{C3380CC4-5D6E-409C-BE32-E72D297353CC}">
              <c16:uniqueId val="{00000002-289B-439B-BA38-F6DCF632391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289B-439B-BA38-F6DCF632391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289B-439B-BA38-F6DCF632391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13</c:v>
                </c:pt>
                <c:pt idx="3">
                  <c:v>16</c:v>
                </c:pt>
                <c:pt idx="6">
                  <c:v>5</c:v>
                </c:pt>
                <c:pt idx="9">
                  <c:v>8</c:v>
                </c:pt>
                <c:pt idx="12">
                  <c:v>23</c:v>
                </c:pt>
              </c:numCache>
            </c:numRef>
          </c:val>
          <c:extLst>
            <c:ext xmlns:c16="http://schemas.microsoft.com/office/drawing/2014/chart" uri="{C3380CC4-5D6E-409C-BE32-E72D297353CC}">
              <c16:uniqueId val="{00000005-289B-439B-BA38-F6DCF632391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151937</c:v>
                </c:pt>
                <c:pt idx="3">
                  <c:v>148632</c:v>
                </c:pt>
                <c:pt idx="6">
                  <c:v>142348</c:v>
                </c:pt>
                <c:pt idx="9">
                  <c:v>135783</c:v>
                </c:pt>
                <c:pt idx="12">
                  <c:v>138832</c:v>
                </c:pt>
              </c:numCache>
            </c:numRef>
          </c:val>
          <c:extLst>
            <c:ext xmlns:c16="http://schemas.microsoft.com/office/drawing/2014/chart" uri="{C3380CC4-5D6E-409C-BE32-E72D297353CC}">
              <c16:uniqueId val="{00000006-289B-439B-BA38-F6DCF632391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289B-439B-BA38-F6DCF632391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17615</c:v>
                </c:pt>
                <c:pt idx="3">
                  <c:v>22602</c:v>
                </c:pt>
                <c:pt idx="6">
                  <c:v>26537</c:v>
                </c:pt>
                <c:pt idx="9">
                  <c:v>26425</c:v>
                </c:pt>
                <c:pt idx="12">
                  <c:v>25691</c:v>
                </c:pt>
              </c:numCache>
            </c:numRef>
          </c:val>
          <c:extLst>
            <c:ext xmlns:c16="http://schemas.microsoft.com/office/drawing/2014/chart" uri="{C3380CC4-5D6E-409C-BE32-E72D297353CC}">
              <c16:uniqueId val="{00000008-289B-439B-BA38-F6DCF632391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3067</c:v>
                </c:pt>
                <c:pt idx="3">
                  <c:v>2683</c:v>
                </c:pt>
                <c:pt idx="6">
                  <c:v>2284</c:v>
                </c:pt>
                <c:pt idx="9">
                  <c:v>1910</c:v>
                </c:pt>
                <c:pt idx="12">
                  <c:v>1722</c:v>
                </c:pt>
              </c:numCache>
            </c:numRef>
          </c:val>
          <c:extLst>
            <c:ext xmlns:c16="http://schemas.microsoft.com/office/drawing/2014/chart" uri="{C3380CC4-5D6E-409C-BE32-E72D297353CC}">
              <c16:uniqueId val="{00000009-289B-439B-BA38-F6DCF632391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1026876</c:v>
                </c:pt>
                <c:pt idx="3">
                  <c:v>1030067</c:v>
                </c:pt>
                <c:pt idx="6">
                  <c:v>1018332</c:v>
                </c:pt>
                <c:pt idx="9">
                  <c:v>994692</c:v>
                </c:pt>
                <c:pt idx="12">
                  <c:v>972071</c:v>
                </c:pt>
              </c:numCache>
            </c:numRef>
          </c:val>
          <c:extLst>
            <c:ext xmlns:c16="http://schemas.microsoft.com/office/drawing/2014/chart" uri="{C3380CC4-5D6E-409C-BE32-E72D297353CC}">
              <c16:uniqueId val="{0000000A-289B-439B-BA38-F6DCF6323917}"/>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439846</c:v>
                </c:pt>
                <c:pt idx="2">
                  <c:v>#N/A</c:v>
                </c:pt>
                <c:pt idx="3">
                  <c:v>#N/A</c:v>
                </c:pt>
                <c:pt idx="4">
                  <c:v>434929</c:v>
                </c:pt>
                <c:pt idx="5">
                  <c:v>#N/A</c:v>
                </c:pt>
                <c:pt idx="6">
                  <c:v>#N/A</c:v>
                </c:pt>
                <c:pt idx="7">
                  <c:v>401185</c:v>
                </c:pt>
                <c:pt idx="8">
                  <c:v>#N/A</c:v>
                </c:pt>
                <c:pt idx="9">
                  <c:v>#N/A</c:v>
                </c:pt>
                <c:pt idx="10">
                  <c:v>389448</c:v>
                </c:pt>
                <c:pt idx="11">
                  <c:v>#N/A</c:v>
                </c:pt>
                <c:pt idx="12">
                  <c:v>#N/A</c:v>
                </c:pt>
                <c:pt idx="13">
                  <c:v>375394</c:v>
                </c:pt>
                <c:pt idx="14">
                  <c:v>#N/A</c:v>
                </c:pt>
              </c:numCache>
            </c:numRef>
          </c:val>
          <c:smooth val="0"/>
          <c:extLst>
            <c:ext xmlns:c16="http://schemas.microsoft.com/office/drawing/2014/chart" uri="{C3380CC4-5D6E-409C-BE32-E72D297353CC}">
              <c16:uniqueId val="{0000000B-289B-439B-BA38-F6DCF6323917}"/>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25932</c:v>
                </c:pt>
                <c:pt idx="1">
                  <c:v>30306</c:v>
                </c:pt>
                <c:pt idx="2">
                  <c:v>27372</c:v>
                </c:pt>
              </c:numCache>
            </c:numRef>
          </c:val>
          <c:extLst>
            <c:ext xmlns:c16="http://schemas.microsoft.com/office/drawing/2014/chart" uri="{C3380CC4-5D6E-409C-BE32-E72D297353CC}">
              <c16:uniqueId val="{00000000-D037-41BD-A9C5-7CBC1D598CE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18786</c:v>
                </c:pt>
                <c:pt idx="1">
                  <c:v>18788</c:v>
                </c:pt>
                <c:pt idx="2">
                  <c:v>21053</c:v>
                </c:pt>
              </c:numCache>
            </c:numRef>
          </c:val>
          <c:extLst>
            <c:ext xmlns:c16="http://schemas.microsoft.com/office/drawing/2014/chart" uri="{C3380CC4-5D6E-409C-BE32-E72D297353CC}">
              <c16:uniqueId val="{00000001-D037-41BD-A9C5-7CBC1D598CE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69312</c:v>
                </c:pt>
                <c:pt idx="1">
                  <c:v>66677</c:v>
                </c:pt>
                <c:pt idx="2">
                  <c:v>80764</c:v>
                </c:pt>
              </c:numCache>
            </c:numRef>
          </c:val>
          <c:extLst>
            <c:ext xmlns:c16="http://schemas.microsoft.com/office/drawing/2014/chart" uri="{C3380CC4-5D6E-409C-BE32-E72D297353CC}">
              <c16:uniqueId val="{00000002-D037-41BD-A9C5-7CBC1D598CE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令和５年度は、社会保障関係経費の増加などにより基準財政需要額が増加した一方、企業業績の改善による法人事業税の増加などにより基準財政収入額も増加したことから、財政力指数は横ばいとなった。</a:t>
          </a:r>
        </a:p>
        <a:p>
          <a:r>
            <a:rPr kumimoji="1" lang="ja-JP" altLang="en-US" sz="1300">
              <a:latin typeface="ＭＳ Ｐゴシック" panose="020B0600070205080204" pitchFamily="50" charset="-128"/>
              <a:ea typeface="ＭＳ Ｐゴシック" panose="020B0600070205080204" pitchFamily="50" charset="-128"/>
            </a:rPr>
            <a:t>　今後も、県税滞納額の縮減等による歳入確保と事務事業の徹底した見直しにより、将来の財政負担に配慮した財政運営を行う。</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45</xdr:row>
      <xdr:rowOff>74083</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180667"/>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46160</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74083</xdr:rowOff>
    </xdr:from>
    <xdr:to>
      <xdr:col>24</xdr:col>
      <xdr:colOff>12700</xdr:colOff>
      <xdr:row>45</xdr:row>
      <xdr:rowOff>74083</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14817</xdr:rowOff>
    </xdr:from>
    <xdr:to>
      <xdr:col>23</xdr:col>
      <xdr:colOff>133350</xdr:colOff>
      <xdr:row>43</xdr:row>
      <xdr:rowOff>14817</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73871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92727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77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14817</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73871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76200</xdr:rowOff>
    </xdr:from>
    <xdr:to>
      <xdr:col>19</xdr:col>
      <xdr:colOff>184150</xdr:colOff>
      <xdr:row>41</xdr:row>
      <xdr:rowOff>6350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16527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39</xdr:row>
      <xdr:rowOff>97367</xdr:rowOff>
    </xdr:from>
    <xdr:to>
      <xdr:col>15</xdr:col>
      <xdr:colOff>82550</xdr:colOff>
      <xdr:row>43</xdr:row>
      <xdr:rowOff>14817</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a:off x="2336800" y="6783917"/>
          <a:ext cx="889000" cy="603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97367</xdr:rowOff>
    </xdr:from>
    <xdr:to>
      <xdr:col>11</xdr:col>
      <xdr:colOff>31750</xdr:colOff>
      <xdr:row>40</xdr:row>
      <xdr:rowOff>127000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83917"/>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39</xdr:row>
      <xdr:rowOff>46567</xdr:rowOff>
    </xdr:from>
    <xdr:to>
      <xdr:col>11</xdr:col>
      <xdr:colOff>82550</xdr:colOff>
      <xdr:row>39</xdr:row>
      <xdr:rowOff>148167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132944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681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46567</xdr:rowOff>
    </xdr:from>
    <xdr:to>
      <xdr:col>7</xdr:col>
      <xdr:colOff>31750</xdr:colOff>
      <xdr:row>39</xdr:row>
      <xdr:rowOff>148167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673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158344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135467</xdr:rowOff>
    </xdr:from>
    <xdr:to>
      <xdr:col>23</xdr:col>
      <xdr:colOff>184150</xdr:colOff>
      <xdr:row>43</xdr:row>
      <xdr:rowOff>65617</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107544</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730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135467</xdr:rowOff>
    </xdr:from>
    <xdr:to>
      <xdr:col>19</xdr:col>
      <xdr:colOff>184150</xdr:colOff>
      <xdr:row>43</xdr:row>
      <xdr:rowOff>65617</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50394</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7422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39</xdr:row>
      <xdr:rowOff>46567</xdr:rowOff>
    </xdr:from>
    <xdr:to>
      <xdr:col>11</xdr:col>
      <xdr:colOff>82550</xdr:colOff>
      <xdr:row>39</xdr:row>
      <xdr:rowOff>148167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158344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501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162577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6" name="テキスト ボックス 105">
          <a:extLst>
            <a:ext uri="{FF2B5EF4-FFF2-40B4-BE49-F238E27FC236}">
              <a16:creationId xmlns:a16="http://schemas.microsoft.com/office/drawing/2014/main" id="{00000000-0008-0000-0300-00006A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00"/>
            </a:lnSpc>
          </a:pPr>
          <a:r>
            <a:rPr kumimoji="1" lang="ja-JP" altLang="en-US" sz="1300">
              <a:latin typeface="ＭＳ Ｐゴシック" panose="020B0600070205080204" pitchFamily="50" charset="-128"/>
              <a:ea typeface="ＭＳ Ｐゴシック" panose="020B0600070205080204" pitchFamily="50" charset="-128"/>
            </a:rPr>
            <a:t>　高齢化の進行などにより社会保障関係経費が増加しているものの、県税収入の増や職員数の減少による職員給の減、過去の景気対策等に伴い発行した臨時財政対策債を除く地方債の元利償還がピークを過ぎたことによる公債費の減により、令和元年度以降は低下傾向が続いており、令和５年度は、定年引上げの経過措置に伴う退職者数の減少により、退職手当が減少したことなどによって低下した。（令和３年度は地方交付税や臨時財政対策債が増加したため、経常収支比率が大幅に低下した。）</a:t>
          </a:r>
        </a:p>
        <a:p>
          <a:pPr>
            <a:lnSpc>
              <a:spcPts val="1500"/>
            </a:lnSpc>
          </a:pPr>
          <a:r>
            <a:rPr kumimoji="1" lang="ja-JP" altLang="en-US" sz="1300">
              <a:latin typeface="ＭＳ Ｐゴシック" panose="020B0600070205080204" pitchFamily="50" charset="-128"/>
              <a:ea typeface="ＭＳ Ｐゴシック" panose="020B0600070205080204" pitchFamily="50" charset="-128"/>
            </a:rPr>
            <a:t>　今後も県税の滞納整理の強化、職員定員の適正化、公債費の適正管理などにより改善に努める。</a:t>
          </a:r>
        </a:p>
      </xdr:txBody>
    </xdr:sp>
    <xdr:clientData/>
  </xdr:twoCellAnchor>
  <xdr:oneCellAnchor>
    <xdr:from>
      <xdr:col>3</xdr:col>
      <xdr:colOff>95250</xdr:colOff>
      <xdr:row>54</xdr:row>
      <xdr:rowOff>139700</xdr:rowOff>
    </xdr:from>
    <xdr:ext cx="298543" cy="225703"/>
    <xdr:sp macro="" textlink="">
      <xdr:nvSpPr>
        <xdr:cNvPr id="107" name="テキスト ボックス 106">
          <a:extLst>
            <a:ext uri="{FF2B5EF4-FFF2-40B4-BE49-F238E27FC236}">
              <a16:creationId xmlns:a16="http://schemas.microsoft.com/office/drawing/2014/main" id="{00000000-0008-0000-0300-00006B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8" name="直線コネクタ 107">
          <a:extLst>
            <a:ext uri="{FF2B5EF4-FFF2-40B4-BE49-F238E27FC236}">
              <a16:creationId xmlns:a16="http://schemas.microsoft.com/office/drawing/2014/main" id="{00000000-0008-0000-0300-00006C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47474</xdr:rowOff>
    </xdr:from>
    <xdr:to>
      <xdr:col>23</xdr:col>
      <xdr:colOff>133350</xdr:colOff>
      <xdr:row>67</xdr:row>
      <xdr:rowOff>31750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163024"/>
          <a:ext cx="0" cy="135587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3827</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31750</xdr:rowOff>
    </xdr:from>
    <xdr:to>
      <xdr:col>24</xdr:col>
      <xdr:colOff>12700</xdr:colOff>
      <xdr:row>67</xdr:row>
      <xdr:rowOff>31750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133851</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9906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47474</xdr:rowOff>
    </xdr:from>
    <xdr:to>
      <xdr:col>24</xdr:col>
      <xdr:colOff>12700</xdr:colOff>
      <xdr:row>59</xdr:row>
      <xdr:rowOff>47474</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163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59</xdr:row>
      <xdr:rowOff>47474</xdr:rowOff>
    </xdr:from>
    <xdr:to>
      <xdr:col>23</xdr:col>
      <xdr:colOff>133350</xdr:colOff>
      <xdr:row>60</xdr:row>
      <xdr:rowOff>59872</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163024"/>
          <a:ext cx="838200" cy="183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87284</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0888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115207</xdr:rowOff>
    </xdr:from>
    <xdr:to>
      <xdr:col>23</xdr:col>
      <xdr:colOff>184150</xdr:colOff>
      <xdr:row>64</xdr:row>
      <xdr:rowOff>45357</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091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69548</xdr:rowOff>
    </xdr:from>
    <xdr:to>
      <xdr:col>19</xdr:col>
      <xdr:colOff>133350</xdr:colOff>
      <xdr:row>60</xdr:row>
      <xdr:rowOff>59872</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13648"/>
          <a:ext cx="889000" cy="333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24191</xdr:rowOff>
    </xdr:from>
    <xdr:to>
      <xdr:col>19</xdr:col>
      <xdr:colOff>184150</xdr:colOff>
      <xdr:row>64</xdr:row>
      <xdr:rowOff>125791</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099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110568</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0833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69548</xdr:rowOff>
    </xdr:from>
    <xdr:to>
      <xdr:col>15</xdr:col>
      <xdr:colOff>82550</xdr:colOff>
      <xdr:row>61</xdr:row>
      <xdr:rowOff>37798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13648"/>
          <a:ext cx="8890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169938</xdr:rowOff>
    </xdr:from>
    <xdr:to>
      <xdr:col>15</xdr:col>
      <xdr:colOff>133350</xdr:colOff>
      <xdr:row>61</xdr:row>
      <xdr:rowOff>100088</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5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84865</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43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37798</xdr:rowOff>
    </xdr:from>
    <xdr:to>
      <xdr:col>11</xdr:col>
      <xdr:colOff>31750</xdr:colOff>
      <xdr:row>62</xdr:row>
      <xdr:rowOff>15724</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0496248"/>
          <a:ext cx="889000" cy="149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150585</xdr:rowOff>
    </xdr:from>
    <xdr:to>
      <xdr:col>11</xdr:col>
      <xdr:colOff>82550</xdr:colOff>
      <xdr:row>65</xdr:row>
      <xdr:rowOff>80735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123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65512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20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94041</xdr:rowOff>
    </xdr:from>
    <xdr:to>
      <xdr:col>7</xdr:col>
      <xdr:colOff>31750</xdr:colOff>
      <xdr:row>66</xdr:row>
      <xdr:rowOff>24191</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2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8968</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3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168124</xdr:rowOff>
    </xdr:from>
    <xdr:to>
      <xdr:col>23</xdr:col>
      <xdr:colOff>184150</xdr:colOff>
      <xdr:row>59</xdr:row>
      <xdr:rowOff>98274</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112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58</xdr:row>
      <xdr:rowOff>89401</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03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9072</xdr:rowOff>
    </xdr:from>
    <xdr:to>
      <xdr:col>19</xdr:col>
      <xdr:colOff>184150</xdr:colOff>
      <xdr:row>60</xdr:row>
      <xdr:rowOff>110672</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296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58</xdr:row>
      <xdr:rowOff>120849</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064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18748</xdr:rowOff>
    </xdr:from>
    <xdr:to>
      <xdr:col>15</xdr:col>
      <xdr:colOff>133350</xdr:colOff>
      <xdr:row>58</xdr:row>
      <xdr:rowOff>120348</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996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130525</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31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60</xdr:row>
      <xdr:rowOff>158448</xdr:rowOff>
    </xdr:from>
    <xdr:to>
      <xdr:col>11</xdr:col>
      <xdr:colOff>82550</xdr:colOff>
      <xdr:row>61</xdr:row>
      <xdr:rowOff>88598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0445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98775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214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136374</xdr:rowOff>
    </xdr:from>
    <xdr:to>
      <xdr:col>7</xdr:col>
      <xdr:colOff>31750</xdr:colOff>
      <xdr:row>62</xdr:row>
      <xdr:rowOff>66524</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05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76701</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03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新しい行政改革大綱に基づく厳格な定員管理を継続するとともに、財政健全化基本方針（Ｈ</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～Ｒ</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に基づく徹底した事務事業の見直しを行ってきたが、新型コロナウイルス感染症への対応に伴う物件費等の増により増加傾向にあった中、令和５年度は、定年引上げの経過措置に伴う退職手当の減や、新型コロナウイルス感染症への対応に伴う物件費等の減などにより、減少した。</a:t>
          </a:r>
        </a:p>
        <a:p>
          <a:r>
            <a:rPr kumimoji="1" lang="ja-JP" altLang="en-US" sz="1300">
              <a:latin typeface="ＭＳ Ｐゴシック" panose="020B0600070205080204" pitchFamily="50" charset="-128"/>
              <a:ea typeface="ＭＳ Ｐゴシック" panose="020B0600070205080204" pitchFamily="50" charset="-128"/>
            </a:rPr>
            <a:t>　今後も職員定員の適正化や内部管理経費の削減など徹底した見直しに努める。</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60030</xdr:rowOff>
    </xdr:from>
    <xdr:to>
      <xdr:col>23</xdr:col>
      <xdr:colOff>133350</xdr:colOff>
      <xdr:row>89</xdr:row>
      <xdr:rowOff>114147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76030"/>
          <a:ext cx="0" cy="15971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86224</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345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114147</xdr:rowOff>
    </xdr:from>
    <xdr:to>
      <xdr:col>24</xdr:col>
      <xdr:colOff>12700</xdr:colOff>
      <xdr:row>89</xdr:row>
      <xdr:rowOff>114147</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37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146407</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19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60030</xdr:rowOff>
    </xdr:from>
    <xdr:to>
      <xdr:col>24</xdr:col>
      <xdr:colOff>12700</xdr:colOff>
      <xdr:row>80</xdr:row>
      <xdr:rowOff>60030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76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169166</xdr:rowOff>
    </xdr:from>
    <xdr:to>
      <xdr:col>23</xdr:col>
      <xdr:colOff>133350</xdr:colOff>
      <xdr:row>84</xdr:row>
      <xdr:rowOff>89444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flipV="1">
          <a:off x="4114800" y="14399516"/>
          <a:ext cx="838200" cy="91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119818</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0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103291</xdr:rowOff>
    </xdr:from>
    <xdr:to>
      <xdr:col>23</xdr:col>
      <xdr:colOff>184150</xdr:colOff>
      <xdr:row>83</xdr:row>
      <xdr:rowOff>33441</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84401</xdr:rowOff>
    </xdr:from>
    <xdr:to>
      <xdr:col>19</xdr:col>
      <xdr:colOff>133350</xdr:colOff>
      <xdr:row>84</xdr:row>
      <xdr:rowOff>89444</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14751"/>
          <a:ext cx="889000" cy="17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57983</xdr:rowOff>
    </xdr:from>
    <xdr:to>
      <xdr:col>19</xdr:col>
      <xdr:colOff>184150</xdr:colOff>
      <xdr:row>84</xdr:row>
      <xdr:rowOff>159583</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459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144360</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4546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26696</xdr:rowOff>
    </xdr:from>
    <xdr:to>
      <xdr:col>15</xdr:col>
      <xdr:colOff>82550</xdr:colOff>
      <xdr:row>83</xdr:row>
      <xdr:rowOff>84401</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257046"/>
          <a:ext cx="889000" cy="57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79299</xdr:rowOff>
    </xdr:from>
    <xdr:to>
      <xdr:col>15</xdr:col>
      <xdr:colOff>133350</xdr:colOff>
      <xdr:row>83</xdr:row>
      <xdr:rowOff>9449</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138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19626</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907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37612</xdr:rowOff>
    </xdr:from>
    <xdr:to>
      <xdr:col>11</xdr:col>
      <xdr:colOff>31750</xdr:colOff>
      <xdr:row>83</xdr:row>
      <xdr:rowOff>26696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096512"/>
          <a:ext cx="889000" cy="160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120033</xdr:rowOff>
    </xdr:from>
    <xdr:to>
      <xdr:col>11</xdr:col>
      <xdr:colOff>82550</xdr:colOff>
      <xdr:row>82</xdr:row>
      <xdr:rowOff>50183</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7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60360</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163043</xdr:rowOff>
    </xdr:from>
    <xdr:to>
      <xdr:col>7</xdr:col>
      <xdr:colOff>31750</xdr:colOff>
      <xdr:row>81</xdr:row>
      <xdr:rowOff>93193</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87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103370</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64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118366</xdr:rowOff>
    </xdr:from>
    <xdr:to>
      <xdr:col>23</xdr:col>
      <xdr:colOff>184150</xdr:colOff>
      <xdr:row>84</xdr:row>
      <xdr:rowOff>48516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48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90443</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2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38644</xdr:rowOff>
    </xdr:from>
    <xdr:to>
      <xdr:col>19</xdr:col>
      <xdr:colOff>184150</xdr:colOff>
      <xdr:row>84</xdr:row>
      <xdr:rowOff>140244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44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150421</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2093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33601</xdr:rowOff>
    </xdr:from>
    <xdr:to>
      <xdr:col>15</xdr:col>
      <xdr:colOff>133350</xdr:colOff>
      <xdr:row>83</xdr:row>
      <xdr:rowOff>135201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63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119978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5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147346</xdr:rowOff>
    </xdr:from>
    <xdr:to>
      <xdr:col>11</xdr:col>
      <xdr:colOff>82550</xdr:colOff>
      <xdr:row>83</xdr:row>
      <xdr:rowOff>77496</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0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62273</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292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158262</xdr:rowOff>
    </xdr:from>
    <xdr:to>
      <xdr:col>7</xdr:col>
      <xdr:colOff>31750</xdr:colOff>
      <xdr:row>82</xdr:row>
      <xdr:rowOff>88412</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045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73189</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132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本県のラスパイレス指数は</a:t>
          </a:r>
          <a:r>
            <a:rPr kumimoji="1" lang="en-US" altLang="ja-JP" sz="1300">
              <a:latin typeface="ＭＳ Ｐゴシック" panose="020B0600070205080204" pitchFamily="50" charset="-128"/>
              <a:ea typeface="ＭＳ Ｐゴシック" panose="020B0600070205080204" pitchFamily="50" charset="-128"/>
            </a:rPr>
            <a:t>98.5</a:t>
          </a:r>
          <a:r>
            <a:rPr kumimoji="1" lang="ja-JP" altLang="en-US" sz="1300">
              <a:latin typeface="ＭＳ Ｐゴシック" panose="020B0600070205080204" pitchFamily="50" charset="-128"/>
              <a:ea typeface="ＭＳ Ｐゴシック" panose="020B0600070205080204" pitchFamily="50" charset="-128"/>
            </a:rPr>
            <a:t>と国よりも低くなっており、都道府県平均を</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下回っている。</a:t>
          </a:r>
        </a:p>
        <a:p>
          <a:r>
            <a:rPr kumimoji="1" lang="ja-JP" altLang="en-US" sz="1300">
              <a:latin typeface="ＭＳ Ｐゴシック" panose="020B0600070205080204" pitchFamily="50" charset="-128"/>
              <a:ea typeface="ＭＳ Ｐゴシック" panose="020B0600070205080204" pitchFamily="50" charset="-128"/>
            </a:rPr>
            <a:t>　本県の給与水準は、従来から人事委員会勧告に基づく改定を行うことにより、地域民間給与との均衡が図られている。</a:t>
          </a:r>
        </a:p>
        <a:p>
          <a:r>
            <a:rPr kumimoji="1" lang="ja-JP" altLang="en-US" sz="1300">
              <a:latin typeface="ＭＳ Ｐゴシック" panose="020B0600070205080204" pitchFamily="50" charset="-128"/>
              <a:ea typeface="ＭＳ Ｐゴシック" panose="020B0600070205080204" pitchFamily="50" charset="-128"/>
            </a:rPr>
            <a:t>　また、特殊勤務手当の見直しや技能労務職の給与水準の見直しの他、世代間の給与配分を適正化し職務や勤務実績を給与に反映させるために給与制度の総合的見直しを実施するなど、給与制度全般について適正化に取り組んでおり、今後も引き続き給与水準の適正化等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89</xdr:row>
      <xdr:rowOff>150284</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934722"/>
          <a:ext cx="0" cy="14746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47272</xdr:rowOff>
    </xdr:from>
    <xdr:to>
      <xdr:col>81</xdr:col>
      <xdr:colOff>44450</xdr:colOff>
      <xdr:row>82</xdr:row>
      <xdr:rowOff>9878</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3934722"/>
          <a:ext cx="8382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87082</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66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115005</xdr:rowOff>
    </xdr:from>
    <xdr:to>
      <xdr:col>81</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9878</xdr:rowOff>
    </xdr:from>
    <xdr:to>
      <xdr:col>77</xdr:col>
      <xdr:colOff>44450</xdr:colOff>
      <xdr:row>82</xdr:row>
      <xdr:rowOff>143934</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0687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29932</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77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9878</xdr:rowOff>
    </xdr:from>
    <xdr:to>
      <xdr:col>72</xdr:col>
      <xdr:colOff>203200</xdr:colOff>
      <xdr:row>82</xdr:row>
      <xdr:rowOff>143934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4401800" y="14068778"/>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77611</xdr:rowOff>
    </xdr:from>
    <xdr:to>
      <xdr:col>73</xdr:col>
      <xdr:colOff>44450</xdr:colOff>
      <xdr:row>87</xdr:row>
      <xdr:rowOff>7761</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82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163988</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90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47272</xdr:rowOff>
    </xdr:from>
    <xdr:to>
      <xdr:col>68</xdr:col>
      <xdr:colOff>152400</xdr:colOff>
      <xdr:row>82</xdr:row>
      <xdr:rowOff>9878</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3934722"/>
          <a:ext cx="889000" cy="134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88</xdr:row>
      <xdr:rowOff>2822</xdr:rowOff>
    </xdr:from>
    <xdr:to>
      <xdr:col>68</xdr:col>
      <xdr:colOff>203200</xdr:colOff>
      <xdr:row>88</xdr:row>
      <xdr:rowOff>104422</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50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89199</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5176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136878</xdr:rowOff>
    </xdr:from>
    <xdr:to>
      <xdr:col>64</xdr:col>
      <xdr:colOff>152400</xdr:colOff>
      <xdr:row>89</xdr:row>
      <xdr:rowOff>67028</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5224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51805</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5310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167922</xdr:rowOff>
    </xdr:from>
    <xdr:to>
      <xdr:col>81</xdr:col>
      <xdr:colOff>95250</xdr:colOff>
      <xdr:row>81</xdr:row>
      <xdr:rowOff>98072</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89199</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3805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130528</xdr:rowOff>
    </xdr:from>
    <xdr:to>
      <xdr:col>77</xdr:col>
      <xdr:colOff>95250</xdr:colOff>
      <xdr:row>82</xdr:row>
      <xdr:rowOff>60678</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70855</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37868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93134</xdr:rowOff>
    </xdr:from>
    <xdr:to>
      <xdr:col>73</xdr:col>
      <xdr:colOff>44450</xdr:colOff>
      <xdr:row>83</xdr:row>
      <xdr:rowOff>23284</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152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33461</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3920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130528</xdr:rowOff>
    </xdr:from>
    <xdr:to>
      <xdr:col>68</xdr:col>
      <xdr:colOff>203200</xdr:colOff>
      <xdr:row>82</xdr:row>
      <xdr:rowOff>60678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0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70855</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3786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167922</xdr:rowOff>
    </xdr:from>
    <xdr:to>
      <xdr:col>64</xdr:col>
      <xdr:colOff>152400</xdr:colOff>
      <xdr:row>81</xdr:row>
      <xdr:rowOff>98072</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3883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108249</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3652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[1,370.19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一般行政部門の職員数については、平成８年度以降、６次にわたる定員適正化計画に基づき、</a:t>
          </a:r>
          <a:r>
            <a:rPr kumimoji="1" lang="en-US" altLang="ja-JP" sz="1300">
              <a:latin typeface="ＭＳ Ｐゴシック" panose="020B0600070205080204" pitchFamily="50" charset="-128"/>
              <a:ea typeface="ＭＳ Ｐゴシック" panose="020B0600070205080204" pitchFamily="50" charset="-128"/>
            </a:rPr>
            <a:t>1,100</a:t>
          </a:r>
          <a:r>
            <a:rPr kumimoji="1" lang="ja-JP" altLang="en-US" sz="1300">
              <a:latin typeface="ＭＳ Ｐゴシック" panose="020B0600070205080204" pitchFamily="50" charset="-128"/>
              <a:ea typeface="ＭＳ Ｐゴシック" panose="020B0600070205080204" pitchFamily="50" charset="-128"/>
            </a:rPr>
            <a:t>人を超える人員削減を達成した。</a:t>
          </a:r>
        </a:p>
        <a:p>
          <a:r>
            <a:rPr kumimoji="1" lang="ja-JP" altLang="en-US" sz="1300">
              <a:latin typeface="ＭＳ Ｐゴシック" panose="020B0600070205080204" pitchFamily="50" charset="-128"/>
              <a:ea typeface="ＭＳ Ｐゴシック" panose="020B0600070205080204" pitchFamily="50" charset="-128"/>
            </a:rPr>
            <a:t>　令和２年度以降は、行政改革大綱の推進期間ごとに、基準年の一般行政部門の職員数を基本としつつ、厳格な定員管理を継続するとともに、教育及び警察部門においても、法令による職員配置基準に留意しながら、一般行政部門に準じた適正な定員管理に努め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134273</xdr:rowOff>
    </xdr:from>
    <xdr:to>
      <xdr:col>81</xdr:col>
      <xdr:colOff>44450</xdr:colOff>
      <xdr:row>66</xdr:row>
      <xdr:rowOff>86652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49823"/>
          <a:ext cx="0" cy="115252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58729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374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86652</xdr:rowOff>
    </xdr:from>
    <xdr:to>
      <xdr:col>81</xdr:col>
      <xdr:colOff>133350</xdr:colOff>
      <xdr:row>66</xdr:row>
      <xdr:rowOff>86652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02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49200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999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134273</xdr:rowOff>
    </xdr:from>
    <xdr:to>
      <xdr:col>81</xdr:col>
      <xdr:colOff>133350</xdr:colOff>
      <xdr:row>59</xdr:row>
      <xdr:rowOff>134273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4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73272</xdr:rowOff>
    </xdr:from>
    <xdr:to>
      <xdr:col>81</xdr:col>
      <xdr:colOff>44450</xdr:colOff>
      <xdr:row>64</xdr:row>
      <xdr:rowOff>104480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179800" y="11046072"/>
          <a:ext cx="838200" cy="3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34347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49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17820</xdr:rowOff>
    </xdr:from>
    <xdr:to>
      <xdr:col>81</xdr:col>
      <xdr:colOff>95250</xdr:colOff>
      <xdr:row>62</xdr:row>
      <xdr:rowOff>119420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064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48540</xdr:rowOff>
    </xdr:from>
    <xdr:to>
      <xdr:col>77</xdr:col>
      <xdr:colOff>44450</xdr:colOff>
      <xdr:row>64</xdr:row>
      <xdr:rowOff>73272</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021340"/>
          <a:ext cx="889000" cy="24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65960</xdr:rowOff>
    </xdr:from>
    <xdr:to>
      <xdr:col>77</xdr:col>
      <xdr:colOff>95250</xdr:colOff>
      <xdr:row>62</xdr:row>
      <xdr:rowOff>167560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695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6287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4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160428</xdr:rowOff>
    </xdr:from>
    <xdr:to>
      <xdr:col>72</xdr:col>
      <xdr:colOff>203200</xdr:colOff>
      <xdr:row>64</xdr:row>
      <xdr:rowOff>48540</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0961778"/>
          <a:ext cx="889000" cy="59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162647</xdr:rowOff>
    </xdr:from>
    <xdr:to>
      <xdr:col>73</xdr:col>
      <xdr:colOff>44450</xdr:colOff>
      <xdr:row>62</xdr:row>
      <xdr:rowOff>92797</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0621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102974</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389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137063</xdr:rowOff>
    </xdr:from>
    <xdr:to>
      <xdr:col>68</xdr:col>
      <xdr:colOff>152400</xdr:colOff>
      <xdr:row>63</xdr:row>
      <xdr:rowOff>160428</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38413"/>
          <a:ext cx="889000" cy="23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152391</xdr:rowOff>
    </xdr:from>
    <xdr:to>
      <xdr:col>68</xdr:col>
      <xdr:colOff>203200</xdr:colOff>
      <xdr:row>62</xdr:row>
      <xdr:rowOff>82541</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61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92718</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379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26875</xdr:rowOff>
    </xdr:from>
    <xdr:to>
      <xdr:col>64</xdr:col>
      <xdr:colOff>152400</xdr:colOff>
      <xdr:row>61</xdr:row>
      <xdr:rowOff>128475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85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138652</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254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53680</xdr:rowOff>
    </xdr:from>
    <xdr:to>
      <xdr:col>81</xdr:col>
      <xdr:colOff>95250</xdr:colOff>
      <xdr:row>64</xdr:row>
      <xdr:rowOff>155280</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026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25757</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099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22472</xdr:rowOff>
    </xdr:from>
    <xdr:to>
      <xdr:col>77</xdr:col>
      <xdr:colOff>95250</xdr:colOff>
      <xdr:row>64</xdr:row>
      <xdr:rowOff>124072</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0995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108849</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08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169190</xdr:rowOff>
    </xdr:from>
    <xdr:to>
      <xdr:col>73</xdr:col>
      <xdr:colOff>44450</xdr:colOff>
      <xdr:row>64</xdr:row>
      <xdr:rowOff>99340</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09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84117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05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109628</xdr:rowOff>
    </xdr:from>
    <xdr:to>
      <xdr:col>68</xdr:col>
      <xdr:colOff>203200</xdr:colOff>
      <xdr:row>64</xdr:row>
      <xdr:rowOff>39778</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0910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24555</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09973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86263</xdr:rowOff>
    </xdr:from>
    <xdr:to>
      <xdr:col>64</xdr:col>
      <xdr:colOff>152400</xdr:colOff>
      <xdr:row>64</xdr:row>
      <xdr:rowOff>16413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1190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0973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ピークを過ぎたことや、低利の地方債の割合が上がっていることから近年比率は低下してきていたが、令和５年度は、交付税措置率の高い元利償還金の減により、</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引き続き、交付税措置のある地方債の優先活用や公債費の平準化により、公債費負担の軽減に努める。</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153105</xdr:rowOff>
    </xdr:from>
    <xdr:to>
      <xdr:col>81</xdr:col>
      <xdr:colOff>44450</xdr:colOff>
      <xdr:row>43</xdr:row>
      <xdr:rowOff>162278</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153855"/>
          <a:ext cx="0" cy="13807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134355</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50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162278</xdr:rowOff>
    </xdr:from>
    <xdr:to>
      <xdr:col>81</xdr:col>
      <xdr:colOff>133350</xdr:colOff>
      <xdr:row>43</xdr:row>
      <xdr:rowOff>162278</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53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68032</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153105</xdr:rowOff>
    </xdr:from>
    <xdr:to>
      <xdr:col>81</xdr:col>
      <xdr:colOff>133350</xdr:colOff>
      <xdr:row>35</xdr:row>
      <xdr:rowOff>153105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118533</xdr:rowOff>
    </xdr:from>
    <xdr:to>
      <xdr:col>81</xdr:col>
      <xdr:colOff>44450</xdr:colOff>
      <xdr:row>37</xdr:row>
      <xdr:rowOff>131939</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179800" y="6462183"/>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21466</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8794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49389</xdr:rowOff>
    </xdr:from>
    <xdr:to>
      <xdr:col>81</xdr:col>
      <xdr:colOff>95250</xdr:colOff>
      <xdr:row>40</xdr:row>
      <xdr:rowOff>150989</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90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91722</xdr:rowOff>
    </xdr:from>
    <xdr:to>
      <xdr:col>77</xdr:col>
      <xdr:colOff>44450</xdr:colOff>
      <xdr:row>37</xdr:row>
      <xdr:rowOff>118533</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5290800" y="6435372"/>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9172</xdr:rowOff>
    </xdr:from>
    <xdr:to>
      <xdr:col>77</xdr:col>
      <xdr:colOff>95250</xdr:colOff>
      <xdr:row>40</xdr:row>
      <xdr:rowOff>110772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95549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953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36</xdr:row>
      <xdr:rowOff>129117</xdr:rowOff>
    </xdr:from>
    <xdr:to>
      <xdr:col>72</xdr:col>
      <xdr:colOff>203200</xdr:colOff>
      <xdr:row>37</xdr:row>
      <xdr:rowOff>91722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4401800" y="6301317"/>
          <a:ext cx="889000" cy="134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73378</xdr:rowOff>
    </xdr:from>
    <xdr:to>
      <xdr:col>73</xdr:col>
      <xdr:colOff>44450</xdr:colOff>
      <xdr:row>40</xdr:row>
      <xdr:rowOff>3528</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75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159755</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36</xdr:row>
      <xdr:rowOff>129117</xdr:rowOff>
    </xdr:from>
    <xdr:to>
      <xdr:col>68</xdr:col>
      <xdr:colOff>152400</xdr:colOff>
      <xdr:row>36</xdr:row>
      <xdr:rowOff>169333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6301317"/>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86783</xdr:rowOff>
    </xdr:from>
    <xdr:to>
      <xdr:col>68</xdr:col>
      <xdr:colOff>203200</xdr:colOff>
      <xdr:row>40</xdr:row>
      <xdr:rowOff>16933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6773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1710</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6859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167217</xdr:rowOff>
    </xdr:from>
    <xdr:to>
      <xdr:col>64</xdr:col>
      <xdr:colOff>152400</xdr:colOff>
      <xdr:row>40</xdr:row>
      <xdr:rowOff>97367</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82144</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81139</xdr:rowOff>
    </xdr:from>
    <xdr:to>
      <xdr:col>81</xdr:col>
      <xdr:colOff>95250</xdr:colOff>
      <xdr:row>38</xdr:row>
      <xdr:rowOff>11289</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4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97666</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269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67733</xdr:rowOff>
    </xdr:from>
    <xdr:to>
      <xdr:col>77</xdr:col>
      <xdr:colOff>95250</xdr:colOff>
      <xdr:row>37</xdr:row>
      <xdr:rowOff>169334</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41138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8060</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180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40922</xdr:rowOff>
    </xdr:from>
    <xdr:to>
      <xdr:col>73</xdr:col>
      <xdr:colOff>44450</xdr:colOff>
      <xdr:row>37</xdr:row>
      <xdr:rowOff>142522</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38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152699</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15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36</xdr:row>
      <xdr:rowOff>78317</xdr:rowOff>
    </xdr:from>
    <xdr:to>
      <xdr:col>68</xdr:col>
      <xdr:colOff>203200</xdr:colOff>
      <xdr:row>37</xdr:row>
      <xdr:rowOff>8467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6250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18644</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01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118533</xdr:rowOff>
    </xdr:from>
    <xdr:to>
      <xdr:col>64</xdr:col>
      <xdr:colOff>152400</xdr:colOff>
      <xdr:row>37</xdr:row>
      <xdr:rowOff>48683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629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58860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6059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事業の計画的な執行による適切な水準の地方債残高の維持や職員数の減等に伴う退職手当負担見込額の減少、財政調整基金等の積み増しによる充当可能基金の増加などにより、比率は近年改善傾向にあり、令和５年度は地方債残高が減少したことなどから、</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ポイント改善した。</a:t>
          </a:r>
        </a:p>
        <a:p>
          <a:r>
            <a:rPr kumimoji="1" lang="ja-JP" altLang="en-US" sz="1300">
              <a:latin typeface="ＭＳ Ｐゴシック" panose="020B0600070205080204" pitchFamily="50" charset="-128"/>
              <a:ea typeface="ＭＳ Ｐゴシック" panose="020B0600070205080204" pitchFamily="50" charset="-128"/>
            </a:rPr>
            <a:t>　今後も、将来負担に配慮しつつ地方債発行を行うなど、引き続き財政運営の適正化に努める。</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10</xdr:row>
      <xdr:rowOff>111777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18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36798</xdr:rowOff>
    </xdr:from>
    <xdr:to>
      <xdr:col>81</xdr:col>
      <xdr:colOff>44450</xdr:colOff>
      <xdr:row>22</xdr:row>
      <xdr:rowOff>46768</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608548"/>
          <a:ext cx="0" cy="12101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18845</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79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46768</xdr:rowOff>
    </xdr:from>
    <xdr:to>
      <xdr:col>81</xdr:col>
      <xdr:colOff>133350</xdr:colOff>
      <xdr:row>22</xdr:row>
      <xdr:rowOff>46768</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8186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123175</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352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36798</xdr:rowOff>
    </xdr:from>
    <xdr:to>
      <xdr:col>81</xdr:col>
      <xdr:colOff>133350</xdr:colOff>
      <xdr:row>15</xdr:row>
      <xdr:rowOff>36798</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608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114617</xdr:rowOff>
    </xdr:from>
    <xdr:to>
      <xdr:col>81</xdr:col>
      <xdr:colOff>44450</xdr:colOff>
      <xdr:row>15</xdr:row>
      <xdr:rowOff>147193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flipV="1">
          <a:off x="16179800" y="2686367"/>
          <a:ext cx="838200" cy="3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19</xdr:row>
      <xdr:rowOff>22718</xdr:rowOff>
    </xdr:from>
    <xdr:ext cx="762000" cy="259045"/>
    <xdr:sp macro="" textlink="">
      <xdr:nvSpPr>
        <xdr:cNvPr id="433" name="将来負担の状況平均値テキスト">
          <a:extLst>
            <a:ext uri="{FF2B5EF4-FFF2-40B4-BE49-F238E27FC236}">
              <a16:creationId xmlns:a16="http://schemas.microsoft.com/office/drawing/2014/main" id="{00000000-0008-0000-0300-0000B1010000}"/>
            </a:ext>
          </a:extLst>
        </xdr:cNvPr>
        <xdr:cNvSpPr txBox="1"/>
      </xdr:nvSpPr>
      <xdr:spPr>
        <a:xfrm>
          <a:off x="17106900" y="3280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50641</xdr:rowOff>
    </xdr:from>
    <xdr:to>
      <xdr:col>81</xdr:col>
      <xdr:colOff>95250</xdr:colOff>
      <xdr:row>19</xdr:row>
      <xdr:rowOff>152241</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967200" y="3308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147193</xdr:rowOff>
    </xdr:from>
    <xdr:to>
      <xdr:col>77</xdr:col>
      <xdr:colOff>44450</xdr:colOff>
      <xdr:row>15</xdr:row>
      <xdr:rowOff>152622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flipV="1">
          <a:off x="15290800" y="2718943"/>
          <a:ext cx="889000" cy="5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19</xdr:row>
      <xdr:rowOff>50038</xdr:rowOff>
    </xdr:from>
    <xdr:to>
      <xdr:col>77</xdr:col>
      <xdr:colOff>95250</xdr:colOff>
      <xdr:row>19</xdr:row>
      <xdr:rowOff>151638</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6129000" y="330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136415</xdr:rowOff>
    </xdr:from>
    <xdr:ext cx="7366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5798800" y="3393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152622</xdr:rowOff>
    </xdr:from>
    <xdr:to>
      <xdr:col>72</xdr:col>
      <xdr:colOff>203200</xdr:colOff>
      <xdr:row>16</xdr:row>
      <xdr:rowOff>90361</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4401800" y="2724372"/>
          <a:ext cx="889000" cy="10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19</xdr:row>
      <xdr:rowOff>19272</xdr:rowOff>
    </xdr:from>
    <xdr:to>
      <xdr:col>73</xdr:col>
      <xdr:colOff>44450</xdr:colOff>
      <xdr:row>19</xdr:row>
      <xdr:rowOff>120872</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5240000" y="3276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105649</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4909800" y="3363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90361</xdr:rowOff>
    </xdr:from>
    <xdr:to>
      <xdr:col>68</xdr:col>
      <xdr:colOff>152400</xdr:colOff>
      <xdr:row>16</xdr:row>
      <xdr:rowOff>124142</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flipV="1">
          <a:off x="13512800" y="2833561"/>
          <a:ext cx="889000" cy="33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19</xdr:row>
      <xdr:rowOff>145955</xdr:rowOff>
    </xdr:from>
    <xdr:to>
      <xdr:col>68</xdr:col>
      <xdr:colOff>203200</xdr:colOff>
      <xdr:row>20</xdr:row>
      <xdr:rowOff>76105</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4351000" y="3403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20</xdr:row>
      <xdr:rowOff>60882</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020800" y="3489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170688</xdr:rowOff>
    </xdr:from>
    <xdr:to>
      <xdr:col>64</xdr:col>
      <xdr:colOff>152400</xdr:colOff>
      <xdr:row>20</xdr:row>
      <xdr:rowOff>100838</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3462000" y="342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85615</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3131800" y="3514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63817</xdr:rowOff>
    </xdr:from>
    <xdr:to>
      <xdr:col>81</xdr:col>
      <xdr:colOff>95250</xdr:colOff>
      <xdr:row>15</xdr:row>
      <xdr:rowOff>165417</xdr:rowOff>
    </xdr:to>
    <xdr:sp macro="" textlink="">
      <xdr:nvSpPr>
        <xdr:cNvPr id="451" name="楕円 450">
          <a:extLst>
            <a:ext uri="{FF2B5EF4-FFF2-40B4-BE49-F238E27FC236}">
              <a16:creationId xmlns:a16="http://schemas.microsoft.com/office/drawing/2014/main" id="{00000000-0008-0000-0300-0000C3010000}"/>
            </a:ext>
          </a:extLst>
        </xdr:cNvPr>
        <xdr:cNvSpPr/>
      </xdr:nvSpPr>
      <xdr:spPr>
        <a:xfrm>
          <a:off x="16967200" y="263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156544</xdr:rowOff>
    </xdr:from>
    <xdr:ext cx="762000" cy="259045"/>
    <xdr:sp macro="" textlink="">
      <xdr:nvSpPr>
        <xdr:cNvPr id="452" name="将来負担の状況該当値テキスト">
          <a:extLst>
            <a:ext uri="{FF2B5EF4-FFF2-40B4-BE49-F238E27FC236}">
              <a16:creationId xmlns:a16="http://schemas.microsoft.com/office/drawing/2014/main" id="{00000000-0008-0000-0300-0000C4010000}"/>
            </a:ext>
          </a:extLst>
        </xdr:cNvPr>
        <xdr:cNvSpPr txBox="1"/>
      </xdr:nvSpPr>
      <xdr:spPr>
        <a:xfrm>
          <a:off x="17106900" y="2556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96393</xdr:rowOff>
    </xdr:from>
    <xdr:to>
      <xdr:col>77</xdr:col>
      <xdr:colOff>95250</xdr:colOff>
      <xdr:row>16</xdr:row>
      <xdr:rowOff>26543</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6129000" y="2668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36720</xdr:rowOff>
    </xdr:from>
    <xdr:ext cx="7366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798800" y="2437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101822</xdr:rowOff>
    </xdr:from>
    <xdr:to>
      <xdr:col>73</xdr:col>
      <xdr:colOff>44450</xdr:colOff>
      <xdr:row>16</xdr:row>
      <xdr:rowOff>31972</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5240000" y="2673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42149</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4909800" y="2442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39561</xdr:rowOff>
    </xdr:from>
    <xdr:to>
      <xdr:col>68</xdr:col>
      <xdr:colOff>203200</xdr:colOff>
      <xdr:row>16</xdr:row>
      <xdr:rowOff>141161</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4351000" y="2782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151338</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551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73342</xdr:rowOff>
    </xdr:from>
    <xdr:to>
      <xdr:col>64</xdr:col>
      <xdr:colOff>152400</xdr:colOff>
      <xdr:row>17</xdr:row>
      <xdr:rowOff>3492</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3462000" y="281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13669</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585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がピークであった退職者数の減少による退職手当の減や職員数の減少による職員給の減によって、人件費に係る経常収支比率は低下傾向である中、令和５年度は、定年引上げの経過措置に伴う退職手当の減などにより大幅に低下した。（令和３年度は地方交付税や臨時財政対策債が増加したため、経常収支比率が大幅に低下した。）</a:t>
          </a:r>
          <a:endParaRPr kumimoji="1" lang="en-US" altLang="ja-JP" sz="1300">
            <a:latin typeface="ＭＳ Ｐゴシック" panose="020B0600070205080204" pitchFamily="50" charset="-128"/>
            <a:ea typeface="ＭＳ Ｐゴシック" panose="020B0600070205080204" pitchFamily="50" charset="-128"/>
          </a:endParaRPr>
        </a:p>
        <a:p>
          <a:pPr>
            <a:lnSpc>
              <a:spcPts val="1560"/>
            </a:lnSpc>
          </a:pPr>
          <a:r>
            <a:rPr kumimoji="1" lang="ja-JP" altLang="en-US" sz="1300">
              <a:latin typeface="ＭＳ Ｐゴシック" panose="020B0600070205080204" pitchFamily="50" charset="-128"/>
              <a:ea typeface="ＭＳ Ｐゴシック" panose="020B0600070205080204" pitchFamily="50" charset="-128"/>
            </a:rPr>
            <a:t>　今後も、職員定員の適正化や行政改革の取組みを通じて、総人件費の抑制に努める。</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3827</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137177</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99077</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60977</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22877</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9" name="人件費グラフ枠">
          <a:extLst>
            <a:ext uri="{FF2B5EF4-FFF2-40B4-BE49-F238E27FC236}">
              <a16:creationId xmlns:a16="http://schemas.microsoft.com/office/drawing/2014/main" id="{00000000-0008-0000-0400-00003B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12700</xdr:rowOff>
    </xdr:from>
    <xdr:to>
      <xdr:col>24</xdr:col>
      <xdr:colOff>25400</xdr:colOff>
      <xdr:row>37</xdr:row>
      <xdr:rowOff>31750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flipV="1">
          <a:off x="4826000" y="5670550"/>
          <a:ext cx="0" cy="704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3827</xdr:rowOff>
    </xdr:from>
    <xdr:ext cx="762000" cy="259045"/>
    <xdr:sp macro="" textlink="">
      <xdr:nvSpPr>
        <xdr:cNvPr id="61" name="人件費最小値テキスト">
          <a:extLst>
            <a:ext uri="{FF2B5EF4-FFF2-40B4-BE49-F238E27FC236}">
              <a16:creationId xmlns:a16="http://schemas.microsoft.com/office/drawing/2014/main" id="{00000000-0008-0000-0400-00003D000000}"/>
            </a:ext>
          </a:extLst>
        </xdr:cNvPr>
        <xdr:cNvSpPr txBox="1"/>
      </xdr:nvSpPr>
      <xdr:spPr>
        <a:xfrm>
          <a:off x="4914900" y="63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37</xdr:row>
      <xdr:rowOff>31750</xdr:rowOff>
    </xdr:from>
    <xdr:to>
      <xdr:col>24</xdr:col>
      <xdr:colOff>114300</xdr:colOff>
      <xdr:row>37</xdr:row>
      <xdr:rowOff>31750</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a:off x="4737100" y="6375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99077</xdr:rowOff>
    </xdr:from>
    <xdr:ext cx="762000" cy="259045"/>
    <xdr:sp macro="" textlink="">
      <xdr:nvSpPr>
        <xdr:cNvPr id="63" name="人件費最大値テキスト">
          <a:extLst>
            <a:ext uri="{FF2B5EF4-FFF2-40B4-BE49-F238E27FC236}">
              <a16:creationId xmlns:a16="http://schemas.microsoft.com/office/drawing/2014/main" id="{00000000-0008-0000-0400-00003F000000}"/>
            </a:ext>
          </a:extLst>
        </xdr:cNvPr>
        <xdr:cNvSpPr txBox="1"/>
      </xdr:nvSpPr>
      <xdr:spPr>
        <a:xfrm>
          <a:off x="4914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12700</xdr:rowOff>
    </xdr:from>
    <xdr:to>
      <xdr:col>24</xdr:col>
      <xdr:colOff>114300</xdr:colOff>
      <xdr:row>33</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12700</xdr:rowOff>
    </xdr:from>
    <xdr:to>
      <xdr:col>24</xdr:col>
      <xdr:colOff>25400</xdr:colOff>
      <xdr:row>38</xdr:row>
      <xdr:rowOff>146050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flipV="1">
          <a:off x="3987800" y="6184900"/>
          <a:ext cx="838200" cy="476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16527</xdr:rowOff>
    </xdr:from>
    <xdr:ext cx="762000" cy="259045"/>
    <xdr:sp macro="" textlink="">
      <xdr:nvSpPr>
        <xdr:cNvPr id="66" name="人件費平均値テキスト">
          <a:extLst>
            <a:ext uri="{FF2B5EF4-FFF2-40B4-BE49-F238E27FC236}">
              <a16:creationId xmlns:a16="http://schemas.microsoft.com/office/drawing/2014/main" id="{00000000-0008-0000-0400-000042000000}"/>
            </a:ext>
          </a:extLst>
        </xdr:cNvPr>
        <xdr:cNvSpPr txBox="1"/>
      </xdr:nvSpPr>
      <xdr:spPr>
        <a:xfrm>
          <a:off x="4914900" y="5674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67" name="フローチャート: 判断 66">
          <a:extLst>
            <a:ext uri="{FF2B5EF4-FFF2-40B4-BE49-F238E27FC236}">
              <a16:creationId xmlns:a16="http://schemas.microsoft.com/office/drawing/2014/main" id="{00000000-0008-0000-0400-000043000000}"/>
            </a:ext>
          </a:extLst>
        </xdr:cNvPr>
        <xdr:cNvSpPr/>
      </xdr:nvSpPr>
      <xdr:spPr>
        <a:xfrm>
          <a:off x="47752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69850</xdr:rowOff>
    </xdr:from>
    <xdr:to>
      <xdr:col>19</xdr:col>
      <xdr:colOff>187325</xdr:colOff>
      <xdr:row>38</xdr:row>
      <xdr:rowOff>146050</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098800" y="624205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0</xdr:rowOff>
    </xdr:from>
    <xdr:to>
      <xdr:col>20</xdr:col>
      <xdr:colOff>38100</xdr:colOff>
      <xdr:row>36</xdr:row>
      <xdr:rowOff>101600</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3937000" y="61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111777</xdr:rowOff>
    </xdr:from>
    <xdr:ext cx="736600" cy="259045"/>
    <xdr:sp macro="" textlink="">
      <xdr:nvSpPr>
        <xdr:cNvPr id="70" name="テキスト ボックス 69">
          <a:extLst>
            <a:ext uri="{FF2B5EF4-FFF2-40B4-BE49-F238E27FC236}">
              <a16:creationId xmlns:a16="http://schemas.microsoft.com/office/drawing/2014/main" id="{00000000-0008-0000-0400-000046000000}"/>
            </a:ext>
          </a:extLst>
        </xdr:cNvPr>
        <xdr:cNvSpPr txBox="1"/>
      </xdr:nvSpPr>
      <xdr:spPr>
        <a:xfrm>
          <a:off x="3606800" y="5941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69850</xdr:rowOff>
    </xdr:from>
    <xdr:to>
      <xdr:col>15</xdr:col>
      <xdr:colOff>98425</xdr:colOff>
      <xdr:row>39</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2209800" y="6242050"/>
          <a:ext cx="889000" cy="533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0</xdr:rowOff>
    </xdr:from>
    <xdr:to>
      <xdr:col>15</xdr:col>
      <xdr:colOff>149225</xdr:colOff>
      <xdr:row>34</xdr:row>
      <xdr:rowOff>101600</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048000" y="582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111777</xdr:rowOff>
    </xdr:from>
    <xdr:ext cx="7620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2717800" y="559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39</xdr:row>
      <xdr:rowOff>88900</xdr:rowOff>
    </xdr:from>
    <xdr:to>
      <xdr:col>11</xdr:col>
      <xdr:colOff>9525</xdr:colOff>
      <xdr:row>40</xdr:row>
      <xdr:rowOff>69850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flipV="1">
          <a:off x="1320800" y="677545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168927</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18288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0</xdr:rowOff>
    </xdr:from>
    <xdr:to>
      <xdr:col>6</xdr:col>
      <xdr:colOff>171450</xdr:colOff>
      <xdr:row>38</xdr:row>
      <xdr:rowOff>101600</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1270000" y="651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111777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939800" y="628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133350</xdr:rowOff>
    </xdr:from>
    <xdr:to>
      <xdr:col>24</xdr:col>
      <xdr:colOff>76200</xdr:colOff>
      <xdr:row>36</xdr:row>
      <xdr:rowOff>63500</xdr:rowOff>
    </xdr:to>
    <xdr:sp macro="" textlink="">
      <xdr:nvSpPr>
        <xdr:cNvPr id="84" name="楕円 83">
          <a:extLst>
            <a:ext uri="{FF2B5EF4-FFF2-40B4-BE49-F238E27FC236}">
              <a16:creationId xmlns:a16="http://schemas.microsoft.com/office/drawing/2014/main" id="{00000000-0008-0000-0400-000054000000}"/>
            </a:ext>
          </a:extLst>
        </xdr:cNvPr>
        <xdr:cNvSpPr/>
      </xdr:nvSpPr>
      <xdr:spPr>
        <a:xfrm>
          <a:off x="47752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105427</xdr:rowOff>
    </xdr:from>
    <xdr:ext cx="762000" cy="259045"/>
    <xdr:sp macro="" textlink="">
      <xdr:nvSpPr>
        <xdr:cNvPr id="85" name="人件費該当値テキスト">
          <a:extLst>
            <a:ext uri="{FF2B5EF4-FFF2-40B4-BE49-F238E27FC236}">
              <a16:creationId xmlns:a16="http://schemas.microsoft.com/office/drawing/2014/main" id="{00000000-0008-0000-0400-000055000000}"/>
            </a:ext>
          </a:extLst>
        </xdr:cNvPr>
        <xdr:cNvSpPr txBox="1"/>
      </xdr:nvSpPr>
      <xdr:spPr>
        <a:xfrm>
          <a:off x="4914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95250</xdr:rowOff>
    </xdr:from>
    <xdr:to>
      <xdr:col>20</xdr:col>
      <xdr:colOff>38100</xdr:colOff>
      <xdr:row>39</xdr:row>
      <xdr:rowOff>25400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3937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10177</xdr:rowOff>
    </xdr:from>
    <xdr:ext cx="736600" cy="259045"/>
    <xdr:sp macro="" textlink="">
      <xdr:nvSpPr>
        <xdr:cNvPr id="87" name="テキスト ボックス 86">
          <a:extLst>
            <a:ext uri="{FF2B5EF4-FFF2-40B4-BE49-F238E27FC236}">
              <a16:creationId xmlns:a16="http://schemas.microsoft.com/office/drawing/2014/main" id="{00000000-0008-0000-0400-000057000000}"/>
            </a:ext>
          </a:extLst>
        </xdr:cNvPr>
        <xdr:cNvSpPr txBox="1"/>
      </xdr:nvSpPr>
      <xdr:spPr>
        <a:xfrm>
          <a:off x="3606800" y="669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19050</xdr:rowOff>
    </xdr:from>
    <xdr:to>
      <xdr:col>15</xdr:col>
      <xdr:colOff>149225</xdr:colOff>
      <xdr:row>36</xdr:row>
      <xdr:rowOff>120650</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048000" y="619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105427</xdr:rowOff>
    </xdr:from>
    <xdr:ext cx="7620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2717800" y="627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39</xdr:row>
      <xdr:rowOff>38100</xdr:rowOff>
    </xdr:from>
    <xdr:to>
      <xdr:col>11</xdr:col>
      <xdr:colOff>60325</xdr:colOff>
      <xdr:row>39</xdr:row>
      <xdr:rowOff>139700</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2159000" y="6724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124477</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1828800" y="681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40</xdr:row>
      <xdr:rowOff>19050</xdr:rowOff>
    </xdr:from>
    <xdr:to>
      <xdr:col>6</xdr:col>
      <xdr:colOff>171450</xdr:colOff>
      <xdr:row>40</xdr:row>
      <xdr:rowOff>120650</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1270000" y="6877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40</xdr:row>
      <xdr:rowOff>105427</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939800" y="6963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2" name="テキスト ボックス 101">
          <a:extLst>
            <a:ext uri="{FF2B5EF4-FFF2-40B4-BE49-F238E27FC236}">
              <a16:creationId xmlns:a16="http://schemas.microsoft.com/office/drawing/2014/main" id="{00000000-0008-0000-0400-000066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健全化基本方針等に基づき、徹底した事務事業の見直しに努めた結果、物件費は概ね横ばいで推移していたが、令和５年度は、庁内ネットワークシステムの更新などにより、物件費に係る経常収支比率は上昇した。</a:t>
          </a:r>
        </a:p>
        <a:p>
          <a:r>
            <a:rPr kumimoji="1" lang="ja-JP" altLang="en-US" sz="1300">
              <a:latin typeface="ＭＳ Ｐゴシック" panose="020B0600070205080204" pitchFamily="50" charset="-128"/>
              <a:ea typeface="ＭＳ Ｐゴシック" panose="020B0600070205080204" pitchFamily="50" charset="-128"/>
            </a:rPr>
            <a:t>　今後も、経常的な経費など内部管理経費の更なる見直しにより節減に努める。</a:t>
          </a:r>
        </a:p>
      </xdr:txBody>
    </xdr:sp>
    <xdr:clientData/>
  </xdr:twoCellAnchor>
  <xdr:oneCellAnchor>
    <xdr:from>
      <xdr:col>62</xdr:col>
      <xdr:colOff>6350</xdr:colOff>
      <xdr:row>9</xdr:row>
      <xdr:rowOff>107950</xdr:rowOff>
    </xdr:from>
    <xdr:ext cx="298543" cy="225703"/>
    <xdr:sp macro="" textlink="">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4" name="直線コネクタ 103">
          <a:extLst>
            <a:ext uri="{FF2B5EF4-FFF2-40B4-BE49-F238E27FC236}">
              <a16:creationId xmlns:a16="http://schemas.microsoft.com/office/drawing/2014/main" id="{00000000-0008-0000-0400-000068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19</xdr:row>
      <xdr:rowOff>156227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13</xdr:row>
      <xdr:rowOff>41927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4" name="物件費グラフ枠">
          <a:extLst>
            <a:ext uri="{FF2B5EF4-FFF2-40B4-BE49-F238E27FC236}">
              <a16:creationId xmlns:a16="http://schemas.microsoft.com/office/drawing/2014/main" id="{00000000-0008-0000-0400-000072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12700</xdr:rowOff>
    </xdr:from>
    <xdr:to>
      <xdr:col>82</xdr:col>
      <xdr:colOff>107950</xdr:colOff>
      <xdr:row>20</xdr:row>
      <xdr:rowOff>12700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flipV="1">
          <a:off x="16510000" y="224155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6" name="物件費最小値テキスト">
          <a:extLst>
            <a:ext uri="{FF2B5EF4-FFF2-40B4-BE49-F238E27FC236}">
              <a16:creationId xmlns:a16="http://schemas.microsoft.com/office/drawing/2014/main" id="{00000000-0008-0000-0400-000074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99077</xdr:rowOff>
    </xdr:from>
    <xdr:ext cx="762000" cy="259045"/>
    <xdr:sp macro="" textlink="">
      <xdr:nvSpPr>
        <xdr:cNvPr id="118" name="物件費最大値テキスト">
          <a:extLst>
            <a:ext uri="{FF2B5EF4-FFF2-40B4-BE49-F238E27FC236}">
              <a16:creationId xmlns:a16="http://schemas.microsoft.com/office/drawing/2014/main" id="{00000000-0008-0000-0400-000076000000}"/>
            </a:ext>
          </a:extLst>
        </xdr:cNvPr>
        <xdr:cNvSpPr txBox="1"/>
      </xdr:nvSpPr>
      <xdr:spPr>
        <a:xfrm>
          <a:off x="16598900" y="198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12700</xdr:rowOff>
    </xdr:from>
    <xdr:to>
      <xdr:col>82</xdr:col>
      <xdr:colOff>196850</xdr:colOff>
      <xdr:row>13</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2241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127000</xdr:rowOff>
    </xdr:from>
    <xdr:to>
      <xdr:col>82</xdr:col>
      <xdr:colOff>107950</xdr:colOff>
      <xdr:row>16</xdr:row>
      <xdr:rowOff>127000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5671800" y="2527300"/>
          <a:ext cx="8382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149877</xdr:rowOff>
    </xdr:from>
    <xdr:ext cx="762000" cy="259045"/>
    <xdr:sp macro="" textlink="">
      <xdr:nvSpPr>
        <xdr:cNvPr id="121" name="物件費平均値テキスト">
          <a:extLst>
            <a:ext uri="{FF2B5EF4-FFF2-40B4-BE49-F238E27FC236}">
              <a16:creationId xmlns:a16="http://schemas.microsoft.com/office/drawing/2014/main" id="{00000000-0008-0000-0400-000079000000}"/>
            </a:ext>
          </a:extLst>
        </xdr:cNvPr>
        <xdr:cNvSpPr txBox="1"/>
      </xdr:nvSpPr>
      <xdr:spPr>
        <a:xfrm>
          <a:off x="16598900" y="255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2" name="フローチャート: 判断 121">
          <a:extLst>
            <a:ext uri="{FF2B5EF4-FFF2-40B4-BE49-F238E27FC236}">
              <a16:creationId xmlns:a16="http://schemas.microsoft.com/office/drawing/2014/main" id="{00000000-0008-0000-0400-00007A000000}"/>
            </a:ext>
          </a:extLst>
        </xdr:cNvPr>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69850</xdr:rowOff>
    </xdr:from>
    <xdr:to>
      <xdr:col>78</xdr:col>
      <xdr:colOff>69850</xdr:colOff>
      <xdr:row>14</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4782800" y="22987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133350</xdr:rowOff>
    </xdr:from>
    <xdr:to>
      <xdr:col>78</xdr:col>
      <xdr:colOff>120650</xdr:colOff>
      <xdr:row>16</xdr:row>
      <xdr:rowOff>63500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56210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48277</xdr:rowOff>
    </xdr:from>
    <xdr:ext cx="736600" cy="259045"/>
    <xdr:sp macro="" textlink="">
      <xdr:nvSpPr>
        <xdr:cNvPr id="125" name="テキスト ボックス 124">
          <a:extLst>
            <a:ext uri="{FF2B5EF4-FFF2-40B4-BE49-F238E27FC236}">
              <a16:creationId xmlns:a16="http://schemas.microsoft.com/office/drawing/2014/main" id="{00000000-0008-0000-0400-00007D000000}"/>
            </a:ext>
          </a:extLst>
        </xdr:cNvPr>
        <xdr:cNvSpPr txBox="1"/>
      </xdr:nvSpPr>
      <xdr:spPr>
        <a:xfrm>
          <a:off x="15290800" y="279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69850</xdr:rowOff>
    </xdr:from>
    <xdr:to>
      <xdr:col>73</xdr:col>
      <xdr:colOff>180975</xdr:colOff>
      <xdr:row>14</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3893800" y="2298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19050</xdr:rowOff>
    </xdr:from>
    <xdr:to>
      <xdr:col>74</xdr:col>
      <xdr:colOff>31750</xdr:colOff>
      <xdr:row>14</xdr:row>
      <xdr:rowOff>120650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4732000" y="241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105427</xdr:rowOff>
    </xdr:from>
    <xdr:ext cx="7620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4401800" y="2505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12700</xdr:rowOff>
    </xdr:from>
    <xdr:to>
      <xdr:col>69</xdr:col>
      <xdr:colOff>92075</xdr:colOff>
      <xdr:row>15</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004800" y="241300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133350</xdr:rowOff>
    </xdr:from>
    <xdr:to>
      <xdr:col>69</xdr:col>
      <xdr:colOff>142875</xdr:colOff>
      <xdr:row>15</xdr:row>
      <xdr:rowOff>63500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3843000" y="253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48277</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3512800" y="262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76200</xdr:rowOff>
    </xdr:from>
    <xdr:to>
      <xdr:col>65</xdr:col>
      <xdr:colOff>53975</xdr:colOff>
      <xdr:row>16</xdr:row>
      <xdr:rowOff>6350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2954000" y="2647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162577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2623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9" name="楕円 138">
          <a:extLst>
            <a:ext uri="{FF2B5EF4-FFF2-40B4-BE49-F238E27FC236}">
              <a16:creationId xmlns:a16="http://schemas.microsoft.com/office/drawing/2014/main" id="{00000000-0008-0000-0400-00008B000000}"/>
            </a:ext>
          </a:extLst>
        </xdr:cNvPr>
        <xdr:cNvSpPr/>
      </xdr:nvSpPr>
      <xdr:spPr>
        <a:xfrm>
          <a:off x="16459200" y="281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48277</xdr:rowOff>
    </xdr:from>
    <xdr:ext cx="762000" cy="259045"/>
    <xdr:sp macro="" textlink="">
      <xdr:nvSpPr>
        <xdr:cNvPr id="140" name="物件費該当値テキスト">
          <a:extLst>
            <a:ext uri="{FF2B5EF4-FFF2-40B4-BE49-F238E27FC236}">
              <a16:creationId xmlns:a16="http://schemas.microsoft.com/office/drawing/2014/main" id="{00000000-0008-0000-0400-00008C000000}"/>
            </a:ext>
          </a:extLst>
        </xdr:cNvPr>
        <xdr:cNvSpPr txBox="1"/>
      </xdr:nvSpPr>
      <xdr:spPr>
        <a:xfrm>
          <a:off x="165989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76200</xdr:rowOff>
    </xdr:from>
    <xdr:to>
      <xdr:col>78</xdr:col>
      <xdr:colOff>120650</xdr:colOff>
      <xdr:row>15</xdr:row>
      <xdr:rowOff>6350</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5621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19050</xdr:rowOff>
    </xdr:from>
    <xdr:to>
      <xdr:col>74</xdr:col>
      <xdr:colOff>31750</xdr:colOff>
      <xdr:row>13</xdr:row>
      <xdr:rowOff>120650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4732000" y="224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130827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44018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133350</xdr:rowOff>
    </xdr:from>
    <xdr:to>
      <xdr:col>69</xdr:col>
      <xdr:colOff>142875</xdr:colOff>
      <xdr:row>14</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3843000" y="236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73677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512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133350</xdr:rowOff>
    </xdr:from>
    <xdr:to>
      <xdr:col>65</xdr:col>
      <xdr:colOff>53975</xdr:colOff>
      <xdr:row>15</xdr:row>
      <xdr:rowOff>63500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2954000" y="253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73677</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2623800" y="230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49" name="正方形/長方形 148">
          <a:extLst>
            <a:ext uri="{FF2B5EF4-FFF2-40B4-BE49-F238E27FC236}">
              <a16:creationId xmlns:a16="http://schemas.microsoft.com/office/drawing/2014/main" id="{00000000-0008-0000-0400-000095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0" name="正方形/長方形 149">
          <a:extLst>
            <a:ext uri="{FF2B5EF4-FFF2-40B4-BE49-F238E27FC236}">
              <a16:creationId xmlns:a16="http://schemas.microsoft.com/office/drawing/2014/main" id="{00000000-0008-0000-0400-000096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障害者介護給付費等負担金や障がい児入所給付費等負担金、児童福祉施設入所措置費の増などにより、扶助費に係る経常収支比率は上昇傾向にある。</a:t>
          </a:r>
        </a:p>
      </xdr:txBody>
    </xdr:sp>
    <xdr:clientData/>
  </xdr:twoCellAnchor>
  <xdr:oneCellAnchor>
    <xdr:from>
      <xdr:col>3</xdr:col>
      <xdr:colOff>123825</xdr:colOff>
      <xdr:row>49</xdr:row>
      <xdr:rowOff>107950</xdr:rowOff>
    </xdr:from>
    <xdr:ext cx="298543" cy="225703"/>
    <xdr:sp macro="" textlink="">
      <xdr:nvSpPr>
        <xdr:cNvPr id="158" name="テキスト ボックス 157">
          <a:extLst>
            <a:ext uri="{FF2B5EF4-FFF2-40B4-BE49-F238E27FC236}">
              <a16:creationId xmlns:a16="http://schemas.microsoft.com/office/drawing/2014/main" id="{00000000-0008-0000-0400-00009E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59" name="直線コネクタ 158">
          <a:extLst>
            <a:ext uri="{FF2B5EF4-FFF2-40B4-BE49-F238E27FC236}">
              <a16:creationId xmlns:a16="http://schemas.microsoft.com/office/drawing/2014/main" id="{00000000-0008-0000-0400-00009F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0" name="テキスト ボックス 159">
          <a:extLst>
            <a:ext uri="{FF2B5EF4-FFF2-40B4-BE49-F238E27FC236}">
              <a16:creationId xmlns:a16="http://schemas.microsoft.com/office/drawing/2014/main" id="{00000000-0008-0000-0400-0000A0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1" name="直線コネクタ 160">
          <a:extLst>
            <a:ext uri="{FF2B5EF4-FFF2-40B4-BE49-F238E27FC236}">
              <a16:creationId xmlns:a16="http://schemas.microsoft.com/office/drawing/2014/main" id="{00000000-0008-0000-0400-0000A1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3827</xdr:rowOff>
    </xdr:from>
    <xdr:ext cx="762000" cy="259045"/>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137177</xdr:rowOff>
    </xdr:from>
    <xdr:ext cx="762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56</xdr:row>
      <xdr:rowOff>99077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54</xdr:row>
      <xdr:rowOff>60977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22877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2" name="扶助費グラフ枠">
          <a:extLst>
            <a:ext uri="{FF2B5EF4-FFF2-40B4-BE49-F238E27FC236}">
              <a16:creationId xmlns:a16="http://schemas.microsoft.com/office/drawing/2014/main" id="{00000000-0008-0000-0400-0000AC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165100</xdr:rowOff>
    </xdr:from>
    <xdr:to>
      <xdr:col>24</xdr:col>
      <xdr:colOff>25400</xdr:colOff>
      <xdr:row>60</xdr:row>
      <xdr:rowOff>50800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flipV="1">
          <a:off x="4826000" y="92519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22877</xdr:rowOff>
    </xdr:from>
    <xdr:ext cx="762000" cy="259045"/>
    <xdr:sp macro="" textlink="">
      <xdr:nvSpPr>
        <xdr:cNvPr id="174" name="扶助費最小値テキスト">
          <a:extLst>
            <a:ext uri="{FF2B5EF4-FFF2-40B4-BE49-F238E27FC236}">
              <a16:creationId xmlns:a16="http://schemas.microsoft.com/office/drawing/2014/main" id="{00000000-0008-0000-0400-0000AE000000}"/>
            </a:ext>
          </a:extLst>
        </xdr:cNvPr>
        <xdr:cNvSpPr txBox="1"/>
      </xdr:nvSpPr>
      <xdr:spPr>
        <a:xfrm>
          <a:off x="4914900" y="1030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50800</xdr:rowOff>
    </xdr:from>
    <xdr:to>
      <xdr:col>24</xdr:col>
      <xdr:colOff>114300</xdr:colOff>
      <xdr:row>60</xdr:row>
      <xdr:rowOff>50800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4737100" y="1033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80027</xdr:rowOff>
    </xdr:from>
    <xdr:ext cx="762000" cy="259045"/>
    <xdr:sp macro="" textlink="">
      <xdr:nvSpPr>
        <xdr:cNvPr id="176" name="扶助費最大値テキスト">
          <a:extLst>
            <a:ext uri="{FF2B5EF4-FFF2-40B4-BE49-F238E27FC236}">
              <a16:creationId xmlns:a16="http://schemas.microsoft.com/office/drawing/2014/main" id="{00000000-0008-0000-0400-0000B0000000}"/>
            </a:ext>
          </a:extLst>
        </xdr:cNvPr>
        <xdr:cNvSpPr txBox="1"/>
      </xdr:nvSpPr>
      <xdr:spPr>
        <a:xfrm>
          <a:off x="4914900" y="8995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165100</xdr:rowOff>
    </xdr:from>
    <xdr:to>
      <xdr:col>24</xdr:col>
      <xdr:colOff>114300</xdr:colOff>
      <xdr:row>53</xdr:row>
      <xdr:rowOff>165100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4737100" y="9251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59</xdr:row>
      <xdr:rowOff>165100</xdr:rowOff>
    </xdr:from>
    <xdr:to>
      <xdr:col>24</xdr:col>
      <xdr:colOff>25400</xdr:colOff>
      <xdr:row>60</xdr:row>
      <xdr:rowOff>50800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3987800" y="102806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35577</xdr:rowOff>
    </xdr:from>
    <xdr:ext cx="762000" cy="259045"/>
    <xdr:sp macro="" textlink="">
      <xdr:nvSpPr>
        <xdr:cNvPr id="179" name="扶助費平均値テキスト">
          <a:extLst>
            <a:ext uri="{FF2B5EF4-FFF2-40B4-BE49-F238E27FC236}">
              <a16:creationId xmlns:a16="http://schemas.microsoft.com/office/drawing/2014/main" id="{00000000-0008-0000-0400-0000B3000000}"/>
            </a:ext>
          </a:extLst>
        </xdr:cNvPr>
        <xdr:cNvSpPr txBox="1"/>
      </xdr:nvSpPr>
      <xdr:spPr>
        <a:xfrm>
          <a:off x="4914900" y="9293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19050</xdr:rowOff>
    </xdr:from>
    <xdr:to>
      <xdr:col>24</xdr:col>
      <xdr:colOff>76200</xdr:colOff>
      <xdr:row>55</xdr:row>
      <xdr:rowOff>120650</xdr:rowOff>
    </xdr:to>
    <xdr:sp macro="" textlink="">
      <xdr:nvSpPr>
        <xdr:cNvPr id="180" name="フローチャート: 判断 179">
          <a:extLst>
            <a:ext uri="{FF2B5EF4-FFF2-40B4-BE49-F238E27FC236}">
              <a16:creationId xmlns:a16="http://schemas.microsoft.com/office/drawing/2014/main" id="{00000000-0008-0000-0400-0000B4000000}"/>
            </a:ext>
          </a:extLst>
        </xdr:cNvPr>
        <xdr:cNvSpPr/>
      </xdr:nvSpPr>
      <xdr:spPr>
        <a:xfrm>
          <a:off x="47752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59</xdr:row>
      <xdr:rowOff>88900</xdr:rowOff>
    </xdr:from>
    <xdr:to>
      <xdr:col>19</xdr:col>
      <xdr:colOff>187325</xdr:colOff>
      <xdr:row>59</xdr:row>
      <xdr:rowOff>165100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3098800" y="102044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2" name="フローチャート: 判断 181">
          <a:extLst>
            <a:ext uri="{FF2B5EF4-FFF2-40B4-BE49-F238E27FC236}">
              <a16:creationId xmlns:a16="http://schemas.microsoft.com/office/drawing/2014/main" id="{00000000-0008-0000-0400-0000B6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88900</xdr:rowOff>
    </xdr:from>
    <xdr:to>
      <xdr:col>15</xdr:col>
      <xdr:colOff>98425</xdr:colOff>
      <xdr:row>59</xdr:row>
      <xdr:rowOff>146050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2209800" y="102044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0</xdr:rowOff>
    </xdr:from>
    <xdr:to>
      <xdr:col>15</xdr:col>
      <xdr:colOff>149225</xdr:colOff>
      <xdr:row>55</xdr:row>
      <xdr:rowOff>101600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3048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400-0000BA000000}"/>
            </a:ext>
          </a:extLst>
        </xdr:cNvPr>
        <xdr:cNvSpPr txBox="1"/>
      </xdr:nvSpPr>
      <xdr:spPr>
        <a:xfrm>
          <a:off x="2717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107950</xdr:rowOff>
    </xdr:from>
    <xdr:to>
      <xdr:col>11</xdr:col>
      <xdr:colOff>9525</xdr:colOff>
      <xdr:row>59</xdr:row>
      <xdr:rowOff>146050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1320800" y="10223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19050</xdr:rowOff>
    </xdr:from>
    <xdr:to>
      <xdr:col>11</xdr:col>
      <xdr:colOff>60325</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2159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130827</xdr:rowOff>
    </xdr:from>
    <xdr:ext cx="7620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1828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19050</xdr:rowOff>
    </xdr:from>
    <xdr:to>
      <xdr:col>6</xdr:col>
      <xdr:colOff>171450</xdr:colOff>
      <xdr:row>55</xdr:row>
      <xdr:rowOff>120650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1270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130827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939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60</xdr:row>
      <xdr:rowOff>0</xdr:rowOff>
    </xdr:from>
    <xdr:to>
      <xdr:col>24</xdr:col>
      <xdr:colOff>76200</xdr:colOff>
      <xdr:row>60</xdr:row>
      <xdr:rowOff>101600</xdr:rowOff>
    </xdr:to>
    <xdr:sp macro="" textlink="">
      <xdr:nvSpPr>
        <xdr:cNvPr id="197" name="楕円 196">
          <a:extLst>
            <a:ext uri="{FF2B5EF4-FFF2-40B4-BE49-F238E27FC236}">
              <a16:creationId xmlns:a16="http://schemas.microsoft.com/office/drawing/2014/main" id="{00000000-0008-0000-0400-0000C5000000}"/>
            </a:ext>
          </a:extLst>
        </xdr:cNvPr>
        <xdr:cNvSpPr/>
      </xdr:nvSpPr>
      <xdr:spPr>
        <a:xfrm>
          <a:off x="47752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59</xdr:row>
      <xdr:rowOff>80027</xdr:rowOff>
    </xdr:from>
    <xdr:ext cx="762000" cy="259045"/>
    <xdr:sp macro="" textlink="">
      <xdr:nvSpPr>
        <xdr:cNvPr id="198" name="扶助費該当値テキスト">
          <a:extLst>
            <a:ext uri="{FF2B5EF4-FFF2-40B4-BE49-F238E27FC236}">
              <a16:creationId xmlns:a16="http://schemas.microsoft.com/office/drawing/2014/main" id="{00000000-0008-0000-0400-0000C6000000}"/>
            </a:ext>
          </a:extLst>
        </xdr:cNvPr>
        <xdr:cNvSpPr txBox="1"/>
      </xdr:nvSpPr>
      <xdr:spPr>
        <a:xfrm>
          <a:off x="4914900" y="1019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59</xdr:row>
      <xdr:rowOff>114300</xdr:rowOff>
    </xdr:from>
    <xdr:to>
      <xdr:col>20</xdr:col>
      <xdr:colOff>38100</xdr:colOff>
      <xdr:row>60</xdr:row>
      <xdr:rowOff>44450</xdr:rowOff>
    </xdr:to>
    <xdr:sp macro="" textlink="">
      <xdr:nvSpPr>
        <xdr:cNvPr id="199" name="楕円 198">
          <a:extLst>
            <a:ext uri="{FF2B5EF4-FFF2-40B4-BE49-F238E27FC236}">
              <a16:creationId xmlns:a16="http://schemas.microsoft.com/office/drawing/2014/main" id="{00000000-0008-0000-0400-0000C7000000}"/>
            </a:ext>
          </a:extLst>
        </xdr:cNvPr>
        <xdr:cNvSpPr/>
      </xdr:nvSpPr>
      <xdr:spPr>
        <a:xfrm>
          <a:off x="3937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29227</xdr:rowOff>
    </xdr:from>
    <xdr:ext cx="7366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3606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38100</xdr:rowOff>
    </xdr:from>
    <xdr:to>
      <xdr:col>15</xdr:col>
      <xdr:colOff>149225</xdr:colOff>
      <xdr:row>59</xdr:row>
      <xdr:rowOff>139700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3048000" y="1015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124477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2717800" y="10240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95250</xdr:rowOff>
    </xdr:from>
    <xdr:to>
      <xdr:col>11</xdr:col>
      <xdr:colOff>60325</xdr:colOff>
      <xdr:row>60</xdr:row>
      <xdr:rowOff>25400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2159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1828800" y="1029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57150</xdr:rowOff>
    </xdr:from>
    <xdr:to>
      <xdr:col>6</xdr:col>
      <xdr:colOff>171450</xdr:colOff>
      <xdr:row>59</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1270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143527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939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07" name="正方形/長方形 206">
          <a:extLst>
            <a:ext uri="{FF2B5EF4-FFF2-40B4-BE49-F238E27FC236}">
              <a16:creationId xmlns:a16="http://schemas.microsoft.com/office/drawing/2014/main" id="{00000000-0008-0000-0400-0000CF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08" name="正方形/長方形 207">
          <a:extLst>
            <a:ext uri="{FF2B5EF4-FFF2-40B4-BE49-F238E27FC236}">
              <a16:creationId xmlns:a16="http://schemas.microsoft.com/office/drawing/2014/main" id="{00000000-0008-0000-0400-0000D0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09" name="正方形/長方形 208">
          <a:extLst>
            <a:ext uri="{FF2B5EF4-FFF2-40B4-BE49-F238E27FC236}">
              <a16:creationId xmlns:a16="http://schemas.microsoft.com/office/drawing/2014/main" id="{00000000-0008-0000-0400-0000D1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0" name="正方形/長方形 209">
          <a:extLst>
            <a:ext uri="{FF2B5EF4-FFF2-40B4-BE49-F238E27FC236}">
              <a16:creationId xmlns:a16="http://schemas.microsoft.com/office/drawing/2014/main" id="{00000000-0008-0000-0400-0000D2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15" name="テキスト ボックス 214">
          <a:extLst>
            <a:ext uri="{FF2B5EF4-FFF2-40B4-BE49-F238E27FC236}">
              <a16:creationId xmlns:a16="http://schemas.microsoft.com/office/drawing/2014/main" id="{00000000-0008-0000-0400-0000D7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その他の経費を占める主なものは維持補修費であり、概ね横ばいとなっている。</a:t>
          </a:r>
        </a:p>
        <a:p>
          <a:r>
            <a:rPr kumimoji="1" lang="ja-JP" altLang="en-US" sz="1300">
              <a:latin typeface="ＭＳ Ｐゴシック" panose="020B0600070205080204" pitchFamily="50" charset="-128"/>
              <a:ea typeface="ＭＳ Ｐゴシック" panose="020B0600070205080204" pitchFamily="50" charset="-128"/>
            </a:rPr>
            <a:t>　今後も、経費の平準化や効率化を図り抑制に努める。</a:t>
          </a:r>
        </a:p>
      </xdr:txBody>
    </xdr:sp>
    <xdr:clientData/>
  </xdr:twoCellAnchor>
  <xdr:oneCellAnchor>
    <xdr:from>
      <xdr:col>62</xdr:col>
      <xdr:colOff>6350</xdr:colOff>
      <xdr:row>49</xdr:row>
      <xdr:rowOff>107950</xdr:rowOff>
    </xdr:from>
    <xdr:ext cx="298543" cy="225703"/>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17" name="直線コネクタ 216">
          <a:extLst>
            <a:ext uri="{FF2B5EF4-FFF2-40B4-BE49-F238E27FC236}">
              <a16:creationId xmlns:a16="http://schemas.microsoft.com/office/drawing/2014/main" id="{00000000-0008-0000-0400-0000D9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19" name="直線コネクタ 218">
          <a:extLst>
            <a:ext uri="{FF2B5EF4-FFF2-40B4-BE49-F238E27FC236}">
              <a16:creationId xmlns:a16="http://schemas.microsoft.com/office/drawing/2014/main" id="{00000000-0008-0000-0400-0000DB000000}"/>
            </a:ext>
          </a:extLst>
        </xdr:cNvPr>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60</xdr:row>
      <xdr:rowOff>99077</xdr:rowOff>
    </xdr:from>
    <xdr:ext cx="762000" cy="259045"/>
    <xdr:sp macro="" textlink="">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16840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1" name="直線コネクタ 220">
          <a:extLst>
            <a:ext uri="{FF2B5EF4-FFF2-40B4-BE49-F238E27FC236}">
              <a16:creationId xmlns:a16="http://schemas.microsoft.com/office/drawing/2014/main" id="{00000000-0008-0000-0400-0000DD000000}"/>
            </a:ext>
          </a:extLst>
        </xdr:cNvPr>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57</xdr:row>
      <xdr:rowOff>156227</xdr:rowOff>
    </xdr:from>
    <xdr:ext cx="762000" cy="259045"/>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1684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55</xdr:row>
      <xdr:rowOff>41927</xdr:rowOff>
    </xdr:from>
    <xdr:ext cx="762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6840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99077</xdr:rowOff>
    </xdr:from>
    <xdr:ext cx="762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6840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29" name="その他グラフ枠">
          <a:extLst>
            <a:ext uri="{FF2B5EF4-FFF2-40B4-BE49-F238E27FC236}">
              <a16:creationId xmlns:a16="http://schemas.microsoft.com/office/drawing/2014/main" id="{00000000-0008-0000-0400-0000E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69850</xdr:rowOff>
    </xdr:from>
    <xdr:to>
      <xdr:col>82</xdr:col>
      <xdr:colOff>107950</xdr:colOff>
      <xdr:row>61</xdr:row>
      <xdr:rowOff>24130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flipV="1">
          <a:off x="16510000" y="91567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31" name="その他最小値テキスト">
          <a:extLst>
            <a:ext uri="{FF2B5EF4-FFF2-40B4-BE49-F238E27FC236}">
              <a16:creationId xmlns:a16="http://schemas.microsoft.com/office/drawing/2014/main" id="{00000000-0008-0000-0400-0000E7000000}"/>
            </a:ext>
          </a:extLst>
        </xdr:cNvPr>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156227</xdr:rowOff>
    </xdr:from>
    <xdr:ext cx="762000" cy="259045"/>
    <xdr:sp macro="" textlink="">
      <xdr:nvSpPr>
        <xdr:cNvPr id="233" name="その他最大値テキスト">
          <a:extLst>
            <a:ext uri="{FF2B5EF4-FFF2-40B4-BE49-F238E27FC236}">
              <a16:creationId xmlns:a16="http://schemas.microsoft.com/office/drawing/2014/main" id="{00000000-0008-0000-0400-0000E9000000}"/>
            </a:ext>
          </a:extLst>
        </xdr:cNvPr>
        <xdr:cNvSpPr txBox="1"/>
      </xdr:nvSpPr>
      <xdr:spPr>
        <a:xfrm>
          <a:off x="16598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69850</xdr:rowOff>
    </xdr:from>
    <xdr:to>
      <xdr:col>82</xdr:col>
      <xdr:colOff>196850</xdr:colOff>
      <xdr:row>53</xdr:row>
      <xdr:rowOff>69850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6421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69850</xdr:rowOff>
    </xdr:from>
    <xdr:to>
      <xdr:col>82</xdr:col>
      <xdr:colOff>107950</xdr:colOff>
      <xdr:row>53</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5671800" y="91567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139717</xdr:rowOff>
    </xdr:from>
    <xdr:ext cx="762000" cy="259045"/>
    <xdr:sp macro="" textlink="">
      <xdr:nvSpPr>
        <xdr:cNvPr id="236" name="その他平均値テキスト">
          <a:extLst>
            <a:ext uri="{FF2B5EF4-FFF2-40B4-BE49-F238E27FC236}">
              <a16:creationId xmlns:a16="http://schemas.microsoft.com/office/drawing/2014/main" id="{00000000-0008-0000-0400-0000EC000000}"/>
            </a:ext>
          </a:extLst>
        </xdr:cNvPr>
        <xdr:cNvSpPr txBox="1"/>
      </xdr:nvSpPr>
      <xdr:spPr>
        <a:xfrm>
          <a:off x="16598900" y="100838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167640</xdr:rowOff>
    </xdr:from>
    <xdr:to>
      <xdr:col>82</xdr:col>
      <xdr:colOff>158750</xdr:colOff>
      <xdr:row>59</xdr:row>
      <xdr:rowOff>97790</xdr:rowOff>
    </xdr:to>
    <xdr:sp macro="" textlink="">
      <xdr:nvSpPr>
        <xdr:cNvPr id="237" name="フローチャート: 判断 236">
          <a:extLst>
            <a:ext uri="{FF2B5EF4-FFF2-40B4-BE49-F238E27FC236}">
              <a16:creationId xmlns:a16="http://schemas.microsoft.com/office/drawing/2014/main" id="{00000000-0008-0000-0400-0000ED000000}"/>
            </a:ext>
          </a:extLst>
        </xdr:cNvPr>
        <xdr:cNvSpPr/>
      </xdr:nvSpPr>
      <xdr:spPr>
        <a:xfrm>
          <a:off x="164592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24130</xdr:rowOff>
    </xdr:from>
    <xdr:to>
      <xdr:col>78</xdr:col>
      <xdr:colOff>69850</xdr:colOff>
      <xdr:row>53</xdr:row>
      <xdr:rowOff>69850</xdr:rowOff>
    </xdr:to>
    <xdr:cxnSp macro="">
      <xdr:nvCxnSpPr>
        <xdr:cNvPr id="238" name="直線コネクタ 237">
          <a:extLst>
            <a:ext uri="{FF2B5EF4-FFF2-40B4-BE49-F238E27FC236}">
              <a16:creationId xmlns:a16="http://schemas.microsoft.com/office/drawing/2014/main" id="{00000000-0008-0000-0400-0000EE000000}"/>
            </a:ext>
          </a:extLst>
        </xdr:cNvPr>
        <xdr:cNvCxnSpPr/>
      </xdr:nvCxnSpPr>
      <xdr:spPr>
        <a:xfrm>
          <a:off x="14782800" y="91109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59</xdr:row>
      <xdr:rowOff>87630</xdr:rowOff>
    </xdr:from>
    <xdr:to>
      <xdr:col>78</xdr:col>
      <xdr:colOff>120650</xdr:colOff>
      <xdr:row>60</xdr:row>
      <xdr:rowOff>17780</xdr:rowOff>
    </xdr:to>
    <xdr:sp macro="" textlink="">
      <xdr:nvSpPr>
        <xdr:cNvPr id="239" name="フローチャート: 判断 238">
          <a:extLst>
            <a:ext uri="{FF2B5EF4-FFF2-40B4-BE49-F238E27FC236}">
              <a16:creationId xmlns:a16="http://schemas.microsoft.com/office/drawing/2014/main" id="{00000000-0008-0000-0400-0000EF000000}"/>
            </a:ext>
          </a:extLst>
        </xdr:cNvPr>
        <xdr:cNvSpPr/>
      </xdr:nvSpPr>
      <xdr:spPr>
        <a:xfrm>
          <a:off x="15621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2557</xdr:rowOff>
    </xdr:from>
    <xdr:ext cx="7366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5290800" y="10289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24130</xdr:rowOff>
    </xdr:from>
    <xdr:to>
      <xdr:col>73</xdr:col>
      <xdr:colOff>180975</xdr:colOff>
      <xdr:row>53</xdr:row>
      <xdr:rowOff>115570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flipV="1">
          <a:off x="13893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59</xdr:row>
      <xdr:rowOff>41910</xdr:rowOff>
    </xdr:from>
    <xdr:to>
      <xdr:col>74</xdr:col>
      <xdr:colOff>31750</xdr:colOff>
      <xdr:row>59</xdr:row>
      <xdr:rowOff>143510</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4732000" y="1015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128287</xdr:rowOff>
    </xdr:from>
    <xdr:ext cx="762000" cy="259045"/>
    <xdr:sp macro="" textlink="">
      <xdr:nvSpPr>
        <xdr:cNvPr id="243" name="テキスト ボックス 242">
          <a:extLst>
            <a:ext uri="{FF2B5EF4-FFF2-40B4-BE49-F238E27FC236}">
              <a16:creationId xmlns:a16="http://schemas.microsoft.com/office/drawing/2014/main" id="{00000000-0008-0000-0400-0000F3000000}"/>
            </a:ext>
          </a:extLst>
        </xdr:cNvPr>
        <xdr:cNvSpPr txBox="1"/>
      </xdr:nvSpPr>
      <xdr:spPr>
        <a:xfrm>
          <a:off x="14401800" y="1024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24130</xdr:rowOff>
    </xdr:from>
    <xdr:to>
      <xdr:col>69</xdr:col>
      <xdr:colOff>92075</xdr:colOff>
      <xdr:row>53</xdr:row>
      <xdr:rowOff>115570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3004800" y="911098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59</xdr:row>
      <xdr:rowOff>87630</xdr:rowOff>
    </xdr:from>
    <xdr:to>
      <xdr:col>69</xdr:col>
      <xdr:colOff>142875</xdr:colOff>
      <xdr:row>60</xdr:row>
      <xdr:rowOff>17780</xdr:rowOff>
    </xdr:to>
    <xdr:sp macro="" textlink="">
      <xdr:nvSpPr>
        <xdr:cNvPr id="245" name="フローチャート: 判断 244">
          <a:extLst>
            <a:ext uri="{FF2B5EF4-FFF2-40B4-BE49-F238E27FC236}">
              <a16:creationId xmlns:a16="http://schemas.microsoft.com/office/drawing/2014/main" id="{00000000-0008-0000-0400-0000F5000000}"/>
            </a:ext>
          </a:extLst>
        </xdr:cNvPr>
        <xdr:cNvSpPr/>
      </xdr:nvSpPr>
      <xdr:spPr>
        <a:xfrm>
          <a:off x="13843000" y="1020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2557</xdr:rowOff>
    </xdr:from>
    <xdr:ext cx="762000" cy="259045"/>
    <xdr:sp macro="" textlink="">
      <xdr:nvSpPr>
        <xdr:cNvPr id="246" name="テキスト ボックス 245">
          <a:extLst>
            <a:ext uri="{FF2B5EF4-FFF2-40B4-BE49-F238E27FC236}">
              <a16:creationId xmlns:a16="http://schemas.microsoft.com/office/drawing/2014/main" id="{00000000-0008-0000-0400-0000F6000000}"/>
            </a:ext>
          </a:extLst>
        </xdr:cNvPr>
        <xdr:cNvSpPr txBox="1"/>
      </xdr:nvSpPr>
      <xdr:spPr>
        <a:xfrm>
          <a:off x="13512800" y="1028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167640</xdr:rowOff>
    </xdr:from>
    <xdr:to>
      <xdr:col>65</xdr:col>
      <xdr:colOff>53975</xdr:colOff>
      <xdr:row>59</xdr:row>
      <xdr:rowOff>97790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2954000" y="1011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82567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2623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53</xdr:row>
      <xdr:rowOff>19050</xdr:rowOff>
    </xdr:from>
    <xdr:to>
      <xdr:col>82</xdr:col>
      <xdr:colOff>158750</xdr:colOff>
      <xdr:row>53</xdr:row>
      <xdr:rowOff>120650</xdr:rowOff>
    </xdr:to>
    <xdr:sp macro="" textlink="">
      <xdr:nvSpPr>
        <xdr:cNvPr id="254" name="楕円 253">
          <a:extLst>
            <a:ext uri="{FF2B5EF4-FFF2-40B4-BE49-F238E27FC236}">
              <a16:creationId xmlns:a16="http://schemas.microsoft.com/office/drawing/2014/main" id="{00000000-0008-0000-0400-0000FE000000}"/>
            </a:ext>
          </a:extLst>
        </xdr:cNvPr>
        <xdr:cNvSpPr/>
      </xdr:nvSpPr>
      <xdr:spPr>
        <a:xfrm>
          <a:off x="164592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52</xdr:row>
      <xdr:rowOff>99077</xdr:rowOff>
    </xdr:from>
    <xdr:ext cx="762000" cy="259045"/>
    <xdr:sp macro="" textlink="">
      <xdr:nvSpPr>
        <xdr:cNvPr id="255" name="その他該当値テキスト">
          <a:extLst>
            <a:ext uri="{FF2B5EF4-FFF2-40B4-BE49-F238E27FC236}">
              <a16:creationId xmlns:a16="http://schemas.microsoft.com/office/drawing/2014/main" id="{00000000-0008-0000-0400-0000FF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19050</xdr:rowOff>
    </xdr:from>
    <xdr:to>
      <xdr:col>78</xdr:col>
      <xdr:colOff>120650</xdr:colOff>
      <xdr:row>53</xdr:row>
      <xdr:rowOff>120650</xdr:rowOff>
    </xdr:to>
    <xdr:sp macro="" textlink="">
      <xdr:nvSpPr>
        <xdr:cNvPr id="256" name="楕円 255">
          <a:extLst>
            <a:ext uri="{FF2B5EF4-FFF2-40B4-BE49-F238E27FC236}">
              <a16:creationId xmlns:a16="http://schemas.microsoft.com/office/drawing/2014/main" id="{00000000-0008-0000-0400-000000010000}"/>
            </a:ext>
          </a:extLst>
        </xdr:cNvPr>
        <xdr:cNvSpPr/>
      </xdr:nvSpPr>
      <xdr:spPr>
        <a:xfrm>
          <a:off x="15621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130827</xdr:rowOff>
    </xdr:from>
    <xdr:ext cx="7366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290800" y="887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52</xdr:row>
      <xdr:rowOff>144780</xdr:rowOff>
    </xdr:from>
    <xdr:to>
      <xdr:col>74</xdr:col>
      <xdr:colOff>31750</xdr:colOff>
      <xdr:row>53</xdr:row>
      <xdr:rowOff>74930</xdr:rowOff>
    </xdr:to>
    <xdr:sp macro="" textlink="">
      <xdr:nvSpPr>
        <xdr:cNvPr id="258" name="楕円 257">
          <a:extLst>
            <a:ext uri="{FF2B5EF4-FFF2-40B4-BE49-F238E27FC236}">
              <a16:creationId xmlns:a16="http://schemas.microsoft.com/office/drawing/2014/main" id="{00000000-0008-0000-0400-000002010000}"/>
            </a:ext>
          </a:extLst>
        </xdr:cNvPr>
        <xdr:cNvSpPr/>
      </xdr:nvSpPr>
      <xdr:spPr>
        <a:xfrm>
          <a:off x="14732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51</xdr:row>
      <xdr:rowOff>85107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53</xdr:row>
      <xdr:rowOff>64770</xdr:rowOff>
    </xdr:from>
    <xdr:to>
      <xdr:col>69</xdr:col>
      <xdr:colOff>142875</xdr:colOff>
      <xdr:row>53</xdr:row>
      <xdr:rowOff>166370</xdr:rowOff>
    </xdr:to>
    <xdr:sp macro="" textlink="">
      <xdr:nvSpPr>
        <xdr:cNvPr id="260" name="楕円 259">
          <a:extLst>
            <a:ext uri="{FF2B5EF4-FFF2-40B4-BE49-F238E27FC236}">
              <a16:creationId xmlns:a16="http://schemas.microsoft.com/office/drawing/2014/main" id="{00000000-0008-0000-0400-000004010000}"/>
            </a:ext>
          </a:extLst>
        </xdr:cNvPr>
        <xdr:cNvSpPr/>
      </xdr:nvSpPr>
      <xdr:spPr>
        <a:xfrm>
          <a:off x="13843000" y="915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5097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512800" y="892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52</xdr:row>
      <xdr:rowOff>144780</xdr:rowOff>
    </xdr:from>
    <xdr:to>
      <xdr:col>65</xdr:col>
      <xdr:colOff>53975</xdr:colOff>
      <xdr:row>53</xdr:row>
      <xdr:rowOff>74930</xdr:rowOff>
    </xdr:to>
    <xdr:sp macro="" textlink="">
      <xdr:nvSpPr>
        <xdr:cNvPr id="262" name="楕円 261">
          <a:extLst>
            <a:ext uri="{FF2B5EF4-FFF2-40B4-BE49-F238E27FC236}">
              <a16:creationId xmlns:a16="http://schemas.microsoft.com/office/drawing/2014/main" id="{00000000-0008-0000-0400-000006010000}"/>
            </a:ext>
          </a:extLst>
        </xdr:cNvPr>
        <xdr:cNvSpPr/>
      </xdr:nvSpPr>
      <xdr:spPr>
        <a:xfrm>
          <a:off x="12954000" y="9060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85107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623800" y="882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4" name="正方形/長方形 263">
          <a:extLst>
            <a:ext uri="{FF2B5EF4-FFF2-40B4-BE49-F238E27FC236}">
              <a16:creationId xmlns:a16="http://schemas.microsoft.com/office/drawing/2014/main" id="{00000000-0008-0000-0400-00000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65" name="正方形/長方形 264">
          <a:extLst>
            <a:ext uri="{FF2B5EF4-FFF2-40B4-BE49-F238E27FC236}">
              <a16:creationId xmlns:a16="http://schemas.microsoft.com/office/drawing/2014/main" id="{00000000-0008-0000-0400-00000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66" name="正方形/長方形 265">
          <a:extLst>
            <a:ext uri="{FF2B5EF4-FFF2-40B4-BE49-F238E27FC236}">
              <a16:creationId xmlns:a16="http://schemas.microsoft.com/office/drawing/2014/main" id="{00000000-0008-0000-0400-00000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67" name="正方形/長方形 266">
          <a:extLst>
            <a:ext uri="{FF2B5EF4-FFF2-40B4-BE49-F238E27FC236}">
              <a16:creationId xmlns:a16="http://schemas.microsoft.com/office/drawing/2014/main" id="{00000000-0008-0000-0400-00000B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68" name="正方形/長方形 267">
          <a:extLst>
            <a:ext uri="{FF2B5EF4-FFF2-40B4-BE49-F238E27FC236}">
              <a16:creationId xmlns:a16="http://schemas.microsoft.com/office/drawing/2014/main" id="{00000000-0008-0000-0400-00000C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後期高齢者医療関係経費など、高齢化の進行等に伴う社会保障関係経費の増などにより、補助費等に係る経常収支比率は上昇傾向にある。</a:t>
          </a:r>
        </a:p>
        <a:p>
          <a:r>
            <a:rPr kumimoji="1" lang="ja-JP" altLang="en-US" sz="1300">
              <a:latin typeface="ＭＳ Ｐゴシック" panose="020B0600070205080204" pitchFamily="50" charset="-128"/>
              <a:ea typeface="ＭＳ Ｐゴシック" panose="020B0600070205080204" pitchFamily="50" charset="-128"/>
            </a:rPr>
            <a:t>　なお、県単独補助金等については、令和５年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月に策定した財政運営基本方針等に基づき、その必要性や効果等を十分精査し、継続して見直しを行っていく。</a:t>
          </a:r>
        </a:p>
      </xdr:txBody>
    </xdr:sp>
    <xdr:clientData/>
  </xdr:twoCellAnchor>
  <xdr:oneCellAnchor>
    <xdr:from>
      <xdr:col>62</xdr:col>
      <xdr:colOff>6350</xdr:colOff>
      <xdr:row>29</xdr:row>
      <xdr:rowOff>107950</xdr:rowOff>
    </xdr:from>
    <xdr:ext cx="298543" cy="225703"/>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74" name="直線コネクタ 273">
          <a:extLst>
            <a:ext uri="{FF2B5EF4-FFF2-40B4-BE49-F238E27FC236}">
              <a16:creationId xmlns:a16="http://schemas.microsoft.com/office/drawing/2014/main" id="{00000000-0008-0000-0400-00001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76" name="直線コネクタ 275">
          <a:extLst>
            <a:ext uri="{FF2B5EF4-FFF2-40B4-BE49-F238E27FC236}">
              <a16:creationId xmlns:a16="http://schemas.microsoft.com/office/drawing/2014/main" id="{00000000-0008-0000-0400-000014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78" name="直線コネクタ 277">
          <a:extLst>
            <a:ext uri="{FF2B5EF4-FFF2-40B4-BE49-F238E27FC236}">
              <a16:creationId xmlns:a16="http://schemas.microsoft.com/office/drawing/2014/main" id="{00000000-0008-0000-0400-000016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0" name="直線コネクタ 279">
          <a:extLst>
            <a:ext uri="{FF2B5EF4-FFF2-40B4-BE49-F238E27FC236}">
              <a16:creationId xmlns:a16="http://schemas.microsoft.com/office/drawing/2014/main" id="{00000000-0008-0000-0400-000018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2" name="直線コネクタ 281">
          <a:extLst>
            <a:ext uri="{FF2B5EF4-FFF2-40B4-BE49-F238E27FC236}">
              <a16:creationId xmlns:a16="http://schemas.microsoft.com/office/drawing/2014/main" id="{00000000-0008-0000-0400-00001A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84" name="直線コネクタ 283">
          <a:extLst>
            <a:ext uri="{FF2B5EF4-FFF2-40B4-BE49-F238E27FC236}">
              <a16:creationId xmlns:a16="http://schemas.microsoft.com/office/drawing/2014/main" id="{00000000-0008-0000-0400-00001C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0" name="補助費等グラフ枠">
          <a:extLst>
            <a:ext uri="{FF2B5EF4-FFF2-40B4-BE49-F238E27FC236}">
              <a16:creationId xmlns:a16="http://schemas.microsoft.com/office/drawing/2014/main" id="{00000000-0008-0000-0400-00002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127000</xdr:rowOff>
    </xdr:from>
    <xdr:to>
      <xdr:col>82</xdr:col>
      <xdr:colOff>107950</xdr:colOff>
      <xdr:row>41</xdr:row>
      <xdr:rowOff>156935</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flipV="1">
          <a:off x="16510000" y="5956300"/>
          <a:ext cx="0" cy="1230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129012</xdr:rowOff>
    </xdr:from>
    <xdr:ext cx="762000" cy="259045"/>
    <xdr:sp macro="" textlink="">
      <xdr:nvSpPr>
        <xdr:cNvPr id="292" name="補助費等最小値テキスト">
          <a:extLst>
            <a:ext uri="{FF2B5EF4-FFF2-40B4-BE49-F238E27FC236}">
              <a16:creationId xmlns:a16="http://schemas.microsoft.com/office/drawing/2014/main" id="{00000000-0008-0000-0400-000024010000}"/>
            </a:ext>
          </a:extLst>
        </xdr:cNvPr>
        <xdr:cNvSpPr txBox="1"/>
      </xdr:nvSpPr>
      <xdr:spPr>
        <a:xfrm>
          <a:off x="16598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156935</xdr:rowOff>
    </xdr:from>
    <xdr:to>
      <xdr:col>82</xdr:col>
      <xdr:colOff>196850</xdr:colOff>
      <xdr:row>41</xdr:row>
      <xdr:rowOff>156935</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6421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41927</xdr:rowOff>
    </xdr:from>
    <xdr:ext cx="762000" cy="259045"/>
    <xdr:sp macro="" textlink="">
      <xdr:nvSpPr>
        <xdr:cNvPr id="294" name="補助費等最大値テキスト">
          <a:extLst>
            <a:ext uri="{FF2B5EF4-FFF2-40B4-BE49-F238E27FC236}">
              <a16:creationId xmlns:a16="http://schemas.microsoft.com/office/drawing/2014/main" id="{00000000-0008-0000-0400-000026010000}"/>
            </a:ext>
          </a:extLst>
        </xdr:cNvPr>
        <xdr:cNvSpPr txBox="1"/>
      </xdr:nvSpPr>
      <xdr:spPr>
        <a:xfrm>
          <a:off x="16598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127000</xdr:rowOff>
    </xdr:from>
    <xdr:to>
      <xdr:col>82</xdr:col>
      <xdr:colOff>196850</xdr:colOff>
      <xdr:row>34</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83457</xdr:rowOff>
    </xdr:from>
    <xdr:to>
      <xdr:col>82</xdr:col>
      <xdr:colOff>107950</xdr:colOff>
      <xdr:row>34</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5671800" y="5912757"/>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146249</xdr:rowOff>
    </xdr:from>
    <xdr:ext cx="762000" cy="259045"/>
    <xdr:sp macro="" textlink="">
      <xdr:nvSpPr>
        <xdr:cNvPr id="297" name="補助費等平均値テキスト">
          <a:extLst>
            <a:ext uri="{FF2B5EF4-FFF2-40B4-BE49-F238E27FC236}">
              <a16:creationId xmlns:a16="http://schemas.microsoft.com/office/drawing/2014/main" id="{00000000-0008-0000-0400-000029010000}"/>
            </a:ext>
          </a:extLst>
        </xdr:cNvPr>
        <xdr:cNvSpPr txBox="1"/>
      </xdr:nvSpPr>
      <xdr:spPr>
        <a:xfrm>
          <a:off x="16598900" y="6661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39</xdr:row>
      <xdr:rowOff>2722</xdr:rowOff>
    </xdr:from>
    <xdr:to>
      <xdr:col>82</xdr:col>
      <xdr:colOff>158750</xdr:colOff>
      <xdr:row>39</xdr:row>
      <xdr:rowOff>104322</xdr:rowOff>
    </xdr:to>
    <xdr:sp macro="" textlink="">
      <xdr:nvSpPr>
        <xdr:cNvPr id="298" name="フローチャート: 判断 297">
          <a:extLst>
            <a:ext uri="{FF2B5EF4-FFF2-40B4-BE49-F238E27FC236}">
              <a16:creationId xmlns:a16="http://schemas.microsoft.com/office/drawing/2014/main" id="{00000000-0008-0000-0400-00002A010000}"/>
            </a:ext>
          </a:extLst>
        </xdr:cNvPr>
        <xdr:cNvSpPr/>
      </xdr:nvSpPr>
      <xdr:spPr>
        <a:xfrm>
          <a:off x="16459200" y="6689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135164</xdr:rowOff>
    </xdr:from>
    <xdr:to>
      <xdr:col>78</xdr:col>
      <xdr:colOff>69850</xdr:colOff>
      <xdr:row>34</xdr:row>
      <xdr:rowOff>83457</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4782800" y="5793014"/>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38</xdr:row>
      <xdr:rowOff>21772</xdr:rowOff>
    </xdr:from>
    <xdr:to>
      <xdr:col>78</xdr:col>
      <xdr:colOff>120650</xdr:colOff>
      <xdr:row>38</xdr:row>
      <xdr:rowOff>123372</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5621000" y="653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108149</xdr:rowOff>
    </xdr:from>
    <xdr:ext cx="7366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5290800" y="66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135164</xdr:rowOff>
    </xdr:from>
    <xdr:to>
      <xdr:col>73</xdr:col>
      <xdr:colOff>180975</xdr:colOff>
      <xdr:row>34</xdr:row>
      <xdr:rowOff>116114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3893800" y="5793014"/>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73478</xdr:rowOff>
    </xdr:from>
    <xdr:to>
      <xdr:col>74</xdr:col>
      <xdr:colOff>31750</xdr:colOff>
      <xdr:row>38</xdr:row>
      <xdr:rowOff>3628</xdr:rowOff>
    </xdr:to>
    <xdr:sp macro="" textlink="">
      <xdr:nvSpPr>
        <xdr:cNvPr id="303" name="フローチャート: 判断 302">
          <a:extLst>
            <a:ext uri="{FF2B5EF4-FFF2-40B4-BE49-F238E27FC236}">
              <a16:creationId xmlns:a16="http://schemas.microsoft.com/office/drawing/2014/main" id="{00000000-0008-0000-0400-00002F010000}"/>
            </a:ext>
          </a:extLst>
        </xdr:cNvPr>
        <xdr:cNvSpPr/>
      </xdr:nvSpPr>
      <xdr:spPr>
        <a:xfrm>
          <a:off x="14732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159855</xdr:rowOff>
    </xdr:from>
    <xdr:ext cx="762000" cy="259045"/>
    <xdr:sp macro="" textlink="">
      <xdr:nvSpPr>
        <xdr:cNvPr id="304" name="テキスト ボックス 303">
          <a:extLst>
            <a:ext uri="{FF2B5EF4-FFF2-40B4-BE49-F238E27FC236}">
              <a16:creationId xmlns:a16="http://schemas.microsoft.com/office/drawing/2014/main" id="{00000000-0008-0000-0400-000030010000}"/>
            </a:ext>
          </a:extLst>
        </xdr:cNvPr>
        <xdr:cNvSpPr txBox="1"/>
      </xdr:nvSpPr>
      <xdr:spPr>
        <a:xfrm>
          <a:off x="14401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116114</xdr:rowOff>
    </xdr:from>
    <xdr:to>
      <xdr:col>69</xdr:col>
      <xdr:colOff>92075</xdr:colOff>
      <xdr:row>34</xdr:row>
      <xdr:rowOff>116114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3004800" y="59454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160565</xdr:rowOff>
    </xdr:from>
    <xdr:to>
      <xdr:col>65</xdr:col>
      <xdr:colOff>53975</xdr:colOff>
      <xdr:row>38</xdr:row>
      <xdr:rowOff>90715</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2954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75492</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2623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76200</xdr:rowOff>
    </xdr:from>
    <xdr:to>
      <xdr:col>82</xdr:col>
      <xdr:colOff>158750</xdr:colOff>
      <xdr:row>35</xdr:row>
      <xdr:rowOff>6350</xdr:rowOff>
    </xdr:to>
    <xdr:sp macro="" textlink="">
      <xdr:nvSpPr>
        <xdr:cNvPr id="315" name="楕円 314">
          <a:extLst>
            <a:ext uri="{FF2B5EF4-FFF2-40B4-BE49-F238E27FC236}">
              <a16:creationId xmlns:a16="http://schemas.microsoft.com/office/drawing/2014/main" id="{00000000-0008-0000-0400-00003B010000}"/>
            </a:ext>
          </a:extLst>
        </xdr:cNvPr>
        <xdr:cNvSpPr/>
      </xdr:nvSpPr>
      <xdr:spPr>
        <a:xfrm>
          <a:off x="164592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156227</xdr:rowOff>
    </xdr:from>
    <xdr:ext cx="762000" cy="259045"/>
    <xdr:sp macro="" textlink="">
      <xdr:nvSpPr>
        <xdr:cNvPr id="316" name="補助費等該当値テキスト">
          <a:extLst>
            <a:ext uri="{FF2B5EF4-FFF2-40B4-BE49-F238E27FC236}">
              <a16:creationId xmlns:a16="http://schemas.microsoft.com/office/drawing/2014/main" id="{00000000-0008-0000-0400-00003C010000}"/>
            </a:ext>
          </a:extLst>
        </xdr:cNvPr>
        <xdr:cNvSpPr txBox="1"/>
      </xdr:nvSpPr>
      <xdr:spPr>
        <a:xfrm>
          <a:off x="165989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32657</xdr:rowOff>
    </xdr:from>
    <xdr:to>
      <xdr:col>78</xdr:col>
      <xdr:colOff>120650</xdr:colOff>
      <xdr:row>34</xdr:row>
      <xdr:rowOff>134257</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5621000" y="586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144434</xdr:rowOff>
    </xdr:from>
    <xdr:ext cx="7366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290800" y="563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33</xdr:row>
      <xdr:rowOff>84364</xdr:rowOff>
    </xdr:from>
    <xdr:to>
      <xdr:col>74</xdr:col>
      <xdr:colOff>31750</xdr:colOff>
      <xdr:row>34</xdr:row>
      <xdr:rowOff>14514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4732000" y="574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24691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5511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65314</xdr:rowOff>
    </xdr:from>
    <xdr:to>
      <xdr:col>69</xdr:col>
      <xdr:colOff>142875</xdr:colOff>
      <xdr:row>34</xdr:row>
      <xdr:rowOff>166914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3843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5641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512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65314</xdr:rowOff>
    </xdr:from>
    <xdr:to>
      <xdr:col>65</xdr:col>
      <xdr:colOff>53975</xdr:colOff>
      <xdr:row>34</xdr:row>
      <xdr:rowOff>166914</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2954000" y="5894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5641</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2623800" y="566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5" name="正方形/長方形 324">
          <a:extLst>
            <a:ext uri="{FF2B5EF4-FFF2-40B4-BE49-F238E27FC236}">
              <a16:creationId xmlns:a16="http://schemas.microsoft.com/office/drawing/2014/main" id="{00000000-0008-0000-0400-00004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6" name="正方形/長方形 325">
          <a:extLst>
            <a:ext uri="{FF2B5EF4-FFF2-40B4-BE49-F238E27FC236}">
              <a16:creationId xmlns:a16="http://schemas.microsoft.com/office/drawing/2014/main" id="{00000000-0008-0000-0400-00004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過去の景気対策等に伴い発行した臨時財政対策債を除く地方債の元利償還が平成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年度にピークを越えたため、平成</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年度以降は低下傾向で推移している。（令和３年度は借換えを予定していた県債のうち、一部の借換えを中止したことにより償還額が増加したため、経常収支比率が上昇した。）</a:t>
          </a:r>
        </a:p>
        <a:p>
          <a:r>
            <a:rPr kumimoji="1" lang="ja-JP" altLang="en-US" sz="1300">
              <a:latin typeface="ＭＳ Ｐゴシック" panose="020B0600070205080204" pitchFamily="50" charset="-128"/>
              <a:ea typeface="ＭＳ Ｐゴシック" panose="020B0600070205080204" pitchFamily="50" charset="-128"/>
            </a:rPr>
            <a:t>　今後も借入期間や借入方法などの多様化や償還方法の工夫を図り、公債費の抑制・平準化に配慮していく。</a:t>
          </a:r>
        </a:p>
      </xdr:txBody>
    </xdr:sp>
    <xdr:clientData/>
  </xdr:twoCellAnchor>
  <xdr:oneCellAnchor>
    <xdr:from>
      <xdr:col>3</xdr:col>
      <xdr:colOff>123825</xdr:colOff>
      <xdr:row>69</xdr:row>
      <xdr:rowOff>107950</xdr:rowOff>
    </xdr:from>
    <xdr:ext cx="298543" cy="225703"/>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5" name="直線コネクタ 334">
          <a:extLst>
            <a:ext uri="{FF2B5EF4-FFF2-40B4-BE49-F238E27FC236}">
              <a16:creationId xmlns:a16="http://schemas.microsoft.com/office/drawing/2014/main" id="{00000000-0008-0000-0400-00004F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37" name="直線コネクタ 336">
          <a:extLst>
            <a:ext uri="{FF2B5EF4-FFF2-40B4-BE49-F238E27FC236}">
              <a16:creationId xmlns:a16="http://schemas.microsoft.com/office/drawing/2014/main" id="{00000000-0008-0000-0400-000051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1" name="公債費グラフ枠">
          <a:extLst>
            <a:ext uri="{FF2B5EF4-FFF2-40B4-BE49-F238E27FC236}">
              <a16:creationId xmlns:a16="http://schemas.microsoft.com/office/drawing/2014/main" id="{00000000-0008-0000-0400-00005F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45357</xdr:rowOff>
    </xdr:from>
    <xdr:to>
      <xdr:col>24</xdr:col>
      <xdr:colOff>25400</xdr:colOff>
      <xdr:row>81</xdr:row>
      <xdr:rowOff>20864</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flipV="1">
          <a:off x="4826000" y="12389757"/>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164391</xdr:rowOff>
    </xdr:from>
    <xdr:ext cx="762000" cy="259045"/>
    <xdr:sp macro="" textlink="">
      <xdr:nvSpPr>
        <xdr:cNvPr id="353" name="公債費最小値テキスト">
          <a:extLst>
            <a:ext uri="{FF2B5EF4-FFF2-40B4-BE49-F238E27FC236}">
              <a16:creationId xmlns:a16="http://schemas.microsoft.com/office/drawing/2014/main" id="{00000000-0008-0000-0400-000061010000}"/>
            </a:ext>
          </a:extLst>
        </xdr:cNvPr>
        <xdr:cNvSpPr txBox="1"/>
      </xdr:nvSpPr>
      <xdr:spPr>
        <a:xfrm>
          <a:off x="4914900" y="13880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20864</xdr:rowOff>
    </xdr:from>
    <xdr:to>
      <xdr:col>24</xdr:col>
      <xdr:colOff>114300</xdr:colOff>
      <xdr:row>81</xdr:row>
      <xdr:rowOff>20864</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4737100" y="13908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131734</xdr:rowOff>
    </xdr:from>
    <xdr:ext cx="762000" cy="259045"/>
    <xdr:sp macro="" textlink="">
      <xdr:nvSpPr>
        <xdr:cNvPr id="355" name="公債費最大値テキスト">
          <a:extLst>
            <a:ext uri="{FF2B5EF4-FFF2-40B4-BE49-F238E27FC236}">
              <a16:creationId xmlns:a16="http://schemas.microsoft.com/office/drawing/2014/main" id="{00000000-0008-0000-0400-000063010000}"/>
            </a:ext>
          </a:extLst>
        </xdr:cNvPr>
        <xdr:cNvSpPr txBox="1"/>
      </xdr:nvSpPr>
      <xdr:spPr>
        <a:xfrm>
          <a:off x="4914900" y="1213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45357</xdr:rowOff>
    </xdr:from>
    <xdr:to>
      <xdr:col>24</xdr:col>
      <xdr:colOff>114300</xdr:colOff>
      <xdr:row>72</xdr:row>
      <xdr:rowOff>45357</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4737100" y="1238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12700</xdr:rowOff>
    </xdr:from>
    <xdr:to>
      <xdr:col>24</xdr:col>
      <xdr:colOff>25400</xdr:colOff>
      <xdr:row>74</xdr:row>
      <xdr:rowOff>78015</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3987800" y="12700000"/>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40113</xdr:rowOff>
    </xdr:from>
    <xdr:ext cx="762000" cy="259045"/>
    <xdr:sp macro="" textlink="">
      <xdr:nvSpPr>
        <xdr:cNvPr id="358" name="公債費平均値テキスト">
          <a:extLst>
            <a:ext uri="{FF2B5EF4-FFF2-40B4-BE49-F238E27FC236}">
              <a16:creationId xmlns:a16="http://schemas.microsoft.com/office/drawing/2014/main" id="{00000000-0008-0000-0400-000066010000}"/>
            </a:ext>
          </a:extLst>
        </xdr:cNvPr>
        <xdr:cNvSpPr txBox="1"/>
      </xdr:nvSpPr>
      <xdr:spPr>
        <a:xfrm>
          <a:off x="4914900" y="132417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68036</xdr:rowOff>
    </xdr:from>
    <xdr:to>
      <xdr:col>24</xdr:col>
      <xdr:colOff>76200</xdr:colOff>
      <xdr:row>77</xdr:row>
      <xdr:rowOff>169636</xdr:rowOff>
    </xdr:to>
    <xdr:sp macro="" textlink="">
      <xdr:nvSpPr>
        <xdr:cNvPr id="359" name="フローチャート: 判断 358">
          <a:extLst>
            <a:ext uri="{FF2B5EF4-FFF2-40B4-BE49-F238E27FC236}">
              <a16:creationId xmlns:a16="http://schemas.microsoft.com/office/drawing/2014/main" id="{00000000-0008-0000-0400-000067010000}"/>
            </a:ext>
          </a:extLst>
        </xdr:cNvPr>
        <xdr:cNvSpPr/>
      </xdr:nvSpPr>
      <xdr:spPr>
        <a:xfrm>
          <a:off x="4775200" y="13269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78015</xdr:rowOff>
    </xdr:from>
    <xdr:to>
      <xdr:col>19</xdr:col>
      <xdr:colOff>187325</xdr:colOff>
      <xdr:row>75</xdr:row>
      <xdr:rowOff>118835</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3098800" y="12765315"/>
          <a:ext cx="889000" cy="212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84364</xdr:rowOff>
    </xdr:from>
    <xdr:to>
      <xdr:col>20</xdr:col>
      <xdr:colOff>38100</xdr:colOff>
      <xdr:row>78</xdr:row>
      <xdr:rowOff>14514</xdr:rowOff>
    </xdr:to>
    <xdr:sp macro="" textlink="">
      <xdr:nvSpPr>
        <xdr:cNvPr id="361" name="フローチャート: 判断 360">
          <a:extLst>
            <a:ext uri="{FF2B5EF4-FFF2-40B4-BE49-F238E27FC236}">
              <a16:creationId xmlns:a16="http://schemas.microsoft.com/office/drawing/2014/main" id="{00000000-0008-0000-0400-000069010000}"/>
            </a:ext>
          </a:extLst>
        </xdr:cNvPr>
        <xdr:cNvSpPr/>
      </xdr:nvSpPr>
      <xdr:spPr>
        <a:xfrm>
          <a:off x="3937000" y="1328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170741</xdr:rowOff>
    </xdr:from>
    <xdr:ext cx="7366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3606800" y="133723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4535</xdr:rowOff>
    </xdr:from>
    <xdr:to>
      <xdr:col>15</xdr:col>
      <xdr:colOff>98425</xdr:colOff>
      <xdr:row>75</xdr:row>
      <xdr:rowOff>118835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2209800" y="12863285"/>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76200</xdr:rowOff>
    </xdr:from>
    <xdr:to>
      <xdr:col>15</xdr:col>
      <xdr:colOff>149225</xdr:colOff>
      <xdr:row>77</xdr:row>
      <xdr:rowOff>6350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048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162577</xdr:rowOff>
    </xdr:from>
    <xdr:ext cx="7620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2717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4535</xdr:rowOff>
    </xdr:from>
    <xdr:to>
      <xdr:col>11</xdr:col>
      <xdr:colOff>9525</xdr:colOff>
      <xdr:row>75</xdr:row>
      <xdr:rowOff>102507</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1320800" y="12863285"/>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133350</xdr:rowOff>
    </xdr:from>
    <xdr:to>
      <xdr:col>11</xdr:col>
      <xdr:colOff>60325</xdr:colOff>
      <xdr:row>78</xdr:row>
      <xdr:rowOff>63500</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2159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48277</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1828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59871</xdr:rowOff>
    </xdr:from>
    <xdr:to>
      <xdr:col>6</xdr:col>
      <xdr:colOff>171450</xdr:colOff>
      <xdr:row>78</xdr:row>
      <xdr:rowOff>161471</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1270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146248</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939800" y="1351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133350</xdr:rowOff>
    </xdr:from>
    <xdr:to>
      <xdr:col>24</xdr:col>
      <xdr:colOff>76200</xdr:colOff>
      <xdr:row>74</xdr:row>
      <xdr:rowOff>63500</xdr:rowOff>
    </xdr:to>
    <xdr:sp macro="" textlink="">
      <xdr:nvSpPr>
        <xdr:cNvPr id="376" name="楕円 375">
          <a:extLst>
            <a:ext uri="{FF2B5EF4-FFF2-40B4-BE49-F238E27FC236}">
              <a16:creationId xmlns:a16="http://schemas.microsoft.com/office/drawing/2014/main" id="{00000000-0008-0000-0400-000078010000}"/>
            </a:ext>
          </a:extLst>
        </xdr:cNvPr>
        <xdr:cNvSpPr/>
      </xdr:nvSpPr>
      <xdr:spPr>
        <a:xfrm>
          <a:off x="4775200" y="1264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149877</xdr:rowOff>
    </xdr:from>
    <xdr:ext cx="762000" cy="259045"/>
    <xdr:sp macro="" textlink="">
      <xdr:nvSpPr>
        <xdr:cNvPr id="377" name="公債費該当値テキスト">
          <a:extLst>
            <a:ext uri="{FF2B5EF4-FFF2-40B4-BE49-F238E27FC236}">
              <a16:creationId xmlns:a16="http://schemas.microsoft.com/office/drawing/2014/main" id="{00000000-0008-0000-0400-000079010000}"/>
            </a:ext>
          </a:extLst>
        </xdr:cNvPr>
        <xdr:cNvSpPr txBox="1"/>
      </xdr:nvSpPr>
      <xdr:spPr>
        <a:xfrm>
          <a:off x="4914900" y="1249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27215</xdr:rowOff>
    </xdr:from>
    <xdr:to>
      <xdr:col>20</xdr:col>
      <xdr:colOff>38100</xdr:colOff>
      <xdr:row>74</xdr:row>
      <xdr:rowOff>128815</xdr:rowOff>
    </xdr:to>
    <xdr:sp macro="" textlink="">
      <xdr:nvSpPr>
        <xdr:cNvPr id="378" name="楕円 377">
          <a:extLst>
            <a:ext uri="{FF2B5EF4-FFF2-40B4-BE49-F238E27FC236}">
              <a16:creationId xmlns:a16="http://schemas.microsoft.com/office/drawing/2014/main" id="{00000000-0008-0000-0400-00007A010000}"/>
            </a:ext>
          </a:extLst>
        </xdr:cNvPr>
        <xdr:cNvSpPr/>
      </xdr:nvSpPr>
      <xdr:spPr>
        <a:xfrm>
          <a:off x="3937000" y="12714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138992</xdr:rowOff>
    </xdr:from>
    <xdr:ext cx="7366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606800" y="12483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68035</xdr:rowOff>
    </xdr:from>
    <xdr:to>
      <xdr:col>15</xdr:col>
      <xdr:colOff>149225</xdr:colOff>
      <xdr:row>75</xdr:row>
      <xdr:rowOff>169636</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3048000" y="129267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8362</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717800" y="12695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125185</xdr:rowOff>
    </xdr:from>
    <xdr:to>
      <xdr:col>11</xdr:col>
      <xdr:colOff>60325</xdr:colOff>
      <xdr:row>75</xdr:row>
      <xdr:rowOff>55335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21590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65512</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828800" y="1258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51707</xdr:rowOff>
    </xdr:from>
    <xdr:to>
      <xdr:col>6</xdr:col>
      <xdr:colOff>171450</xdr:colOff>
      <xdr:row>75</xdr:row>
      <xdr:rowOff>153307</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1270000" y="12910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163484</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939800" y="1267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394" name="テキスト ボックス 393">
          <a:extLst>
            <a:ext uri="{FF2B5EF4-FFF2-40B4-BE49-F238E27FC236}">
              <a16:creationId xmlns:a16="http://schemas.microsoft.com/office/drawing/2014/main" id="{00000000-0008-0000-0400-00008A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560"/>
            </a:lnSpc>
          </a:pPr>
          <a:r>
            <a:rPr kumimoji="1" lang="ja-JP" altLang="en-US" sz="1300">
              <a:latin typeface="ＭＳ Ｐゴシック" panose="020B0600070205080204" pitchFamily="50" charset="-128"/>
              <a:ea typeface="ＭＳ Ｐゴシック" panose="020B0600070205080204" pitchFamily="50" charset="-128"/>
            </a:rPr>
            <a:t>  高齢化の進行等による社会保障関係経費の増などの上昇要因がある一方で、県税収入や地方交付税の増などにより低下傾向であったが、令和５年度は、定年引上げの経過措置に伴う退職手当の減少等により低下している。（令和３年度は地方交付税や臨時財政対策債が増加したため、経常収支比率が大幅に低下した。）</a:t>
          </a:r>
        </a:p>
        <a:p>
          <a:pPr>
            <a:lnSpc>
              <a:spcPts val="1560"/>
            </a:lnSpc>
          </a:pPr>
          <a:r>
            <a:rPr kumimoji="1" lang="ja-JP" altLang="en-US" sz="1300">
              <a:latin typeface="ＭＳ Ｐゴシック" panose="020B0600070205080204" pitchFamily="50" charset="-128"/>
              <a:ea typeface="ＭＳ Ｐゴシック" panose="020B0600070205080204" pitchFamily="50" charset="-128"/>
            </a:rPr>
            <a:t>　今後とも、財政運営基本方針等に基づく、歳入歳出両面にわたる徹底した見直しに努める。</a:t>
          </a:r>
        </a:p>
      </xdr:txBody>
    </xdr:sp>
    <xdr:clientData/>
  </xdr:twoCellAnchor>
  <xdr:oneCellAnchor>
    <xdr:from>
      <xdr:col>62</xdr:col>
      <xdr:colOff>6350</xdr:colOff>
      <xdr:row>69</xdr:row>
      <xdr:rowOff>107950</xdr:rowOff>
    </xdr:from>
    <xdr:ext cx="298543" cy="225703"/>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6" name="直線コネクタ 395">
          <a:extLst>
            <a:ext uri="{FF2B5EF4-FFF2-40B4-BE49-F238E27FC236}">
              <a16:creationId xmlns:a16="http://schemas.microsoft.com/office/drawing/2014/main" id="{00000000-0008-0000-0400-00008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398" name="直線コネクタ 397">
          <a:extLst>
            <a:ext uri="{FF2B5EF4-FFF2-40B4-BE49-F238E27FC236}">
              <a16:creationId xmlns:a16="http://schemas.microsoft.com/office/drawing/2014/main" id="{00000000-0008-0000-0400-00008E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81</xdr:row>
      <xdr:rowOff>58256</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1684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0" name="直線コネクタ 399">
          <a:extLst>
            <a:ext uri="{FF2B5EF4-FFF2-40B4-BE49-F238E27FC236}">
              <a16:creationId xmlns:a16="http://schemas.microsoft.com/office/drawing/2014/main" id="{00000000-0008-0000-0400-000090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74584</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168400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77</xdr:row>
      <xdr:rowOff>90913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68400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75</xdr:row>
      <xdr:rowOff>107241</xdr:rowOff>
    </xdr:from>
    <xdr:ext cx="762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68400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123570</xdr:rowOff>
    </xdr:from>
    <xdr:ext cx="762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68400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71</xdr:row>
      <xdr:rowOff>139899</xdr:rowOff>
    </xdr:from>
    <xdr:ext cx="762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68400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2" name="公債費以外グラフ枠">
          <a:extLst>
            <a:ext uri="{FF2B5EF4-FFF2-40B4-BE49-F238E27FC236}">
              <a16:creationId xmlns:a16="http://schemas.microsoft.com/office/drawing/2014/main" id="{00000000-0008-0000-0400-00009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86178</xdr:rowOff>
    </xdr:from>
    <xdr:to>
      <xdr:col>82</xdr:col>
      <xdr:colOff>107950</xdr:colOff>
      <xdr:row>81</xdr:row>
      <xdr:rowOff>4536</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flipV="1">
          <a:off x="16510000" y="12602028"/>
          <a:ext cx="0" cy="1289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148063</xdr:rowOff>
    </xdr:from>
    <xdr:ext cx="762000" cy="259045"/>
    <xdr:sp macro="" textlink="">
      <xdr:nvSpPr>
        <xdr:cNvPr id="414" name="公債費以外最小値テキスト">
          <a:extLst>
            <a:ext uri="{FF2B5EF4-FFF2-40B4-BE49-F238E27FC236}">
              <a16:creationId xmlns:a16="http://schemas.microsoft.com/office/drawing/2014/main" id="{00000000-0008-0000-0400-00009E010000}"/>
            </a:ext>
          </a:extLst>
        </xdr:cNvPr>
        <xdr:cNvSpPr txBox="1"/>
      </xdr:nvSpPr>
      <xdr:spPr>
        <a:xfrm>
          <a:off x="16598900" y="13864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4536</xdr:rowOff>
    </xdr:from>
    <xdr:to>
      <xdr:col>82</xdr:col>
      <xdr:colOff>196850</xdr:colOff>
      <xdr:row>81</xdr:row>
      <xdr:rowOff>4536</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6421100" y="13891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xdr:rowOff>
    </xdr:from>
    <xdr:ext cx="762000" cy="259045"/>
    <xdr:sp macro="" textlink="">
      <xdr:nvSpPr>
        <xdr:cNvPr id="416" name="公債費以外最大値テキスト">
          <a:extLst>
            <a:ext uri="{FF2B5EF4-FFF2-40B4-BE49-F238E27FC236}">
              <a16:creationId xmlns:a16="http://schemas.microsoft.com/office/drawing/2014/main" id="{00000000-0008-0000-0400-0000A0010000}"/>
            </a:ext>
          </a:extLst>
        </xdr:cNvPr>
        <xdr:cNvSpPr txBox="1"/>
      </xdr:nvSpPr>
      <xdr:spPr>
        <a:xfrm>
          <a:off x="16598900" y="12345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86178</xdr:rowOff>
    </xdr:from>
    <xdr:to>
      <xdr:col>82</xdr:col>
      <xdr:colOff>196850</xdr:colOff>
      <xdr:row>73</xdr:row>
      <xdr:rowOff>86178</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6421100" y="1260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4535</xdr:rowOff>
    </xdr:from>
    <xdr:to>
      <xdr:col>82</xdr:col>
      <xdr:colOff>107950</xdr:colOff>
      <xdr:row>76</xdr:row>
      <xdr:rowOff>29029</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5671800" y="12863285"/>
          <a:ext cx="838200" cy="195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105427</xdr:rowOff>
    </xdr:from>
    <xdr:ext cx="762000" cy="259045"/>
    <xdr:sp macro="" textlink="">
      <xdr:nvSpPr>
        <xdr:cNvPr id="419" name="公債費以外平均値テキスト">
          <a:extLst>
            <a:ext uri="{FF2B5EF4-FFF2-40B4-BE49-F238E27FC236}">
              <a16:creationId xmlns:a16="http://schemas.microsoft.com/office/drawing/2014/main" id="{00000000-0008-0000-0400-0000A3010000}"/>
            </a:ext>
          </a:extLst>
        </xdr:cNvPr>
        <xdr:cNvSpPr txBox="1"/>
      </xdr:nvSpPr>
      <xdr:spPr>
        <a:xfrm>
          <a:off x="16598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133350</xdr:rowOff>
    </xdr:from>
    <xdr:to>
      <xdr:col>82</xdr:col>
      <xdr:colOff>158750</xdr:colOff>
      <xdr:row>78</xdr:row>
      <xdr:rowOff>63500</xdr:rowOff>
    </xdr:to>
    <xdr:sp macro="" textlink="">
      <xdr:nvSpPr>
        <xdr:cNvPr id="420" name="フローチャート: 判断 419">
          <a:extLst>
            <a:ext uri="{FF2B5EF4-FFF2-40B4-BE49-F238E27FC236}">
              <a16:creationId xmlns:a16="http://schemas.microsoft.com/office/drawing/2014/main" id="{00000000-0008-0000-0400-0000A4010000}"/>
            </a:ext>
          </a:extLst>
        </xdr:cNvPr>
        <xdr:cNvSpPr/>
      </xdr:nvSpPr>
      <xdr:spPr>
        <a:xfrm>
          <a:off x="164592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72</xdr:row>
      <xdr:rowOff>29028</xdr:rowOff>
    </xdr:from>
    <xdr:to>
      <xdr:col>78</xdr:col>
      <xdr:colOff>69850</xdr:colOff>
      <xdr:row>76</xdr:row>
      <xdr:rowOff>29029</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4782800" y="12373428"/>
          <a:ext cx="889000" cy="685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59871</xdr:rowOff>
    </xdr:from>
    <xdr:to>
      <xdr:col>78</xdr:col>
      <xdr:colOff>120650</xdr:colOff>
      <xdr:row>78</xdr:row>
      <xdr:rowOff>161471</xdr:rowOff>
    </xdr:to>
    <xdr:sp macro="" textlink="">
      <xdr:nvSpPr>
        <xdr:cNvPr id="422" name="フローチャート: 判断 421">
          <a:extLst>
            <a:ext uri="{FF2B5EF4-FFF2-40B4-BE49-F238E27FC236}">
              <a16:creationId xmlns:a16="http://schemas.microsoft.com/office/drawing/2014/main" id="{00000000-0008-0000-0400-0000A6010000}"/>
            </a:ext>
          </a:extLst>
        </xdr:cNvPr>
        <xdr:cNvSpPr/>
      </xdr:nvSpPr>
      <xdr:spPr>
        <a:xfrm>
          <a:off x="15621000" y="13432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146248</xdr:rowOff>
    </xdr:from>
    <xdr:ext cx="7366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5290800" y="13519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72</xdr:row>
      <xdr:rowOff>29028</xdr:rowOff>
    </xdr:from>
    <xdr:to>
      <xdr:col>73</xdr:col>
      <xdr:colOff>180975</xdr:colOff>
      <xdr:row>76</xdr:row>
      <xdr:rowOff>143329</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flipV="1">
          <a:off x="13893800" y="12373428"/>
          <a:ext cx="889000" cy="8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157843</xdr:rowOff>
    </xdr:from>
    <xdr:to>
      <xdr:col>74</xdr:col>
      <xdr:colOff>31750</xdr:colOff>
      <xdr:row>75</xdr:row>
      <xdr:rowOff>87993</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4732000" y="1284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72770</xdr:rowOff>
    </xdr:from>
    <xdr:ext cx="762000" cy="259045"/>
    <xdr:sp macro="" textlink="">
      <xdr:nvSpPr>
        <xdr:cNvPr id="426" name="テキスト ボックス 425">
          <a:extLst>
            <a:ext uri="{FF2B5EF4-FFF2-40B4-BE49-F238E27FC236}">
              <a16:creationId xmlns:a16="http://schemas.microsoft.com/office/drawing/2014/main" id="{00000000-0008-0000-0400-0000AA010000}"/>
            </a:ext>
          </a:extLst>
        </xdr:cNvPr>
        <xdr:cNvSpPr txBox="1"/>
      </xdr:nvSpPr>
      <xdr:spPr>
        <a:xfrm>
          <a:off x="14401800" y="1293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143329</xdr:rowOff>
    </xdr:from>
    <xdr:to>
      <xdr:col>69</xdr:col>
      <xdr:colOff>92075</xdr:colOff>
      <xdr:row>77</xdr:row>
      <xdr:rowOff>86179</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3004800" y="13173529"/>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19050</xdr:rowOff>
    </xdr:from>
    <xdr:to>
      <xdr:col>69</xdr:col>
      <xdr:colOff>142875</xdr:colOff>
      <xdr:row>79</xdr:row>
      <xdr:rowOff>120650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3843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105427</xdr:rowOff>
    </xdr:from>
    <xdr:ext cx="7620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3512800" y="1364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84364</xdr:rowOff>
    </xdr:from>
    <xdr:to>
      <xdr:col>65</xdr:col>
      <xdr:colOff>53975</xdr:colOff>
      <xdr:row>80</xdr:row>
      <xdr:rowOff>14514</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2954000" y="1362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170741</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2623800" y="13715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125185</xdr:rowOff>
    </xdr:from>
    <xdr:to>
      <xdr:col>82</xdr:col>
      <xdr:colOff>158750</xdr:colOff>
      <xdr:row>75</xdr:row>
      <xdr:rowOff>55335</xdr:rowOff>
    </xdr:to>
    <xdr:sp macro="" textlink="">
      <xdr:nvSpPr>
        <xdr:cNvPr id="437" name="楕円 436">
          <a:extLst>
            <a:ext uri="{FF2B5EF4-FFF2-40B4-BE49-F238E27FC236}">
              <a16:creationId xmlns:a16="http://schemas.microsoft.com/office/drawing/2014/main" id="{00000000-0008-0000-0400-0000B5010000}"/>
            </a:ext>
          </a:extLst>
        </xdr:cNvPr>
        <xdr:cNvSpPr/>
      </xdr:nvSpPr>
      <xdr:spPr>
        <a:xfrm>
          <a:off x="16459200" y="128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141712</xdr:rowOff>
    </xdr:from>
    <xdr:ext cx="762000" cy="259045"/>
    <xdr:sp macro="" textlink="">
      <xdr:nvSpPr>
        <xdr:cNvPr id="438" name="公債費以外該当値テキスト">
          <a:extLst>
            <a:ext uri="{FF2B5EF4-FFF2-40B4-BE49-F238E27FC236}">
              <a16:creationId xmlns:a16="http://schemas.microsoft.com/office/drawing/2014/main" id="{00000000-0008-0000-0400-0000B6010000}"/>
            </a:ext>
          </a:extLst>
        </xdr:cNvPr>
        <xdr:cNvSpPr txBox="1"/>
      </xdr:nvSpPr>
      <xdr:spPr>
        <a:xfrm>
          <a:off x="16598900" y="1265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149679</xdr:rowOff>
    </xdr:from>
    <xdr:to>
      <xdr:col>78</xdr:col>
      <xdr:colOff>120650</xdr:colOff>
      <xdr:row>76</xdr:row>
      <xdr:rowOff>79829</xdr:rowOff>
    </xdr:to>
    <xdr:sp macro="" textlink="">
      <xdr:nvSpPr>
        <xdr:cNvPr id="439" name="楕円 438">
          <a:extLst>
            <a:ext uri="{FF2B5EF4-FFF2-40B4-BE49-F238E27FC236}">
              <a16:creationId xmlns:a16="http://schemas.microsoft.com/office/drawing/2014/main" id="{00000000-0008-0000-0400-0000B7010000}"/>
            </a:ext>
          </a:extLst>
        </xdr:cNvPr>
        <xdr:cNvSpPr/>
      </xdr:nvSpPr>
      <xdr:spPr>
        <a:xfrm>
          <a:off x="15621000" y="1300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90005</xdr:rowOff>
    </xdr:from>
    <xdr:ext cx="7366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290800" y="12777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71</xdr:row>
      <xdr:rowOff>149678</xdr:rowOff>
    </xdr:from>
    <xdr:to>
      <xdr:col>74</xdr:col>
      <xdr:colOff>31750</xdr:colOff>
      <xdr:row>72</xdr:row>
      <xdr:rowOff>79828</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4732000" y="12322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70</xdr:row>
      <xdr:rowOff>90005</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209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92529</xdr:rowOff>
    </xdr:from>
    <xdr:to>
      <xdr:col>69</xdr:col>
      <xdr:colOff>142875</xdr:colOff>
      <xdr:row>77</xdr:row>
      <xdr:rowOff>22679</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3843000" y="13122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32855</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3512800" y="1289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35379</xdr:rowOff>
    </xdr:from>
    <xdr:to>
      <xdr:col>65</xdr:col>
      <xdr:colOff>53975</xdr:colOff>
      <xdr:row>77</xdr:row>
      <xdr:rowOff>136979</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2954000" y="13237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147156</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2623800" y="13005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74818</xdr:rowOff>
    </xdr:from>
    <xdr:to>
      <xdr:col>29</xdr:col>
      <xdr:colOff>127000</xdr:colOff>
      <xdr:row>18</xdr:row>
      <xdr:rowOff>16480</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179843"/>
          <a:ext cx="0" cy="9703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160007</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22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16480</xdr:rowOff>
    </xdr:from>
    <xdr:to>
      <xdr:col>30</xdr:col>
      <xdr:colOff>25400</xdr:colOff>
      <xdr:row>18</xdr:row>
      <xdr:rowOff>16480</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502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161195</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92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74818</xdr:rowOff>
    </xdr:from>
    <xdr:to>
      <xdr:col>30</xdr:col>
      <xdr:colOff>25400</xdr:colOff>
      <xdr:row>12</xdr:row>
      <xdr:rowOff>74818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17984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91780</xdr:rowOff>
    </xdr:from>
    <xdr:to>
      <xdr:col>29</xdr:col>
      <xdr:colOff>127000</xdr:colOff>
      <xdr:row>13</xdr:row>
      <xdr:rowOff>117795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68255"/>
          <a:ext cx="647700" cy="26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60743</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68011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88666</xdr:rowOff>
    </xdr:from>
    <xdr:to>
      <xdr:col>29</xdr:col>
      <xdr:colOff>177800</xdr:colOff>
      <xdr:row>16</xdr:row>
      <xdr:rowOff>18816</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7080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117795</xdr:rowOff>
    </xdr:from>
    <xdr:to>
      <xdr:col>26</xdr:col>
      <xdr:colOff>50800</xdr:colOff>
      <xdr:row>14</xdr:row>
      <xdr:rowOff>386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94270"/>
          <a:ext cx="698500" cy="540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47061</xdr:rowOff>
    </xdr:from>
    <xdr:to>
      <xdr:col>26</xdr:col>
      <xdr:colOff>101600</xdr:colOff>
      <xdr:row>15</xdr:row>
      <xdr:rowOff>148661</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666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133438</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752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386</xdr:rowOff>
    </xdr:from>
    <xdr:to>
      <xdr:col>22</xdr:col>
      <xdr:colOff>114300</xdr:colOff>
      <xdr:row>14</xdr:row>
      <xdr:rowOff>17760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3606800" y="2448311"/>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148925</xdr:rowOff>
    </xdr:from>
    <xdr:to>
      <xdr:col>22</xdr:col>
      <xdr:colOff>165100</xdr:colOff>
      <xdr:row>16</xdr:row>
      <xdr:rowOff>79075</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7683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63852</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85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15794</xdr:rowOff>
    </xdr:from>
    <xdr:to>
      <xdr:col>18</xdr:col>
      <xdr:colOff>177800</xdr:colOff>
      <xdr:row>14</xdr:row>
      <xdr:rowOff>17760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463719"/>
          <a:ext cx="698500" cy="196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74676</xdr:rowOff>
    </xdr:from>
    <xdr:to>
      <xdr:col>19</xdr:col>
      <xdr:colOff>38100</xdr:colOff>
      <xdr:row>16</xdr:row>
      <xdr:rowOff>4826</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6940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161053</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780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47518</xdr:rowOff>
    </xdr:from>
    <xdr:to>
      <xdr:col>15</xdr:col>
      <xdr:colOff>101600</xdr:colOff>
      <xdr:row>15</xdr:row>
      <xdr:rowOff>149118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6668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133895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753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40980</xdr:rowOff>
    </xdr:from>
    <xdr:to>
      <xdr:col>29</xdr:col>
      <xdr:colOff>177800</xdr:colOff>
      <xdr:row>13</xdr:row>
      <xdr:rowOff>142580</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3174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57507</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62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66995</xdr:rowOff>
    </xdr:from>
    <xdr:to>
      <xdr:col>26</xdr:col>
      <xdr:colOff>101600</xdr:colOff>
      <xdr:row>13</xdr:row>
      <xdr:rowOff>168595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3434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7322</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1123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121036</xdr:rowOff>
    </xdr:from>
    <xdr:to>
      <xdr:col>22</xdr:col>
      <xdr:colOff>165100</xdr:colOff>
      <xdr:row>14</xdr:row>
      <xdr:rowOff>51186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975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61363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16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138410</xdr:rowOff>
    </xdr:from>
    <xdr:to>
      <xdr:col>19</xdr:col>
      <xdr:colOff>38100</xdr:colOff>
      <xdr:row>14</xdr:row>
      <xdr:rowOff>68560</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414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78737</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183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136444</xdr:rowOff>
    </xdr:from>
    <xdr:to>
      <xdr:col>15</xdr:col>
      <xdr:colOff>101600</xdr:colOff>
      <xdr:row>14</xdr:row>
      <xdr:rowOff>66594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4129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76771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181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38</xdr:row>
      <xdr:rowOff>12700</xdr:rowOff>
    </xdr:from>
    <xdr:to>
      <xdr:col>33</xdr:col>
      <xdr:colOff>114300</xdr:colOff>
      <xdr:row>38</xdr:row>
      <xdr:rowOff>12700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45070</xdr:rowOff>
    </xdr:from>
    <xdr:to>
      <xdr:col>29</xdr:col>
      <xdr:colOff>127000</xdr:colOff>
      <xdr:row>38</xdr:row>
      <xdr:rowOff>79405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flipV="1">
          <a:off x="5651500" y="6312520"/>
          <a:ext cx="0" cy="123448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51482</xdr:rowOff>
    </xdr:from>
    <xdr:ext cx="762000" cy="259045"/>
    <xdr:sp macro="" textlink="">
      <xdr:nvSpPr>
        <xdr:cNvPr id="105" name="人口1人当たり決算額の推移最小値テキスト445">
          <a:extLst>
            <a:ext uri="{FF2B5EF4-FFF2-40B4-BE49-F238E27FC236}">
              <a16:creationId xmlns:a16="http://schemas.microsoft.com/office/drawing/2014/main" id="{00000000-0008-0000-0500-000069000000}"/>
            </a:ext>
          </a:extLst>
        </xdr:cNvPr>
        <xdr:cNvSpPr txBox="1"/>
      </xdr:nvSpPr>
      <xdr:spPr>
        <a:xfrm>
          <a:off x="5740400" y="7519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79405</xdr:rowOff>
    </xdr:from>
    <xdr:to>
      <xdr:col>30</xdr:col>
      <xdr:colOff>25400</xdr:colOff>
      <xdr:row>38</xdr:row>
      <xdr:rowOff>79405</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754700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131447</xdr:rowOff>
    </xdr:from>
    <xdr:ext cx="762000" cy="259045"/>
    <xdr:sp macro="" textlink="">
      <xdr:nvSpPr>
        <xdr:cNvPr id="107" name="人口1人当たり決算額の推移最大値テキスト445">
          <a:extLst>
            <a:ext uri="{FF2B5EF4-FFF2-40B4-BE49-F238E27FC236}">
              <a16:creationId xmlns:a16="http://schemas.microsoft.com/office/drawing/2014/main" id="{00000000-0008-0000-0500-00006B000000}"/>
            </a:ext>
          </a:extLst>
        </xdr:cNvPr>
        <xdr:cNvSpPr txBox="1"/>
      </xdr:nvSpPr>
      <xdr:spPr>
        <a:xfrm>
          <a:off x="5740400" y="6055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45070</xdr:rowOff>
    </xdr:from>
    <xdr:to>
      <xdr:col>30</xdr:col>
      <xdr:colOff>25400</xdr:colOff>
      <xdr:row>34</xdr:row>
      <xdr:rowOff>45070</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631252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140945</xdr:rowOff>
    </xdr:from>
    <xdr:to>
      <xdr:col>29</xdr:col>
      <xdr:colOff>127000</xdr:colOff>
      <xdr:row>37</xdr:row>
      <xdr:rowOff>152237</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flipV="1">
          <a:off x="5003800" y="7265645"/>
          <a:ext cx="647700" cy="11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321784</xdr:rowOff>
    </xdr:from>
    <xdr:ext cx="762000" cy="259045"/>
    <xdr:sp macro="" textlink="">
      <xdr:nvSpPr>
        <xdr:cNvPr id="110" name="人口1人当たり決算額の推移平均値テキスト445">
          <a:extLst>
            <a:ext uri="{FF2B5EF4-FFF2-40B4-BE49-F238E27FC236}">
              <a16:creationId xmlns:a16="http://schemas.microsoft.com/office/drawing/2014/main" id="{00000000-0008-0000-0500-00006E000000}"/>
            </a:ext>
          </a:extLst>
        </xdr:cNvPr>
        <xdr:cNvSpPr txBox="1"/>
      </xdr:nvSpPr>
      <xdr:spPr>
        <a:xfrm>
          <a:off x="5740400" y="6589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133807</xdr:rowOff>
    </xdr:from>
    <xdr:to>
      <xdr:col>29</xdr:col>
      <xdr:colOff>177800</xdr:colOff>
      <xdr:row>35</xdr:row>
      <xdr:rowOff>235407</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5600700" y="67441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14849</xdr:rowOff>
    </xdr:from>
    <xdr:to>
      <xdr:col>26</xdr:col>
      <xdr:colOff>50800</xdr:colOff>
      <xdr:row>37</xdr:row>
      <xdr:rowOff>152237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4305300" y="6968099"/>
          <a:ext cx="698500" cy="308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184145</xdr:rowOff>
    </xdr:from>
    <xdr:to>
      <xdr:col>26</xdr:col>
      <xdr:colOff>101600</xdr:colOff>
      <xdr:row>35</xdr:row>
      <xdr:rowOff>285745</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4953000" y="6794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295922</xdr:rowOff>
    </xdr:from>
    <xdr:ext cx="736600" cy="259045"/>
    <xdr:sp macro="" textlink="">
      <xdr:nvSpPr>
        <xdr:cNvPr id="114" name="テキスト ボックス 113">
          <a:extLst>
            <a:ext uri="{FF2B5EF4-FFF2-40B4-BE49-F238E27FC236}">
              <a16:creationId xmlns:a16="http://schemas.microsoft.com/office/drawing/2014/main" id="{00000000-0008-0000-0500-000072000000}"/>
            </a:ext>
          </a:extLst>
        </xdr:cNvPr>
        <xdr:cNvSpPr txBox="1"/>
      </xdr:nvSpPr>
      <xdr:spPr>
        <a:xfrm>
          <a:off x="4622800" y="6563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14849</xdr:rowOff>
    </xdr:from>
    <xdr:to>
      <xdr:col>22</xdr:col>
      <xdr:colOff>114300</xdr:colOff>
      <xdr:row>37</xdr:row>
      <xdr:rowOff>255382</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3606800" y="6968099"/>
          <a:ext cx="698500" cy="411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265938</xdr:rowOff>
    </xdr:from>
    <xdr:to>
      <xdr:col>22</xdr:col>
      <xdr:colOff>165100</xdr:colOff>
      <xdr:row>36</xdr:row>
      <xdr:rowOff>24638</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254500" y="68762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34815</xdr:rowOff>
    </xdr:from>
    <xdr:ext cx="7620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3924300" y="66451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255382</xdr:rowOff>
    </xdr:from>
    <xdr:to>
      <xdr:col>18</xdr:col>
      <xdr:colOff>177800</xdr:colOff>
      <xdr:row>37</xdr:row>
      <xdr:rowOff>289946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2908300" y="7380082"/>
          <a:ext cx="698500" cy="34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14341</xdr:rowOff>
    </xdr:from>
    <xdr:to>
      <xdr:col>19</xdr:col>
      <xdr:colOff>38100</xdr:colOff>
      <xdr:row>36</xdr:row>
      <xdr:rowOff>115941</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3556000" y="696759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126118</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225800" y="673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46436</xdr:rowOff>
    </xdr:from>
    <xdr:to>
      <xdr:col>15</xdr:col>
      <xdr:colOff>101600</xdr:colOff>
      <xdr:row>36</xdr:row>
      <xdr:rowOff>148036</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2857500" y="69996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158213</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2527300" y="676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90145</xdr:rowOff>
    </xdr:from>
    <xdr:to>
      <xdr:col>29</xdr:col>
      <xdr:colOff>177800</xdr:colOff>
      <xdr:row>37</xdr:row>
      <xdr:rowOff>191745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5600700" y="721484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62222</xdr:rowOff>
    </xdr:from>
    <xdr:ext cx="762000" cy="259045"/>
    <xdr:sp macro="" textlink="">
      <xdr:nvSpPr>
        <xdr:cNvPr id="129" name="人口1人当たり決算額の推移該当値テキスト445">
          <a:extLst>
            <a:ext uri="{FF2B5EF4-FFF2-40B4-BE49-F238E27FC236}">
              <a16:creationId xmlns:a16="http://schemas.microsoft.com/office/drawing/2014/main" id="{00000000-0008-0000-0500-000081000000}"/>
            </a:ext>
          </a:extLst>
        </xdr:cNvPr>
        <xdr:cNvSpPr txBox="1"/>
      </xdr:nvSpPr>
      <xdr:spPr>
        <a:xfrm>
          <a:off x="5740400" y="7186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101437</xdr:rowOff>
    </xdr:from>
    <xdr:to>
      <xdr:col>26</xdr:col>
      <xdr:colOff>101600</xdr:colOff>
      <xdr:row>37</xdr:row>
      <xdr:rowOff>203037</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953000" y="72261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187814</xdr:rowOff>
    </xdr:from>
    <xdr:ext cx="7366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622800" y="7312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306949</xdr:rowOff>
    </xdr:from>
    <xdr:to>
      <xdr:col>22</xdr:col>
      <xdr:colOff>165100</xdr:colOff>
      <xdr:row>36</xdr:row>
      <xdr:rowOff>65649</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254500" y="69172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50426</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924300" y="7003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204582</xdr:rowOff>
    </xdr:from>
    <xdr:to>
      <xdr:col>19</xdr:col>
      <xdr:colOff>38100</xdr:colOff>
      <xdr:row>37</xdr:row>
      <xdr:rowOff>306182</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3556000" y="73292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290959</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225800" y="7415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239146</xdr:rowOff>
    </xdr:from>
    <xdr:to>
      <xdr:col>15</xdr:col>
      <xdr:colOff>101600</xdr:colOff>
      <xdr:row>37</xdr:row>
      <xdr:rowOff>340746</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2857500" y="73638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325523</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2527300" y="7450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54627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398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1" name="人件費グラフ枠">
          <a:extLst>
            <a:ext uri="{FF2B5EF4-FFF2-40B4-BE49-F238E27FC236}">
              <a16:creationId xmlns:a16="http://schemas.microsoft.com/office/drawing/2014/main" id="{00000000-0008-0000-0600-000033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165017</xdr:rowOff>
    </xdr:from>
    <xdr:to>
      <xdr:col>24</xdr:col>
      <xdr:colOff>62865</xdr:colOff>
      <xdr:row>38</xdr:row>
      <xdr:rowOff>77292</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flipV="1">
          <a:off x="4633595" y="5308517"/>
          <a:ext cx="1270" cy="1283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81119</xdr:rowOff>
    </xdr:from>
    <xdr:ext cx="534377" cy="259045"/>
    <xdr:sp macro="" textlink="">
      <xdr:nvSpPr>
        <xdr:cNvPr id="53" name="人件費最小値テキスト">
          <a:extLst>
            <a:ext uri="{FF2B5EF4-FFF2-40B4-BE49-F238E27FC236}">
              <a16:creationId xmlns:a16="http://schemas.microsoft.com/office/drawing/2014/main" id="{00000000-0008-0000-0600-000035000000}"/>
            </a:ext>
          </a:extLst>
        </xdr:cNvPr>
        <xdr:cNvSpPr txBox="1"/>
      </xdr:nvSpPr>
      <xdr:spPr>
        <a:xfrm>
          <a:off x="4686300" y="659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77292</xdr:rowOff>
    </xdr:from>
    <xdr:to>
      <xdr:col>24</xdr:col>
      <xdr:colOff>152400</xdr:colOff>
      <xdr:row>38</xdr:row>
      <xdr:rowOff>77292</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a:off x="4546600" y="65923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111694</xdr:rowOff>
    </xdr:from>
    <xdr:ext cx="599010" cy="259045"/>
    <xdr:sp macro="" textlink="">
      <xdr:nvSpPr>
        <xdr:cNvPr id="55" name="人件費最大値テキスト">
          <a:extLst>
            <a:ext uri="{FF2B5EF4-FFF2-40B4-BE49-F238E27FC236}">
              <a16:creationId xmlns:a16="http://schemas.microsoft.com/office/drawing/2014/main" id="{00000000-0008-0000-0600-000037000000}"/>
            </a:ext>
          </a:extLst>
        </xdr:cNvPr>
        <xdr:cNvSpPr txBox="1"/>
      </xdr:nvSpPr>
      <xdr:spPr>
        <a:xfrm>
          <a:off x="4686300" y="5083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165017</xdr:rowOff>
    </xdr:from>
    <xdr:to>
      <xdr:col>24</xdr:col>
      <xdr:colOff>152400</xdr:colOff>
      <xdr:row>30</xdr:row>
      <xdr:rowOff>165017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5308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127413</xdr:rowOff>
    </xdr:from>
    <xdr:to>
      <xdr:col>24</xdr:col>
      <xdr:colOff>63500</xdr:colOff>
      <xdr:row>32</xdr:row>
      <xdr:rowOff>145072</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3797300" y="5270913"/>
          <a:ext cx="838200" cy="3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162139</xdr:rowOff>
    </xdr:from>
    <xdr:ext cx="599010" cy="259045"/>
    <xdr:sp macro="" textlink="">
      <xdr:nvSpPr>
        <xdr:cNvPr id="58" name="人件費平均値テキスト">
          <a:extLst>
            <a:ext uri="{FF2B5EF4-FFF2-40B4-BE49-F238E27FC236}">
              <a16:creationId xmlns:a16="http://schemas.microsoft.com/office/drawing/2014/main" id="{00000000-0008-0000-0600-00003A000000}"/>
            </a:ext>
          </a:extLst>
        </xdr:cNvPr>
        <xdr:cNvSpPr txBox="1"/>
      </xdr:nvSpPr>
      <xdr:spPr>
        <a:xfrm>
          <a:off x="4686300" y="59914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12262</xdr:rowOff>
    </xdr:from>
    <xdr:to>
      <xdr:col>24</xdr:col>
      <xdr:colOff>114300</xdr:colOff>
      <xdr:row>35</xdr:row>
      <xdr:rowOff>113862</xdr:rowOff>
    </xdr:to>
    <xdr:sp macro="" textlink="">
      <xdr:nvSpPr>
        <xdr:cNvPr id="59" name="フローチャート: 判断 58">
          <a:extLst>
            <a:ext uri="{FF2B5EF4-FFF2-40B4-BE49-F238E27FC236}">
              <a16:creationId xmlns:a16="http://schemas.microsoft.com/office/drawing/2014/main" id="{00000000-0008-0000-0600-00003B000000}"/>
            </a:ext>
          </a:extLst>
        </xdr:cNvPr>
        <xdr:cNvSpPr/>
      </xdr:nvSpPr>
      <xdr:spPr>
        <a:xfrm>
          <a:off x="4584700" y="6013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127413</xdr:rowOff>
    </xdr:from>
    <xdr:to>
      <xdr:col>19</xdr:col>
      <xdr:colOff>177800</xdr:colOff>
      <xdr:row>31</xdr:row>
      <xdr:rowOff>33229</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2908300" y="5270913"/>
          <a:ext cx="889000" cy="77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8375</xdr:rowOff>
    </xdr:from>
    <xdr:to>
      <xdr:col>20</xdr:col>
      <xdr:colOff>38100</xdr:colOff>
      <xdr:row>33</xdr:row>
      <xdr:rowOff>109975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3746500" y="566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33</xdr:row>
      <xdr:rowOff>101102</xdr:rowOff>
    </xdr:from>
    <xdr:ext cx="599010" cy="259045"/>
    <xdr:sp macro="" textlink="">
      <xdr:nvSpPr>
        <xdr:cNvPr id="62" name="テキスト ボックス 61">
          <a:extLst>
            <a:ext uri="{FF2B5EF4-FFF2-40B4-BE49-F238E27FC236}">
              <a16:creationId xmlns:a16="http://schemas.microsoft.com/office/drawing/2014/main" id="{00000000-0008-0000-0600-00003E000000}"/>
            </a:ext>
          </a:extLst>
        </xdr:cNvPr>
        <xdr:cNvSpPr txBox="1"/>
      </xdr:nvSpPr>
      <xdr:spPr>
        <a:xfrm>
          <a:off x="3485095" y="5758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31</xdr:row>
      <xdr:rowOff>33229</xdr:rowOff>
    </xdr:from>
    <xdr:to>
      <xdr:col>15</xdr:col>
      <xdr:colOff>50800</xdr:colOff>
      <xdr:row>32</xdr:row>
      <xdr:rowOff>16656</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019300" y="5348179"/>
          <a:ext cx="889000" cy="154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137363</xdr:rowOff>
    </xdr:from>
    <xdr:to>
      <xdr:col>15</xdr:col>
      <xdr:colOff>101600</xdr:colOff>
      <xdr:row>34</xdr:row>
      <xdr:rowOff>67513</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2857500" y="579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58640</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2608795" y="5887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88379</xdr:rowOff>
    </xdr:from>
    <xdr:to>
      <xdr:col>10</xdr:col>
      <xdr:colOff>114300</xdr:colOff>
      <xdr:row>32</xdr:row>
      <xdr:rowOff>16656</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a:off x="1130300" y="5403329"/>
          <a:ext cx="889000" cy="99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64611</xdr:rowOff>
    </xdr:from>
    <xdr:to>
      <xdr:col>10</xdr:col>
      <xdr:colOff>165100</xdr:colOff>
      <xdr:row>33</xdr:row>
      <xdr:rowOff>166211</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1968500" y="5722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157338</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1719795" y="58151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30550</xdr:rowOff>
    </xdr:from>
    <xdr:to>
      <xdr:col>6</xdr:col>
      <xdr:colOff>38100</xdr:colOff>
      <xdr:row>33</xdr:row>
      <xdr:rowOff>132150</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079500" y="568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123277</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830795" y="5781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94272</xdr:rowOff>
    </xdr:from>
    <xdr:to>
      <xdr:col>24</xdr:col>
      <xdr:colOff>114300</xdr:colOff>
      <xdr:row>33</xdr:row>
      <xdr:rowOff>24422</xdr:rowOff>
    </xdr:to>
    <xdr:sp macro="" textlink="">
      <xdr:nvSpPr>
        <xdr:cNvPr id="76" name="楕円 75">
          <a:extLst>
            <a:ext uri="{FF2B5EF4-FFF2-40B4-BE49-F238E27FC236}">
              <a16:creationId xmlns:a16="http://schemas.microsoft.com/office/drawing/2014/main" id="{00000000-0008-0000-0600-00004C000000}"/>
            </a:ext>
          </a:extLst>
        </xdr:cNvPr>
        <xdr:cNvSpPr/>
      </xdr:nvSpPr>
      <xdr:spPr>
        <a:xfrm>
          <a:off x="4584700" y="558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117149</xdr:rowOff>
    </xdr:from>
    <xdr:ext cx="599010" cy="259045"/>
    <xdr:sp macro="" textlink="">
      <xdr:nvSpPr>
        <xdr:cNvPr id="77" name="人件費該当値テキスト">
          <a:extLst>
            <a:ext uri="{FF2B5EF4-FFF2-40B4-BE49-F238E27FC236}">
              <a16:creationId xmlns:a16="http://schemas.microsoft.com/office/drawing/2014/main" id="{00000000-0008-0000-0600-00004D000000}"/>
            </a:ext>
          </a:extLst>
        </xdr:cNvPr>
        <xdr:cNvSpPr txBox="1"/>
      </xdr:nvSpPr>
      <xdr:spPr>
        <a:xfrm>
          <a:off x="4686300" y="5432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76613</xdr:rowOff>
    </xdr:from>
    <xdr:to>
      <xdr:col>20</xdr:col>
      <xdr:colOff>38100</xdr:colOff>
      <xdr:row>31</xdr:row>
      <xdr:rowOff>6763</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3746500" y="5220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29</xdr:row>
      <xdr:rowOff>23290</xdr:rowOff>
    </xdr:from>
    <xdr:ext cx="59901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3485095" y="4995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153879</xdr:rowOff>
    </xdr:from>
    <xdr:to>
      <xdr:col>15</xdr:col>
      <xdr:colOff>101600</xdr:colOff>
      <xdr:row>31</xdr:row>
      <xdr:rowOff>84029</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2857500" y="529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29</xdr:row>
      <xdr:rowOff>100556</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608795" y="50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137306</xdr:rowOff>
    </xdr:from>
    <xdr:to>
      <xdr:col>10</xdr:col>
      <xdr:colOff>165100</xdr:colOff>
      <xdr:row>32</xdr:row>
      <xdr:rowOff>67456</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1968500" y="545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30</xdr:row>
      <xdr:rowOff>83983</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1719795" y="5227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37579</xdr:rowOff>
    </xdr:from>
    <xdr:to>
      <xdr:col>6</xdr:col>
      <xdr:colOff>38100</xdr:colOff>
      <xdr:row>31</xdr:row>
      <xdr:rowOff>139179</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079500" y="5352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29</xdr:row>
      <xdr:rowOff>155706</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830795" y="5127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6" name="正方形/長方形 85">
          <a:extLst>
            <a:ext uri="{FF2B5EF4-FFF2-40B4-BE49-F238E27FC236}">
              <a16:creationId xmlns:a16="http://schemas.microsoft.com/office/drawing/2014/main" id="{00000000-0008-0000-0600-000056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7" name="正方形/長方形 86">
          <a:extLst>
            <a:ext uri="{FF2B5EF4-FFF2-40B4-BE49-F238E27FC236}">
              <a16:creationId xmlns:a16="http://schemas.microsoft.com/office/drawing/2014/main" id="{00000000-0008-0000-0600-000057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2" name="テキスト ボックス 91">
          <a:extLst>
            <a:ext uri="{FF2B5EF4-FFF2-40B4-BE49-F238E27FC236}">
              <a16:creationId xmlns:a16="http://schemas.microsoft.com/office/drawing/2014/main" id="{00000000-0008-0000-0600-00005C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3" name="直線コネクタ 92">
          <a:extLst>
            <a:ext uri="{FF2B5EF4-FFF2-40B4-BE49-F238E27FC236}">
              <a16:creationId xmlns:a16="http://schemas.microsoft.com/office/drawing/2014/main" id="{00000000-0008-0000-0600-00005D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38038</xdr:rowOff>
    </xdr:from>
    <xdr:to>
      <xdr:col>24</xdr:col>
      <xdr:colOff>62865</xdr:colOff>
      <xdr:row>58</xdr:row>
      <xdr:rowOff>82485</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781988"/>
          <a:ext cx="1270" cy="1244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86312</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30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82485</xdr:rowOff>
    </xdr:from>
    <xdr:to>
      <xdr:col>24</xdr:col>
      <xdr:colOff>152400</xdr:colOff>
      <xdr:row>58</xdr:row>
      <xdr:rowOff>82485</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26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156165</xdr:rowOff>
    </xdr:from>
    <xdr:ext cx="534377"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57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38038</xdr:rowOff>
    </xdr:from>
    <xdr:to>
      <xdr:col>24</xdr:col>
      <xdr:colOff>152400</xdr:colOff>
      <xdr:row>51</xdr:row>
      <xdr:rowOff>38038</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781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99956</xdr:rowOff>
    </xdr:from>
    <xdr:to>
      <xdr:col>24</xdr:col>
      <xdr:colOff>63500</xdr:colOff>
      <xdr:row>57</xdr:row>
      <xdr:rowOff>37679</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3797300" y="9701156"/>
          <a:ext cx="838200" cy="109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166017</xdr:rowOff>
    </xdr:from>
    <xdr:ext cx="534377"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672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16140</xdr:rowOff>
    </xdr:from>
    <xdr:to>
      <xdr:col>24</xdr:col>
      <xdr:colOff>114300</xdr:colOff>
      <xdr:row>57</xdr:row>
      <xdr:rowOff>117740</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78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99956</xdr:rowOff>
    </xdr:from>
    <xdr:to>
      <xdr:col>19</xdr:col>
      <xdr:colOff>177800</xdr:colOff>
      <xdr:row>57</xdr:row>
      <xdr:rowOff>49076</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2908300" y="9701156"/>
          <a:ext cx="889000" cy="120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108723</xdr:rowOff>
    </xdr:from>
    <xdr:to>
      <xdr:col>20</xdr:col>
      <xdr:colOff>38100</xdr:colOff>
      <xdr:row>56</xdr:row>
      <xdr:rowOff>38873</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538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55400</xdr:rowOff>
    </xdr:from>
    <xdr:ext cx="534377"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517411" y="93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49076</xdr:rowOff>
    </xdr:from>
    <xdr:to>
      <xdr:col>15</xdr:col>
      <xdr:colOff>50800</xdr:colOff>
      <xdr:row>57</xdr:row>
      <xdr:rowOff>96985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9821726"/>
          <a:ext cx="889000" cy="4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147160</xdr:rowOff>
    </xdr:from>
    <xdr:to>
      <xdr:col>15</xdr:col>
      <xdr:colOff>101600</xdr:colOff>
      <xdr:row>57</xdr:row>
      <xdr:rowOff>77310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74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93837</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41111" y="952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96985</xdr:rowOff>
    </xdr:from>
    <xdr:to>
      <xdr:col>10</xdr:col>
      <xdr:colOff>114300</xdr:colOff>
      <xdr:row>58</xdr:row>
      <xdr:rowOff>70532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9869635"/>
          <a:ext cx="889000" cy="144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158329</xdr:rowOff>
    </xdr:from>
    <xdr:to>
      <xdr:col>24</xdr:col>
      <xdr:colOff>114300</xdr:colOff>
      <xdr:row>57</xdr:row>
      <xdr:rowOff>88479</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9756</xdr:rowOff>
    </xdr:from>
    <xdr:ext cx="534377"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610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49156</xdr:rowOff>
    </xdr:from>
    <xdr:to>
      <xdr:col>20</xdr:col>
      <xdr:colOff>38100</xdr:colOff>
      <xdr:row>56</xdr:row>
      <xdr:rowOff>150756</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65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141883</xdr:rowOff>
    </xdr:from>
    <xdr:ext cx="534377"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517411" y="9743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169726</xdr:rowOff>
    </xdr:from>
    <xdr:to>
      <xdr:col>15</xdr:col>
      <xdr:colOff>101600</xdr:colOff>
      <xdr:row>57</xdr:row>
      <xdr:rowOff>99876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77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91003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41111" y="986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46185</xdr:rowOff>
    </xdr:from>
    <xdr:to>
      <xdr:col>10</xdr:col>
      <xdr:colOff>165100</xdr:colOff>
      <xdr:row>57</xdr:row>
      <xdr:rowOff>147785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818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164312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52111" y="959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19732</xdr:rowOff>
    </xdr:from>
    <xdr:to>
      <xdr:col>6</xdr:col>
      <xdr:colOff>38100</xdr:colOff>
      <xdr:row>58</xdr:row>
      <xdr:rowOff>121332</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6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137859</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9739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71</xdr:row>
      <xdr:rowOff>130827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154369</xdr:rowOff>
    </xdr:from>
    <xdr:to>
      <xdr:col>24</xdr:col>
      <xdr:colOff>62865</xdr:colOff>
      <xdr:row>78</xdr:row>
      <xdr:rowOff>27687</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155869"/>
          <a:ext cx="1270" cy="1244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31514</xdr:rowOff>
    </xdr:from>
    <xdr:ext cx="469744"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404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27687</xdr:rowOff>
    </xdr:from>
    <xdr:to>
      <xdr:col>24</xdr:col>
      <xdr:colOff>152400</xdr:colOff>
      <xdr:row>78</xdr:row>
      <xdr:rowOff>27687</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4007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101046</xdr:rowOff>
    </xdr:from>
    <xdr:ext cx="469744"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31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154369</xdr:rowOff>
    </xdr:from>
    <xdr:to>
      <xdr:col>24</xdr:col>
      <xdr:colOff>152400</xdr:colOff>
      <xdr:row>70</xdr:row>
      <xdr:rowOff>154369</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155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27687</xdr:rowOff>
    </xdr:from>
    <xdr:to>
      <xdr:col>24</xdr:col>
      <xdr:colOff>63500</xdr:colOff>
      <xdr:row>78</xdr:row>
      <xdr:rowOff>27687</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3797300" y="134007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95013</xdr:rowOff>
    </xdr:from>
    <xdr:ext cx="469744"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2439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72136</xdr:rowOff>
    </xdr:from>
    <xdr:to>
      <xdr:col>24</xdr:col>
      <xdr:colOff>114300</xdr:colOff>
      <xdr:row>74</xdr:row>
      <xdr:rowOff>2286</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2587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27687</xdr:rowOff>
    </xdr:from>
    <xdr:to>
      <xdr:col>19</xdr:col>
      <xdr:colOff>177800</xdr:colOff>
      <xdr:row>78</xdr:row>
      <xdr:rowOff>88075</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flipV="1">
          <a:off x="2908300" y="13400787"/>
          <a:ext cx="889000" cy="60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73</xdr:row>
      <xdr:rowOff>59563</xdr:rowOff>
    </xdr:from>
    <xdr:to>
      <xdr:col>20</xdr:col>
      <xdr:colOff>38100</xdr:colOff>
      <xdr:row>73</xdr:row>
      <xdr:rowOff>161163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257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72</xdr:row>
      <xdr:rowOff>6240</xdr:rowOff>
    </xdr:from>
    <xdr:ext cx="469744"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49728" y="1235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62167</xdr:rowOff>
    </xdr:from>
    <xdr:to>
      <xdr:col>15</xdr:col>
      <xdr:colOff>50800</xdr:colOff>
      <xdr:row>78</xdr:row>
      <xdr:rowOff>88075</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435267"/>
          <a:ext cx="8890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33655</xdr:rowOff>
    </xdr:from>
    <xdr:to>
      <xdr:col>15</xdr:col>
      <xdr:colOff>101600</xdr:colOff>
      <xdr:row>74</xdr:row>
      <xdr:rowOff>135255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151782</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73428" y="12496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23685</xdr:rowOff>
    </xdr:from>
    <xdr:to>
      <xdr:col>10</xdr:col>
      <xdr:colOff>114300</xdr:colOff>
      <xdr:row>78</xdr:row>
      <xdr:rowOff>62167</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1130300" y="13396785"/>
          <a:ext cx="889000" cy="38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93472</xdr:rowOff>
    </xdr:from>
    <xdr:to>
      <xdr:col>10</xdr:col>
      <xdr:colOff>165100</xdr:colOff>
      <xdr:row>75</xdr:row>
      <xdr:rowOff>23622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278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73</xdr:row>
      <xdr:rowOff>40149</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84428" y="12555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13652</xdr:rowOff>
    </xdr:from>
    <xdr:to>
      <xdr:col>6</xdr:col>
      <xdr:colOff>38100</xdr:colOff>
      <xdr:row>76</xdr:row>
      <xdr:rowOff>115252</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043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131780</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95428" y="12819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148337</xdr:rowOff>
    </xdr:from>
    <xdr:to>
      <xdr:col>24</xdr:col>
      <xdr:colOff>114300</xdr:colOff>
      <xdr:row>78</xdr:row>
      <xdr:rowOff>78487</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63264</xdr:rowOff>
    </xdr:from>
    <xdr:ext cx="469744"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3264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148337</xdr:rowOff>
    </xdr:from>
    <xdr:to>
      <xdr:col>20</xdr:col>
      <xdr:colOff>38100</xdr:colOff>
      <xdr:row>78</xdr:row>
      <xdr:rowOff>78487</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349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78</xdr:row>
      <xdr:rowOff>69614</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49728" y="13442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37275</xdr:rowOff>
    </xdr:from>
    <xdr:to>
      <xdr:col>15</xdr:col>
      <xdr:colOff>101600</xdr:colOff>
      <xdr:row>78</xdr:row>
      <xdr:rowOff>138875</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410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130002</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73428" y="13503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11367</xdr:rowOff>
    </xdr:from>
    <xdr:to>
      <xdr:col>10</xdr:col>
      <xdr:colOff>165100</xdr:colOff>
      <xdr:row>78</xdr:row>
      <xdr:rowOff>112967</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38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104094</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84428" y="13477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144335</xdr:rowOff>
    </xdr:from>
    <xdr:to>
      <xdr:col>6</xdr:col>
      <xdr:colOff>38100</xdr:colOff>
      <xdr:row>78</xdr:row>
      <xdr:rowOff>74485</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34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65612</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95428" y="134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7" name="直線コネクタ 206">
          <a:extLst>
            <a:ext uri="{FF2B5EF4-FFF2-40B4-BE49-F238E27FC236}">
              <a16:creationId xmlns:a16="http://schemas.microsoft.com/office/drawing/2014/main" id="{00000000-0008-0000-0600-0000CF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73677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扶助費グラフ枠">
          <a:extLst>
            <a:ext uri="{FF2B5EF4-FFF2-40B4-BE49-F238E27FC236}">
              <a16:creationId xmlns:a16="http://schemas.microsoft.com/office/drawing/2014/main" id="{00000000-0008-0000-06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116763</xdr:rowOff>
    </xdr:from>
    <xdr:to>
      <xdr:col>24</xdr:col>
      <xdr:colOff>62865</xdr:colOff>
      <xdr:row>99</xdr:row>
      <xdr:rowOff>90094</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flipV="1">
          <a:off x="4633595" y="15547263"/>
          <a:ext cx="127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93921</xdr:rowOff>
    </xdr:from>
    <xdr:ext cx="469744" cy="259045"/>
    <xdr:sp macro="" textlink="">
      <xdr:nvSpPr>
        <xdr:cNvPr id="223" name="扶助費最小値テキスト">
          <a:extLst>
            <a:ext uri="{FF2B5EF4-FFF2-40B4-BE49-F238E27FC236}">
              <a16:creationId xmlns:a16="http://schemas.microsoft.com/office/drawing/2014/main" id="{00000000-0008-0000-0600-0000DF000000}"/>
            </a:ext>
          </a:extLst>
        </xdr:cNvPr>
        <xdr:cNvSpPr txBox="1"/>
      </xdr:nvSpPr>
      <xdr:spPr>
        <a:xfrm>
          <a:off x="4686300" y="17067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90094</xdr:rowOff>
    </xdr:from>
    <xdr:to>
      <xdr:col>24</xdr:col>
      <xdr:colOff>152400</xdr:colOff>
      <xdr:row>99</xdr:row>
      <xdr:rowOff>90094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4546600" y="17063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63440</xdr:rowOff>
    </xdr:from>
    <xdr:ext cx="534377" cy="259045"/>
    <xdr:sp macro="" textlink="">
      <xdr:nvSpPr>
        <xdr:cNvPr id="225" name="扶助費最大値テキスト">
          <a:extLst>
            <a:ext uri="{FF2B5EF4-FFF2-40B4-BE49-F238E27FC236}">
              <a16:creationId xmlns:a16="http://schemas.microsoft.com/office/drawing/2014/main" id="{00000000-0008-0000-0600-0000E1000000}"/>
            </a:ext>
          </a:extLst>
        </xdr:cNvPr>
        <xdr:cNvSpPr txBox="1"/>
      </xdr:nvSpPr>
      <xdr:spPr>
        <a:xfrm>
          <a:off x="4686300" y="1532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116763</xdr:rowOff>
    </xdr:from>
    <xdr:to>
      <xdr:col>24</xdr:col>
      <xdr:colOff>152400</xdr:colOff>
      <xdr:row>90</xdr:row>
      <xdr:rowOff>116763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5547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90</xdr:row>
      <xdr:rowOff>116763</xdr:rowOff>
    </xdr:from>
    <xdr:to>
      <xdr:col>24</xdr:col>
      <xdr:colOff>63500</xdr:colOff>
      <xdr:row>91</xdr:row>
      <xdr:rowOff>39878</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3797300" y="15547263"/>
          <a:ext cx="838200" cy="94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152061</xdr:rowOff>
    </xdr:from>
    <xdr:ext cx="534377" cy="259045"/>
    <xdr:sp macro="" textlink="">
      <xdr:nvSpPr>
        <xdr:cNvPr id="228" name="扶助費平均値テキスト">
          <a:extLst>
            <a:ext uri="{FF2B5EF4-FFF2-40B4-BE49-F238E27FC236}">
              <a16:creationId xmlns:a16="http://schemas.microsoft.com/office/drawing/2014/main" id="{00000000-0008-0000-0600-0000E4000000}"/>
            </a:ext>
          </a:extLst>
        </xdr:cNvPr>
        <xdr:cNvSpPr txBox="1"/>
      </xdr:nvSpPr>
      <xdr:spPr>
        <a:xfrm>
          <a:off x="4686300" y="164398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2184</xdr:rowOff>
    </xdr:from>
    <xdr:to>
      <xdr:col>24</xdr:col>
      <xdr:colOff>114300</xdr:colOff>
      <xdr:row>96</xdr:row>
      <xdr:rowOff>103784</xdr:rowOff>
    </xdr:to>
    <xdr:sp macro="" textlink="">
      <xdr:nvSpPr>
        <xdr:cNvPr id="229" name="フローチャート: 判断 228">
          <a:extLst>
            <a:ext uri="{FF2B5EF4-FFF2-40B4-BE49-F238E27FC236}">
              <a16:creationId xmlns:a16="http://schemas.microsoft.com/office/drawing/2014/main" id="{00000000-0008-0000-0600-0000E5000000}"/>
            </a:ext>
          </a:extLst>
        </xdr:cNvPr>
        <xdr:cNvSpPr/>
      </xdr:nvSpPr>
      <xdr:spPr>
        <a:xfrm>
          <a:off x="4584700" y="16461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39878</xdr:rowOff>
    </xdr:from>
    <xdr:to>
      <xdr:col>19</xdr:col>
      <xdr:colOff>177800</xdr:colOff>
      <xdr:row>91</xdr:row>
      <xdr:rowOff>89179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flipV="1">
          <a:off x="2908300" y="15641828"/>
          <a:ext cx="889000" cy="49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134086</xdr:rowOff>
    </xdr:from>
    <xdr:to>
      <xdr:col>20</xdr:col>
      <xdr:colOff>38100</xdr:colOff>
      <xdr:row>96</xdr:row>
      <xdr:rowOff>64236</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3746500" y="16421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96</xdr:row>
      <xdr:rowOff>55363</xdr:rowOff>
    </xdr:from>
    <xdr:ext cx="534377" cy="259045"/>
    <xdr:sp macro="" textlink="">
      <xdr:nvSpPr>
        <xdr:cNvPr id="232" name="テキスト ボックス 231">
          <a:extLst>
            <a:ext uri="{FF2B5EF4-FFF2-40B4-BE49-F238E27FC236}">
              <a16:creationId xmlns:a16="http://schemas.microsoft.com/office/drawing/2014/main" id="{00000000-0008-0000-0600-0000E8000000}"/>
            </a:ext>
          </a:extLst>
        </xdr:cNvPr>
        <xdr:cNvSpPr txBox="1"/>
      </xdr:nvSpPr>
      <xdr:spPr>
        <a:xfrm>
          <a:off x="3517411" y="1651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89179</xdr:rowOff>
    </xdr:from>
    <xdr:to>
      <xdr:col>15</xdr:col>
      <xdr:colOff>50800</xdr:colOff>
      <xdr:row>91</xdr:row>
      <xdr:rowOff>153188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2019300" y="15691129"/>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170281</xdr:rowOff>
    </xdr:from>
    <xdr:to>
      <xdr:col>15</xdr:col>
      <xdr:colOff>101600</xdr:colOff>
      <xdr:row>96</xdr:row>
      <xdr:rowOff>100431</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2857500" y="1645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91558</xdr:rowOff>
    </xdr:from>
    <xdr:ext cx="534377" cy="259045"/>
    <xdr:sp macro="" textlink="">
      <xdr:nvSpPr>
        <xdr:cNvPr id="235" name="テキスト ボックス 234">
          <a:extLst>
            <a:ext uri="{FF2B5EF4-FFF2-40B4-BE49-F238E27FC236}">
              <a16:creationId xmlns:a16="http://schemas.microsoft.com/office/drawing/2014/main" id="{00000000-0008-0000-0600-0000EB000000}"/>
            </a:ext>
          </a:extLst>
        </xdr:cNvPr>
        <xdr:cNvSpPr txBox="1"/>
      </xdr:nvSpPr>
      <xdr:spPr>
        <a:xfrm>
          <a:off x="2641111" y="165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91</xdr:row>
      <xdr:rowOff>153188</xdr:rowOff>
    </xdr:from>
    <xdr:to>
      <xdr:col>10</xdr:col>
      <xdr:colOff>114300</xdr:colOff>
      <xdr:row>92</xdr:row>
      <xdr:rowOff>47346</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1130300" y="15755138"/>
          <a:ext cx="889000" cy="6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31674</xdr:rowOff>
    </xdr:from>
    <xdr:to>
      <xdr:col>10</xdr:col>
      <xdr:colOff>165100</xdr:colOff>
      <xdr:row>96</xdr:row>
      <xdr:rowOff>133274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1968500" y="16490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124401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1752111" y="1658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44780</xdr:rowOff>
    </xdr:from>
    <xdr:to>
      <xdr:col>6</xdr:col>
      <xdr:colOff>38100</xdr:colOff>
      <xdr:row>96</xdr:row>
      <xdr:rowOff>146380</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079500" y="1650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137507</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863111" y="16596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90</xdr:row>
      <xdr:rowOff>65963</xdr:rowOff>
    </xdr:from>
    <xdr:to>
      <xdr:col>24</xdr:col>
      <xdr:colOff>114300</xdr:colOff>
      <xdr:row>90</xdr:row>
      <xdr:rowOff>167563</xdr:rowOff>
    </xdr:to>
    <xdr:sp macro="" textlink="">
      <xdr:nvSpPr>
        <xdr:cNvPr id="246" name="楕円 245">
          <a:extLst>
            <a:ext uri="{FF2B5EF4-FFF2-40B4-BE49-F238E27FC236}">
              <a16:creationId xmlns:a16="http://schemas.microsoft.com/office/drawing/2014/main" id="{00000000-0008-0000-0600-0000F6000000}"/>
            </a:ext>
          </a:extLst>
        </xdr:cNvPr>
        <xdr:cNvSpPr/>
      </xdr:nvSpPr>
      <xdr:spPr>
        <a:xfrm>
          <a:off x="4584700" y="1549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18990</xdr:rowOff>
    </xdr:from>
    <xdr:ext cx="534377" cy="259045"/>
    <xdr:sp macro="" textlink="">
      <xdr:nvSpPr>
        <xdr:cNvPr id="247" name="扶助費該当値テキスト">
          <a:extLst>
            <a:ext uri="{FF2B5EF4-FFF2-40B4-BE49-F238E27FC236}">
              <a16:creationId xmlns:a16="http://schemas.microsoft.com/office/drawing/2014/main" id="{00000000-0008-0000-0600-0000F7000000}"/>
            </a:ext>
          </a:extLst>
        </xdr:cNvPr>
        <xdr:cNvSpPr txBox="1"/>
      </xdr:nvSpPr>
      <xdr:spPr>
        <a:xfrm>
          <a:off x="4686300" y="15449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90</xdr:row>
      <xdr:rowOff>160528</xdr:rowOff>
    </xdr:from>
    <xdr:to>
      <xdr:col>20</xdr:col>
      <xdr:colOff>38100</xdr:colOff>
      <xdr:row>91</xdr:row>
      <xdr:rowOff>90678</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3746500" y="1559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89</xdr:row>
      <xdr:rowOff>107205</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517411" y="15366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38379</xdr:rowOff>
    </xdr:from>
    <xdr:to>
      <xdr:col>15</xdr:col>
      <xdr:colOff>101600</xdr:colOff>
      <xdr:row>91</xdr:row>
      <xdr:rowOff>139979</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2857500" y="1564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156506</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2641111" y="1541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91</xdr:row>
      <xdr:rowOff>102388</xdr:rowOff>
    </xdr:from>
    <xdr:to>
      <xdr:col>10</xdr:col>
      <xdr:colOff>165100</xdr:colOff>
      <xdr:row>92</xdr:row>
      <xdr:rowOff>32538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1968500" y="15704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90</xdr:row>
      <xdr:rowOff>49065</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752111" y="15479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91</xdr:row>
      <xdr:rowOff>167996</xdr:rowOff>
    </xdr:from>
    <xdr:to>
      <xdr:col>6</xdr:col>
      <xdr:colOff>38100</xdr:colOff>
      <xdr:row>92</xdr:row>
      <xdr:rowOff>98146</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079500" y="1576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90</xdr:row>
      <xdr:rowOff>114673</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863111" y="15545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6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600-000001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3" name="直線コネクタ 262">
          <a:extLst>
            <a:ext uri="{FF2B5EF4-FFF2-40B4-BE49-F238E27FC236}">
              <a16:creationId xmlns:a16="http://schemas.microsoft.com/office/drawing/2014/main" id="{00000000-0008-0000-0600-000007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65" name="直線コネクタ 264">
          <a:extLst>
            <a:ext uri="{FF2B5EF4-FFF2-40B4-BE49-F238E27FC236}">
              <a16:creationId xmlns:a16="http://schemas.microsoft.com/office/drawing/2014/main" id="{00000000-0008-0000-0600-000009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7" name="補助費等グラフ枠">
          <a:extLst>
            <a:ext uri="{FF2B5EF4-FFF2-40B4-BE49-F238E27FC236}">
              <a16:creationId xmlns:a16="http://schemas.microsoft.com/office/drawing/2014/main" id="{00000000-0008-0000-0600-000015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98838</xdr:rowOff>
    </xdr:from>
    <xdr:to>
      <xdr:col>54</xdr:col>
      <xdr:colOff>189865</xdr:colOff>
      <xdr:row>34</xdr:row>
      <xdr:rowOff>125394</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flipV="1">
          <a:off x="10475595" y="5413788"/>
          <a:ext cx="1270" cy="540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129221</xdr:rowOff>
    </xdr:from>
    <xdr:ext cx="599010" cy="259045"/>
    <xdr:sp macro="" textlink="">
      <xdr:nvSpPr>
        <xdr:cNvPr id="279" name="補助費等最小値テキスト">
          <a:extLst>
            <a:ext uri="{FF2B5EF4-FFF2-40B4-BE49-F238E27FC236}">
              <a16:creationId xmlns:a16="http://schemas.microsoft.com/office/drawing/2014/main" id="{00000000-0008-0000-0600-000017010000}"/>
            </a:ext>
          </a:extLst>
        </xdr:cNvPr>
        <xdr:cNvSpPr txBox="1"/>
      </xdr:nvSpPr>
      <xdr:spPr>
        <a:xfrm>
          <a:off x="10528300" y="59585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125394</xdr:rowOff>
    </xdr:from>
    <xdr:to>
      <xdr:col>55</xdr:col>
      <xdr:colOff>88900</xdr:colOff>
      <xdr:row>34</xdr:row>
      <xdr:rowOff>125394</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10388600" y="5954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45515</xdr:rowOff>
    </xdr:from>
    <xdr:ext cx="599010" cy="259045"/>
    <xdr:sp macro="" textlink="">
      <xdr:nvSpPr>
        <xdr:cNvPr id="281" name="補助費等最大値テキスト">
          <a:extLst>
            <a:ext uri="{FF2B5EF4-FFF2-40B4-BE49-F238E27FC236}">
              <a16:creationId xmlns:a16="http://schemas.microsoft.com/office/drawing/2014/main" id="{00000000-0008-0000-0600-000019010000}"/>
            </a:ext>
          </a:extLst>
        </xdr:cNvPr>
        <xdr:cNvSpPr txBox="1"/>
      </xdr:nvSpPr>
      <xdr:spPr>
        <a:xfrm>
          <a:off x="10528300" y="5189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98838</xdr:rowOff>
    </xdr:from>
    <xdr:to>
      <xdr:col>55</xdr:col>
      <xdr:colOff>88900</xdr:colOff>
      <xdr:row>31</xdr:row>
      <xdr:rowOff>98838</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10388600" y="5413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127298</xdr:rowOff>
    </xdr:from>
    <xdr:to>
      <xdr:col>55</xdr:col>
      <xdr:colOff>0</xdr:colOff>
      <xdr:row>34</xdr:row>
      <xdr:rowOff>125394</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9639300" y="5613698"/>
          <a:ext cx="838200" cy="340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92346</xdr:rowOff>
    </xdr:from>
    <xdr:ext cx="599010" cy="259045"/>
    <xdr:sp macro="" textlink="">
      <xdr:nvSpPr>
        <xdr:cNvPr id="284" name="補助費等平均値テキスト">
          <a:extLst>
            <a:ext uri="{FF2B5EF4-FFF2-40B4-BE49-F238E27FC236}">
              <a16:creationId xmlns:a16="http://schemas.microsoft.com/office/drawing/2014/main" id="{00000000-0008-0000-0600-00001C010000}"/>
            </a:ext>
          </a:extLst>
        </xdr:cNvPr>
        <xdr:cNvSpPr txBox="1"/>
      </xdr:nvSpPr>
      <xdr:spPr>
        <a:xfrm>
          <a:off x="10528300" y="54072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69469</xdr:rowOff>
    </xdr:from>
    <xdr:to>
      <xdr:col>55</xdr:col>
      <xdr:colOff>50800</xdr:colOff>
      <xdr:row>32</xdr:row>
      <xdr:rowOff>171069</xdr:rowOff>
    </xdr:to>
    <xdr:sp macro="" textlink="">
      <xdr:nvSpPr>
        <xdr:cNvPr id="285" name="フローチャート: 判断 284">
          <a:extLst>
            <a:ext uri="{FF2B5EF4-FFF2-40B4-BE49-F238E27FC236}">
              <a16:creationId xmlns:a16="http://schemas.microsoft.com/office/drawing/2014/main" id="{00000000-0008-0000-0600-00001D010000}"/>
            </a:ext>
          </a:extLst>
        </xdr:cNvPr>
        <xdr:cNvSpPr/>
      </xdr:nvSpPr>
      <xdr:spPr>
        <a:xfrm>
          <a:off x="10426700" y="5555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127298</xdr:rowOff>
    </xdr:from>
    <xdr:to>
      <xdr:col>50</xdr:col>
      <xdr:colOff>114300</xdr:colOff>
      <xdr:row>34</xdr:row>
      <xdr:rowOff>1263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8750300" y="5613698"/>
          <a:ext cx="889000" cy="216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29</xdr:row>
      <xdr:rowOff>116465</xdr:rowOff>
    </xdr:from>
    <xdr:to>
      <xdr:col>50</xdr:col>
      <xdr:colOff>165100</xdr:colOff>
      <xdr:row>30</xdr:row>
      <xdr:rowOff>46615</xdr:rowOff>
    </xdr:to>
    <xdr:sp macro="" textlink="">
      <xdr:nvSpPr>
        <xdr:cNvPr id="287" name="フローチャート: 判断 286">
          <a:extLst>
            <a:ext uri="{FF2B5EF4-FFF2-40B4-BE49-F238E27FC236}">
              <a16:creationId xmlns:a16="http://schemas.microsoft.com/office/drawing/2014/main" id="{00000000-0008-0000-0600-00001F010000}"/>
            </a:ext>
          </a:extLst>
        </xdr:cNvPr>
        <xdr:cNvSpPr/>
      </xdr:nvSpPr>
      <xdr:spPr>
        <a:xfrm>
          <a:off x="9588500" y="508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28</xdr:row>
      <xdr:rowOff>63142</xdr:rowOff>
    </xdr:from>
    <xdr:ext cx="599010"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9327095" y="4863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1263</xdr:rowOff>
    </xdr:from>
    <xdr:to>
      <xdr:col>45</xdr:col>
      <xdr:colOff>177800</xdr:colOff>
      <xdr:row>34</xdr:row>
      <xdr:rowOff>37706</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flipV="1">
          <a:off x="7861300" y="5830563"/>
          <a:ext cx="889000" cy="3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29</xdr:row>
      <xdr:rowOff>142221</xdr:rowOff>
    </xdr:from>
    <xdr:to>
      <xdr:col>46</xdr:col>
      <xdr:colOff>38100</xdr:colOff>
      <xdr:row>30</xdr:row>
      <xdr:rowOff>72371</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8699500" y="51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88898</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8450795" y="48894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37706</xdr:rowOff>
    </xdr:from>
    <xdr:to>
      <xdr:col>41</xdr:col>
      <xdr:colOff>50800</xdr:colOff>
      <xdr:row>38</xdr:row>
      <xdr:rowOff>50622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6972300" y="5867006"/>
          <a:ext cx="889000" cy="698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122333</xdr:rowOff>
    </xdr:from>
    <xdr:to>
      <xdr:col>41</xdr:col>
      <xdr:colOff>101600</xdr:colOff>
      <xdr:row>32</xdr:row>
      <xdr:rowOff>52483</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7810500" y="543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30</xdr:row>
      <xdr:rowOff>69010</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7561795" y="5212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67735</xdr:rowOff>
    </xdr:from>
    <xdr:to>
      <xdr:col>36</xdr:col>
      <xdr:colOff>165100</xdr:colOff>
      <xdr:row>36</xdr:row>
      <xdr:rowOff>169335</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6921500" y="62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14412</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6672795" y="6015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74594</xdr:rowOff>
    </xdr:from>
    <xdr:to>
      <xdr:col>55</xdr:col>
      <xdr:colOff>50800</xdr:colOff>
      <xdr:row>35</xdr:row>
      <xdr:rowOff>4744</xdr:rowOff>
    </xdr:to>
    <xdr:sp macro="" textlink="">
      <xdr:nvSpPr>
        <xdr:cNvPr id="302" name="楕円 301">
          <a:extLst>
            <a:ext uri="{FF2B5EF4-FFF2-40B4-BE49-F238E27FC236}">
              <a16:creationId xmlns:a16="http://schemas.microsoft.com/office/drawing/2014/main" id="{00000000-0008-0000-0600-00002E010000}"/>
            </a:ext>
          </a:extLst>
        </xdr:cNvPr>
        <xdr:cNvSpPr/>
      </xdr:nvSpPr>
      <xdr:spPr>
        <a:xfrm>
          <a:off x="10426700" y="590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160971</xdr:rowOff>
    </xdr:from>
    <xdr:ext cx="599010" cy="259045"/>
    <xdr:sp macro="" textlink="">
      <xdr:nvSpPr>
        <xdr:cNvPr id="303" name="補助費等該当値テキスト">
          <a:extLst>
            <a:ext uri="{FF2B5EF4-FFF2-40B4-BE49-F238E27FC236}">
              <a16:creationId xmlns:a16="http://schemas.microsoft.com/office/drawing/2014/main" id="{00000000-0008-0000-0600-00002F010000}"/>
            </a:ext>
          </a:extLst>
        </xdr:cNvPr>
        <xdr:cNvSpPr txBox="1"/>
      </xdr:nvSpPr>
      <xdr:spPr>
        <a:xfrm>
          <a:off x="10528300" y="5818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76498</xdr:rowOff>
    </xdr:from>
    <xdr:to>
      <xdr:col>50</xdr:col>
      <xdr:colOff>165100</xdr:colOff>
      <xdr:row>33</xdr:row>
      <xdr:rowOff>6648</xdr:rowOff>
    </xdr:to>
    <xdr:sp macro="" textlink="">
      <xdr:nvSpPr>
        <xdr:cNvPr id="304" name="楕円 303">
          <a:extLst>
            <a:ext uri="{FF2B5EF4-FFF2-40B4-BE49-F238E27FC236}">
              <a16:creationId xmlns:a16="http://schemas.microsoft.com/office/drawing/2014/main" id="{00000000-0008-0000-0600-000030010000}"/>
            </a:ext>
          </a:extLst>
        </xdr:cNvPr>
        <xdr:cNvSpPr/>
      </xdr:nvSpPr>
      <xdr:spPr>
        <a:xfrm>
          <a:off x="9588500" y="5562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169225</xdr:rowOff>
    </xdr:from>
    <xdr:ext cx="59901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327095" y="5655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121913</xdr:rowOff>
    </xdr:from>
    <xdr:to>
      <xdr:col>46</xdr:col>
      <xdr:colOff>38100</xdr:colOff>
      <xdr:row>34</xdr:row>
      <xdr:rowOff>52063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8699500" y="577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43190</xdr:rowOff>
    </xdr:from>
    <xdr:ext cx="59901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8450795" y="5872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158356</xdr:rowOff>
    </xdr:from>
    <xdr:to>
      <xdr:col>41</xdr:col>
      <xdr:colOff>101600</xdr:colOff>
      <xdr:row>34</xdr:row>
      <xdr:rowOff>88506</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7810500" y="581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79633</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61795" y="5908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171272</xdr:rowOff>
    </xdr:from>
    <xdr:to>
      <xdr:col>36</xdr:col>
      <xdr:colOff>165100</xdr:colOff>
      <xdr:row>38</xdr:row>
      <xdr:rowOff>101422</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6921500" y="651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92549</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607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2" name="正方形/長方形 311">
          <a:extLst>
            <a:ext uri="{FF2B5EF4-FFF2-40B4-BE49-F238E27FC236}">
              <a16:creationId xmlns:a16="http://schemas.microsoft.com/office/drawing/2014/main" id="{00000000-0008-0000-0600-000038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3" name="正方形/長方形 312">
          <a:extLst>
            <a:ext uri="{FF2B5EF4-FFF2-40B4-BE49-F238E27FC236}">
              <a16:creationId xmlns:a16="http://schemas.microsoft.com/office/drawing/2014/main" id="{00000000-0008-0000-0600-000039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4" name="正方形/長方形 313">
          <a:extLst>
            <a:ext uri="{FF2B5EF4-FFF2-40B4-BE49-F238E27FC236}">
              <a16:creationId xmlns:a16="http://schemas.microsoft.com/office/drawing/2014/main" id="{00000000-0008-0000-0600-00003A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19" name="直線コネクタ 318">
          <a:extLst>
            <a:ext uri="{FF2B5EF4-FFF2-40B4-BE49-F238E27FC236}">
              <a16:creationId xmlns:a16="http://schemas.microsoft.com/office/drawing/2014/main" id="{00000000-0008-0000-0600-00003F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1" name="直線コネクタ 320">
          <a:extLst>
            <a:ext uri="{FF2B5EF4-FFF2-40B4-BE49-F238E27FC236}">
              <a16:creationId xmlns:a16="http://schemas.microsoft.com/office/drawing/2014/main" id="{00000000-0008-0000-0600-00004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3" name="直線コネクタ 322">
          <a:extLst>
            <a:ext uri="{FF2B5EF4-FFF2-40B4-BE49-F238E27FC236}">
              <a16:creationId xmlns:a16="http://schemas.microsoft.com/office/drawing/2014/main" id="{00000000-0008-0000-0600-00004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普通建設事業費グラフ枠">
          <a:extLst>
            <a:ext uri="{FF2B5EF4-FFF2-40B4-BE49-F238E27FC236}">
              <a16:creationId xmlns:a16="http://schemas.microsoft.com/office/drawing/2014/main" id="{00000000-0008-0000-06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130001</xdr:rowOff>
    </xdr:from>
    <xdr:to>
      <xdr:col>54</xdr:col>
      <xdr:colOff>189865</xdr:colOff>
      <xdr:row>58</xdr:row>
      <xdr:rowOff>140026</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flipV="1">
          <a:off x="10475595" y="8702501"/>
          <a:ext cx="1270" cy="138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143853</xdr:rowOff>
    </xdr:from>
    <xdr:ext cx="534377" cy="259045"/>
    <xdr:sp macro="" textlink="">
      <xdr:nvSpPr>
        <xdr:cNvPr id="337" name="普通建設事業費最小値テキスト">
          <a:extLst>
            <a:ext uri="{FF2B5EF4-FFF2-40B4-BE49-F238E27FC236}">
              <a16:creationId xmlns:a16="http://schemas.microsoft.com/office/drawing/2014/main" id="{00000000-0008-0000-0600-000051010000}"/>
            </a:ext>
          </a:extLst>
        </xdr:cNvPr>
        <xdr:cNvSpPr txBox="1"/>
      </xdr:nvSpPr>
      <xdr:spPr>
        <a:xfrm>
          <a:off x="10528300" y="1008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140026</xdr:rowOff>
    </xdr:from>
    <xdr:to>
      <xdr:col>55</xdr:col>
      <xdr:colOff>88900</xdr:colOff>
      <xdr:row>58</xdr:row>
      <xdr:rowOff>140026</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10388600" y="10084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76678</xdr:rowOff>
    </xdr:from>
    <xdr:ext cx="599010" cy="259045"/>
    <xdr:sp macro="" textlink="">
      <xdr:nvSpPr>
        <xdr:cNvPr id="339" name="普通建設事業費最大値テキスト">
          <a:extLst>
            <a:ext uri="{FF2B5EF4-FFF2-40B4-BE49-F238E27FC236}">
              <a16:creationId xmlns:a16="http://schemas.microsoft.com/office/drawing/2014/main" id="{00000000-0008-0000-0600-000053010000}"/>
            </a:ext>
          </a:extLst>
        </xdr:cNvPr>
        <xdr:cNvSpPr txBox="1"/>
      </xdr:nvSpPr>
      <xdr:spPr>
        <a:xfrm>
          <a:off x="10528300" y="8477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130001</xdr:rowOff>
    </xdr:from>
    <xdr:to>
      <xdr:col>55</xdr:col>
      <xdr:colOff>88900</xdr:colOff>
      <xdr:row>50</xdr:row>
      <xdr:rowOff>130001</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87025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66385</xdr:rowOff>
    </xdr:from>
    <xdr:to>
      <xdr:col>55</xdr:col>
      <xdr:colOff>0</xdr:colOff>
      <xdr:row>55</xdr:row>
      <xdr:rowOff>38104</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flipV="1">
          <a:off x="9639300" y="9153235"/>
          <a:ext cx="838200" cy="3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53</xdr:row>
      <xdr:rowOff>111218</xdr:rowOff>
    </xdr:from>
    <xdr:ext cx="534377" cy="259045"/>
    <xdr:sp macro="" textlink="">
      <xdr:nvSpPr>
        <xdr:cNvPr id="342" name="普通建設事業費平均値テキスト">
          <a:extLst>
            <a:ext uri="{FF2B5EF4-FFF2-40B4-BE49-F238E27FC236}">
              <a16:creationId xmlns:a16="http://schemas.microsoft.com/office/drawing/2014/main" id="{00000000-0008-0000-0600-000056010000}"/>
            </a:ext>
          </a:extLst>
        </xdr:cNvPr>
        <xdr:cNvSpPr txBox="1"/>
      </xdr:nvSpPr>
      <xdr:spPr>
        <a:xfrm>
          <a:off x="10528300" y="9198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132791</xdr:rowOff>
    </xdr:from>
    <xdr:to>
      <xdr:col>55</xdr:col>
      <xdr:colOff>50800</xdr:colOff>
      <xdr:row>54</xdr:row>
      <xdr:rowOff>62941</xdr:rowOff>
    </xdr:to>
    <xdr:sp macro="" textlink="">
      <xdr:nvSpPr>
        <xdr:cNvPr id="343" name="フローチャート: 判断 342">
          <a:extLst>
            <a:ext uri="{FF2B5EF4-FFF2-40B4-BE49-F238E27FC236}">
              <a16:creationId xmlns:a16="http://schemas.microsoft.com/office/drawing/2014/main" id="{00000000-0008-0000-0600-000057010000}"/>
            </a:ext>
          </a:extLst>
        </xdr:cNvPr>
        <xdr:cNvSpPr/>
      </xdr:nvSpPr>
      <xdr:spPr>
        <a:xfrm>
          <a:off x="10426700" y="9219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124416</xdr:rowOff>
    </xdr:from>
    <xdr:to>
      <xdr:col>50</xdr:col>
      <xdr:colOff>114300</xdr:colOff>
      <xdr:row>55</xdr:row>
      <xdr:rowOff>38104</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8750300" y="9211266"/>
          <a:ext cx="889000" cy="256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154802</xdr:rowOff>
    </xdr:from>
    <xdr:to>
      <xdr:col>50</xdr:col>
      <xdr:colOff>165100</xdr:colOff>
      <xdr:row>54</xdr:row>
      <xdr:rowOff>84952</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9588500" y="924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101479</xdr:rowOff>
    </xdr:from>
    <xdr:ext cx="534377"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9359411" y="9016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124416</xdr:rowOff>
    </xdr:from>
    <xdr:to>
      <xdr:col>45</xdr:col>
      <xdr:colOff>177800</xdr:colOff>
      <xdr:row>54</xdr:row>
      <xdr:rowOff>121738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7861300" y="9211266"/>
          <a:ext cx="889000" cy="168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52</xdr:row>
      <xdr:rowOff>152908</xdr:rowOff>
    </xdr:from>
    <xdr:to>
      <xdr:col>46</xdr:col>
      <xdr:colOff>38100</xdr:colOff>
      <xdr:row>53</xdr:row>
      <xdr:rowOff>83058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8699500" y="906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99585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8483111" y="884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121738</xdr:rowOff>
    </xdr:from>
    <xdr:to>
      <xdr:col>41</xdr:col>
      <xdr:colOff>50800</xdr:colOff>
      <xdr:row>56</xdr:row>
      <xdr:rowOff>3944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6972300" y="9380038"/>
          <a:ext cx="889000" cy="225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52</xdr:row>
      <xdr:rowOff>91218</xdr:rowOff>
    </xdr:from>
    <xdr:to>
      <xdr:col>41</xdr:col>
      <xdr:colOff>101600</xdr:colOff>
      <xdr:row>53</xdr:row>
      <xdr:rowOff>21368</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7810500" y="900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37895</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7594111" y="878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40143</xdr:rowOff>
    </xdr:from>
    <xdr:to>
      <xdr:col>36</xdr:col>
      <xdr:colOff>165100</xdr:colOff>
      <xdr:row>53</xdr:row>
      <xdr:rowOff>141743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6921500" y="9126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158270</xdr:rowOff>
    </xdr:from>
    <xdr:ext cx="534377"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6705111" y="8902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15585</xdr:rowOff>
    </xdr:from>
    <xdr:to>
      <xdr:col>55</xdr:col>
      <xdr:colOff>50800</xdr:colOff>
      <xdr:row>53</xdr:row>
      <xdr:rowOff>117185</xdr:rowOff>
    </xdr:to>
    <xdr:sp macro="" textlink="">
      <xdr:nvSpPr>
        <xdr:cNvPr id="360" name="楕円 359">
          <a:extLst>
            <a:ext uri="{FF2B5EF4-FFF2-40B4-BE49-F238E27FC236}">
              <a16:creationId xmlns:a16="http://schemas.microsoft.com/office/drawing/2014/main" id="{00000000-0008-0000-0600-000068010000}"/>
            </a:ext>
          </a:extLst>
        </xdr:cNvPr>
        <xdr:cNvSpPr/>
      </xdr:nvSpPr>
      <xdr:spPr>
        <a:xfrm>
          <a:off x="10426700" y="9102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38462</xdr:rowOff>
    </xdr:from>
    <xdr:ext cx="534377" cy="259045"/>
    <xdr:sp macro="" textlink="">
      <xdr:nvSpPr>
        <xdr:cNvPr id="361" name="普通建設事業費該当値テキスト">
          <a:extLst>
            <a:ext uri="{FF2B5EF4-FFF2-40B4-BE49-F238E27FC236}">
              <a16:creationId xmlns:a16="http://schemas.microsoft.com/office/drawing/2014/main" id="{00000000-0008-0000-0600-000069010000}"/>
            </a:ext>
          </a:extLst>
        </xdr:cNvPr>
        <xdr:cNvSpPr txBox="1"/>
      </xdr:nvSpPr>
      <xdr:spPr>
        <a:xfrm>
          <a:off x="10528300" y="895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158754</xdr:rowOff>
    </xdr:from>
    <xdr:to>
      <xdr:col>50</xdr:col>
      <xdr:colOff>165100</xdr:colOff>
      <xdr:row>55</xdr:row>
      <xdr:rowOff>88904</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9588500" y="9417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55</xdr:row>
      <xdr:rowOff>80031</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9359411" y="9509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73616</xdr:rowOff>
    </xdr:from>
    <xdr:to>
      <xdr:col>46</xdr:col>
      <xdr:colOff>38100</xdr:colOff>
      <xdr:row>54</xdr:row>
      <xdr:rowOff>3766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8699500" y="916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166343</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53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70938</xdr:rowOff>
    </xdr:from>
    <xdr:to>
      <xdr:col>41</xdr:col>
      <xdr:colOff>101600</xdr:colOff>
      <xdr:row>55</xdr:row>
      <xdr:rowOff>1088</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7810500" y="9329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163665</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594111" y="942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124594</xdr:rowOff>
    </xdr:from>
    <xdr:to>
      <xdr:col>36</xdr:col>
      <xdr:colOff>165100</xdr:colOff>
      <xdr:row>56</xdr:row>
      <xdr:rowOff>54744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6921500" y="955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45871</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6705111" y="964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id="{00000000-0008-0000-06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1" name="正方形/長方形 370">
          <a:extLst>
            <a:ext uri="{FF2B5EF4-FFF2-40B4-BE49-F238E27FC236}">
              <a16:creationId xmlns:a16="http://schemas.microsoft.com/office/drawing/2014/main" id="{00000000-0008-0000-0600-000073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6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44450</xdr:rowOff>
    </xdr:from>
    <xdr:to>
      <xdr:col>59</xdr:col>
      <xdr:colOff>50800</xdr:colOff>
      <xdr:row>79</xdr:row>
      <xdr:rowOff>44450</xdr:rowOff>
    </xdr:to>
    <xdr:cxnSp macro="">
      <xdr:nvCxnSpPr>
        <xdr:cNvPr id="379" name="直線コネクタ 378">
          <a:extLst>
            <a:ext uri="{FF2B5EF4-FFF2-40B4-BE49-F238E27FC236}">
              <a16:creationId xmlns:a16="http://schemas.microsoft.com/office/drawing/2014/main" id="{00000000-0008-0000-0600-00007B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73677</xdr:rowOff>
    </xdr:from>
    <xdr:ext cx="531299"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072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52946</xdr:rowOff>
    </xdr:from>
    <xdr:to>
      <xdr:col>54</xdr:col>
      <xdr:colOff>189865</xdr:colOff>
      <xdr:row>79</xdr:row>
      <xdr:rowOff>126098</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flipV="1">
          <a:off x="10475595" y="12225896"/>
          <a:ext cx="1270" cy="14447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129925</xdr:rowOff>
    </xdr:from>
    <xdr:ext cx="469744" cy="259045"/>
    <xdr:sp macro="" textlink="">
      <xdr:nvSpPr>
        <xdr:cNvPr id="393" name="普通建設事業費 （ うち新規整備　）最小値テキスト">
          <a:extLst>
            <a:ext uri="{FF2B5EF4-FFF2-40B4-BE49-F238E27FC236}">
              <a16:creationId xmlns:a16="http://schemas.microsoft.com/office/drawing/2014/main" id="{00000000-0008-0000-0600-000089010000}"/>
            </a:ext>
          </a:extLst>
        </xdr:cNvPr>
        <xdr:cNvSpPr txBox="1"/>
      </xdr:nvSpPr>
      <xdr:spPr>
        <a:xfrm>
          <a:off x="10528300" y="13674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126098</xdr:rowOff>
    </xdr:from>
    <xdr:to>
      <xdr:col>55</xdr:col>
      <xdr:colOff>88900</xdr:colOff>
      <xdr:row>79</xdr:row>
      <xdr:rowOff>126098</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10388600" y="13670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171073</xdr:rowOff>
    </xdr:from>
    <xdr:ext cx="534377" cy="259045"/>
    <xdr:sp macro="" textlink="">
      <xdr:nvSpPr>
        <xdr:cNvPr id="395" name="普通建設事業費 （ うち新規整備　）最大値テキスト">
          <a:extLst>
            <a:ext uri="{FF2B5EF4-FFF2-40B4-BE49-F238E27FC236}">
              <a16:creationId xmlns:a16="http://schemas.microsoft.com/office/drawing/2014/main" id="{00000000-0008-0000-0600-00008B010000}"/>
            </a:ext>
          </a:extLst>
        </xdr:cNvPr>
        <xdr:cNvSpPr txBox="1"/>
      </xdr:nvSpPr>
      <xdr:spPr>
        <a:xfrm>
          <a:off x="10528300" y="12001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52946</xdr:rowOff>
    </xdr:from>
    <xdr:to>
      <xdr:col>55</xdr:col>
      <xdr:colOff>88900</xdr:colOff>
      <xdr:row>71</xdr:row>
      <xdr:rowOff>52946</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10388600" y="12225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75654</xdr:rowOff>
    </xdr:from>
    <xdr:to>
      <xdr:col>55</xdr:col>
      <xdr:colOff>0</xdr:colOff>
      <xdr:row>77</xdr:row>
      <xdr:rowOff>36410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9639300" y="13105854"/>
          <a:ext cx="838200" cy="132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166146</xdr:rowOff>
    </xdr:from>
    <xdr:ext cx="534377" cy="259045"/>
    <xdr:sp macro="" textlink="">
      <xdr:nvSpPr>
        <xdr:cNvPr id="398" name="普通建設事業費 （ うち新規整備　）平均値テキスト">
          <a:extLst>
            <a:ext uri="{FF2B5EF4-FFF2-40B4-BE49-F238E27FC236}">
              <a16:creationId xmlns:a16="http://schemas.microsoft.com/office/drawing/2014/main" id="{00000000-0008-0000-0600-00008E010000}"/>
            </a:ext>
          </a:extLst>
        </xdr:cNvPr>
        <xdr:cNvSpPr txBox="1"/>
      </xdr:nvSpPr>
      <xdr:spPr>
        <a:xfrm>
          <a:off x="10528300" y="126819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143269</xdr:rowOff>
    </xdr:from>
    <xdr:to>
      <xdr:col>55</xdr:col>
      <xdr:colOff>50800</xdr:colOff>
      <xdr:row>75</xdr:row>
      <xdr:rowOff>73419</xdr:rowOff>
    </xdr:to>
    <xdr:sp macro="" textlink="">
      <xdr:nvSpPr>
        <xdr:cNvPr id="399" name="フローチャート: 判断 398">
          <a:extLst>
            <a:ext uri="{FF2B5EF4-FFF2-40B4-BE49-F238E27FC236}">
              <a16:creationId xmlns:a16="http://schemas.microsoft.com/office/drawing/2014/main" id="{00000000-0008-0000-0600-00008F010000}"/>
            </a:ext>
          </a:extLst>
        </xdr:cNvPr>
        <xdr:cNvSpPr/>
      </xdr:nvSpPr>
      <xdr:spPr>
        <a:xfrm>
          <a:off x="10426700" y="1283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77939</xdr:rowOff>
    </xdr:from>
    <xdr:to>
      <xdr:col>50</xdr:col>
      <xdr:colOff>114300</xdr:colOff>
      <xdr:row>77</xdr:row>
      <xdr:rowOff>36410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8750300" y="13108139"/>
          <a:ext cx="889000" cy="129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33655</xdr:rowOff>
    </xdr:from>
    <xdr:to>
      <xdr:col>50</xdr:col>
      <xdr:colOff>165100</xdr:colOff>
      <xdr:row>74</xdr:row>
      <xdr:rowOff>135255</xdr:rowOff>
    </xdr:to>
    <xdr:sp macro="" textlink="">
      <xdr:nvSpPr>
        <xdr:cNvPr id="401" name="フローチャート: 判断 400">
          <a:extLst>
            <a:ext uri="{FF2B5EF4-FFF2-40B4-BE49-F238E27FC236}">
              <a16:creationId xmlns:a16="http://schemas.microsoft.com/office/drawing/2014/main" id="{00000000-0008-0000-0600-000091010000}"/>
            </a:ext>
          </a:extLst>
        </xdr:cNvPr>
        <xdr:cNvSpPr/>
      </xdr:nvSpPr>
      <xdr:spPr>
        <a:xfrm>
          <a:off x="9588500" y="1272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72</xdr:row>
      <xdr:rowOff>151782</xdr:rowOff>
    </xdr:from>
    <xdr:ext cx="534377"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9359411" y="12496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77939</xdr:rowOff>
    </xdr:from>
    <xdr:to>
      <xdr:col>45</xdr:col>
      <xdr:colOff>177800</xdr:colOff>
      <xdr:row>76</xdr:row>
      <xdr:rowOff>158598</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7861300" y="13108139"/>
          <a:ext cx="889000" cy="8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73</xdr:row>
      <xdr:rowOff>147041</xdr:rowOff>
    </xdr:from>
    <xdr:to>
      <xdr:col>46</xdr:col>
      <xdr:colOff>38100</xdr:colOff>
      <xdr:row>74</xdr:row>
      <xdr:rowOff>77191</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8699500" y="1266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93718</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8483111" y="1243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158598</xdr:rowOff>
    </xdr:from>
    <xdr:to>
      <xdr:col>41</xdr:col>
      <xdr:colOff>50800</xdr:colOff>
      <xdr:row>77</xdr:row>
      <xdr:rowOff>106096</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flipV="1">
          <a:off x="6972300" y="13188798"/>
          <a:ext cx="889000" cy="118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73</xdr:row>
      <xdr:rowOff>99720</xdr:rowOff>
    </xdr:from>
    <xdr:to>
      <xdr:col>41</xdr:col>
      <xdr:colOff>101600</xdr:colOff>
      <xdr:row>74</xdr:row>
      <xdr:rowOff>29870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7810500" y="12615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46397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7594111" y="1239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117856</xdr:rowOff>
    </xdr:from>
    <xdr:to>
      <xdr:col>36</xdr:col>
      <xdr:colOff>165100</xdr:colOff>
      <xdr:row>74</xdr:row>
      <xdr:rowOff>48006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6921500" y="1263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64533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6705111" y="1240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24854</xdr:rowOff>
    </xdr:from>
    <xdr:to>
      <xdr:col>55</xdr:col>
      <xdr:colOff>50800</xdr:colOff>
      <xdr:row>76</xdr:row>
      <xdr:rowOff>126454</xdr:rowOff>
    </xdr:to>
    <xdr:sp macro="" textlink="">
      <xdr:nvSpPr>
        <xdr:cNvPr id="416" name="楕円 415">
          <a:extLst>
            <a:ext uri="{FF2B5EF4-FFF2-40B4-BE49-F238E27FC236}">
              <a16:creationId xmlns:a16="http://schemas.microsoft.com/office/drawing/2014/main" id="{00000000-0008-0000-0600-0000A0010000}"/>
            </a:ext>
          </a:extLst>
        </xdr:cNvPr>
        <xdr:cNvSpPr/>
      </xdr:nvSpPr>
      <xdr:spPr>
        <a:xfrm>
          <a:off x="10426700" y="1305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3281</xdr:rowOff>
    </xdr:from>
    <xdr:ext cx="534377" cy="259045"/>
    <xdr:sp macro="" textlink="">
      <xdr:nvSpPr>
        <xdr:cNvPr id="417" name="普通建設事業費 （ うち新規整備　）該当値テキスト">
          <a:extLst>
            <a:ext uri="{FF2B5EF4-FFF2-40B4-BE49-F238E27FC236}">
              <a16:creationId xmlns:a16="http://schemas.microsoft.com/office/drawing/2014/main" id="{00000000-0008-0000-0600-0000A1010000}"/>
            </a:ext>
          </a:extLst>
        </xdr:cNvPr>
        <xdr:cNvSpPr txBox="1"/>
      </xdr:nvSpPr>
      <xdr:spPr>
        <a:xfrm>
          <a:off x="10528300" y="13033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157060</xdr:rowOff>
    </xdr:from>
    <xdr:to>
      <xdr:col>50</xdr:col>
      <xdr:colOff>165100</xdr:colOff>
      <xdr:row>77</xdr:row>
      <xdr:rowOff>87210</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9588500" y="13187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77</xdr:row>
      <xdr:rowOff>78337</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59411" y="1327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27139</xdr:rowOff>
    </xdr:from>
    <xdr:to>
      <xdr:col>46</xdr:col>
      <xdr:colOff>38100</xdr:colOff>
      <xdr:row>76</xdr:row>
      <xdr:rowOff>128739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8699500" y="1305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119866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8483111" y="1315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107798</xdr:rowOff>
    </xdr:from>
    <xdr:to>
      <xdr:col>41</xdr:col>
      <xdr:colOff>101600</xdr:colOff>
      <xdr:row>77</xdr:row>
      <xdr:rowOff>37948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7810500" y="1313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29075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7594111" y="13230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55296</xdr:rowOff>
    </xdr:from>
    <xdr:to>
      <xdr:col>36</xdr:col>
      <xdr:colOff>165100</xdr:colOff>
      <xdr:row>77</xdr:row>
      <xdr:rowOff>156896</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6921500" y="13256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148023</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05111" y="13349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3" name="直線コネクタ 432">
          <a:extLst>
            <a:ext uri="{FF2B5EF4-FFF2-40B4-BE49-F238E27FC236}">
              <a16:creationId xmlns:a16="http://schemas.microsoft.com/office/drawing/2014/main" id="{00000000-0008-0000-0600-0000B1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7" name="直線コネクタ 436">
          <a:extLst>
            <a:ext uri="{FF2B5EF4-FFF2-40B4-BE49-F238E27FC236}">
              <a16:creationId xmlns:a16="http://schemas.microsoft.com/office/drawing/2014/main" id="{00000000-0008-0000-0600-0000B5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普通建設事業費 （ うち更新整備　）グラフ枠">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169464</xdr:rowOff>
    </xdr:from>
    <xdr:to>
      <xdr:col>54</xdr:col>
      <xdr:colOff>189865</xdr:colOff>
      <xdr:row>98</xdr:row>
      <xdr:rowOff>40625</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flipV="1">
          <a:off x="10475595" y="15599964"/>
          <a:ext cx="1270" cy="124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44452</xdr:rowOff>
    </xdr:from>
    <xdr:ext cx="534377" cy="259045"/>
    <xdr:sp macro="" textlink="">
      <xdr:nvSpPr>
        <xdr:cNvPr id="447" name="普通建設事業費 （ うち更新整備　）最小値テキスト">
          <a:extLst>
            <a:ext uri="{FF2B5EF4-FFF2-40B4-BE49-F238E27FC236}">
              <a16:creationId xmlns:a16="http://schemas.microsoft.com/office/drawing/2014/main" id="{00000000-0008-0000-0600-0000BF010000}"/>
            </a:ext>
          </a:extLst>
        </xdr:cNvPr>
        <xdr:cNvSpPr txBox="1"/>
      </xdr:nvSpPr>
      <xdr:spPr>
        <a:xfrm>
          <a:off x="10528300" y="16846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40625</xdr:rowOff>
    </xdr:from>
    <xdr:to>
      <xdr:col>55</xdr:col>
      <xdr:colOff>88900</xdr:colOff>
      <xdr:row>98</xdr:row>
      <xdr:rowOff>40625</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10388600" y="1684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116141</xdr:rowOff>
    </xdr:from>
    <xdr:ext cx="534377" cy="259045"/>
    <xdr:sp macro="" textlink="">
      <xdr:nvSpPr>
        <xdr:cNvPr id="449" name="普通建設事業費 （ うち更新整備　）最大値テキスト">
          <a:extLst>
            <a:ext uri="{FF2B5EF4-FFF2-40B4-BE49-F238E27FC236}">
              <a16:creationId xmlns:a16="http://schemas.microsoft.com/office/drawing/2014/main" id="{00000000-0008-0000-0600-0000C1010000}"/>
            </a:ext>
          </a:extLst>
        </xdr:cNvPr>
        <xdr:cNvSpPr txBox="1"/>
      </xdr:nvSpPr>
      <xdr:spPr>
        <a:xfrm>
          <a:off x="10528300" y="15375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169464</xdr:rowOff>
    </xdr:from>
    <xdr:to>
      <xdr:col>55</xdr:col>
      <xdr:colOff>88900</xdr:colOff>
      <xdr:row>90</xdr:row>
      <xdr:rowOff>169464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10388600" y="1559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77201</xdr:rowOff>
    </xdr:from>
    <xdr:to>
      <xdr:col>55</xdr:col>
      <xdr:colOff>0</xdr:colOff>
      <xdr:row>92</xdr:row>
      <xdr:rowOff>114050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9639300" y="15679151"/>
          <a:ext cx="838200" cy="208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68242</xdr:rowOff>
    </xdr:from>
    <xdr:ext cx="534377" cy="259045"/>
    <xdr:sp macro="" textlink="">
      <xdr:nvSpPr>
        <xdr:cNvPr id="452" name="普通建設事業費 （ うち更新整備　）平均値テキスト">
          <a:extLst>
            <a:ext uri="{FF2B5EF4-FFF2-40B4-BE49-F238E27FC236}">
              <a16:creationId xmlns:a16="http://schemas.microsoft.com/office/drawing/2014/main" id="{00000000-0008-0000-0600-0000C4010000}"/>
            </a:ext>
          </a:extLst>
        </xdr:cNvPr>
        <xdr:cNvSpPr txBox="1"/>
      </xdr:nvSpPr>
      <xdr:spPr>
        <a:xfrm>
          <a:off x="10528300" y="16184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89815</xdr:rowOff>
    </xdr:from>
    <xdr:to>
      <xdr:col>55</xdr:col>
      <xdr:colOff>50800</xdr:colOff>
      <xdr:row>95</xdr:row>
      <xdr:rowOff>19965</xdr:rowOff>
    </xdr:to>
    <xdr:sp macro="" textlink="">
      <xdr:nvSpPr>
        <xdr:cNvPr id="453" name="フローチャート: 判断 452">
          <a:extLst>
            <a:ext uri="{FF2B5EF4-FFF2-40B4-BE49-F238E27FC236}">
              <a16:creationId xmlns:a16="http://schemas.microsoft.com/office/drawing/2014/main" id="{00000000-0008-0000-0600-0000C5010000}"/>
            </a:ext>
          </a:extLst>
        </xdr:cNvPr>
        <xdr:cNvSpPr/>
      </xdr:nvSpPr>
      <xdr:spPr>
        <a:xfrm>
          <a:off x="10426700" y="1620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4826</xdr:rowOff>
    </xdr:from>
    <xdr:to>
      <xdr:col>50</xdr:col>
      <xdr:colOff>114300</xdr:colOff>
      <xdr:row>92</xdr:row>
      <xdr:rowOff>114050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8750300" y="15606776"/>
          <a:ext cx="889000" cy="280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72944</xdr:rowOff>
    </xdr:from>
    <xdr:to>
      <xdr:col>50</xdr:col>
      <xdr:colOff>165100</xdr:colOff>
      <xdr:row>96</xdr:row>
      <xdr:rowOff>3094</xdr:rowOff>
    </xdr:to>
    <xdr:sp macro="" textlink="">
      <xdr:nvSpPr>
        <xdr:cNvPr id="455" name="フローチャート: 判断 454">
          <a:extLst>
            <a:ext uri="{FF2B5EF4-FFF2-40B4-BE49-F238E27FC236}">
              <a16:creationId xmlns:a16="http://schemas.microsoft.com/office/drawing/2014/main" id="{00000000-0008-0000-0600-0000C7010000}"/>
            </a:ext>
          </a:extLst>
        </xdr:cNvPr>
        <xdr:cNvSpPr/>
      </xdr:nvSpPr>
      <xdr:spPr>
        <a:xfrm>
          <a:off x="9588500" y="16360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95</xdr:row>
      <xdr:rowOff>165671</xdr:rowOff>
    </xdr:from>
    <xdr:ext cx="534377"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9359411" y="16453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4826</xdr:rowOff>
    </xdr:from>
    <xdr:to>
      <xdr:col>45</xdr:col>
      <xdr:colOff>177800</xdr:colOff>
      <xdr:row>93</xdr:row>
      <xdr:rowOff>29240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flipV="1">
          <a:off x="7861300" y="15606776"/>
          <a:ext cx="889000" cy="367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99826</xdr:rowOff>
    </xdr:from>
    <xdr:to>
      <xdr:col>46</xdr:col>
      <xdr:colOff>38100</xdr:colOff>
      <xdr:row>95</xdr:row>
      <xdr:rowOff>29976</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8699500" y="16216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21103</xdr:rowOff>
    </xdr:from>
    <xdr:ext cx="534377"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8483111" y="1630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29240</xdr:rowOff>
    </xdr:from>
    <xdr:to>
      <xdr:col>41</xdr:col>
      <xdr:colOff>50800</xdr:colOff>
      <xdr:row>93</xdr:row>
      <xdr:rowOff>111399</xdr:rowOff>
    </xdr:to>
    <xdr:cxnSp macro="">
      <xdr:nvCxnSpPr>
        <xdr:cNvPr id="460" name="直線コネクタ 459">
          <a:extLst>
            <a:ext uri="{FF2B5EF4-FFF2-40B4-BE49-F238E27FC236}">
              <a16:creationId xmlns:a16="http://schemas.microsoft.com/office/drawing/2014/main" id="{00000000-0008-0000-0600-0000CC010000}"/>
            </a:ext>
          </a:extLst>
        </xdr:cNvPr>
        <xdr:cNvCxnSpPr/>
      </xdr:nvCxnSpPr>
      <xdr:spPr>
        <a:xfrm flipV="1">
          <a:off x="6972300" y="15974090"/>
          <a:ext cx="889000" cy="8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155423</xdr:rowOff>
    </xdr:from>
    <xdr:to>
      <xdr:col>41</xdr:col>
      <xdr:colOff>101600</xdr:colOff>
      <xdr:row>95</xdr:row>
      <xdr:rowOff>85573</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7810500" y="1627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76700</xdr:rowOff>
    </xdr:from>
    <xdr:ext cx="534377"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7594111" y="1636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58817</xdr:rowOff>
    </xdr:from>
    <xdr:to>
      <xdr:col>36</xdr:col>
      <xdr:colOff>165100</xdr:colOff>
      <xdr:row>95</xdr:row>
      <xdr:rowOff>160417</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6921500" y="16346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151544</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705111" y="164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id="{00000000-0008-0000-06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26401</xdr:rowOff>
    </xdr:from>
    <xdr:to>
      <xdr:col>55</xdr:col>
      <xdr:colOff>50800</xdr:colOff>
      <xdr:row>91</xdr:row>
      <xdr:rowOff>128001</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10426700" y="156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112778</xdr:rowOff>
    </xdr:from>
    <xdr:ext cx="534377" cy="259045"/>
    <xdr:sp macro="" textlink="">
      <xdr:nvSpPr>
        <xdr:cNvPr id="471" name="普通建設事業費 （ うち更新整備　）該当値テキスト">
          <a:extLst>
            <a:ext uri="{FF2B5EF4-FFF2-40B4-BE49-F238E27FC236}">
              <a16:creationId xmlns:a16="http://schemas.microsoft.com/office/drawing/2014/main" id="{00000000-0008-0000-0600-0000D7010000}"/>
            </a:ext>
          </a:extLst>
        </xdr:cNvPr>
        <xdr:cNvSpPr txBox="1"/>
      </xdr:nvSpPr>
      <xdr:spPr>
        <a:xfrm>
          <a:off x="10528300" y="1554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63250</xdr:rowOff>
    </xdr:from>
    <xdr:to>
      <xdr:col>50</xdr:col>
      <xdr:colOff>165100</xdr:colOff>
      <xdr:row>92</xdr:row>
      <xdr:rowOff>164850</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9588500" y="1583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91</xdr:row>
      <xdr:rowOff>9927</xdr:rowOff>
    </xdr:from>
    <xdr:ext cx="534377"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9359411" y="15611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125476</xdr:rowOff>
    </xdr:from>
    <xdr:to>
      <xdr:col>46</xdr:col>
      <xdr:colOff>38100</xdr:colOff>
      <xdr:row>91</xdr:row>
      <xdr:rowOff>55626</xdr:rowOff>
    </xdr:to>
    <xdr:sp macro="" textlink="">
      <xdr:nvSpPr>
        <xdr:cNvPr id="474" name="楕円 473">
          <a:extLst>
            <a:ext uri="{FF2B5EF4-FFF2-40B4-BE49-F238E27FC236}">
              <a16:creationId xmlns:a16="http://schemas.microsoft.com/office/drawing/2014/main" id="{00000000-0008-0000-0600-0000DA010000}"/>
            </a:ext>
          </a:extLst>
        </xdr:cNvPr>
        <xdr:cNvSpPr/>
      </xdr:nvSpPr>
      <xdr:spPr>
        <a:xfrm>
          <a:off x="8699500" y="155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89</xdr:row>
      <xdr:rowOff>72153</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483111" y="15331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149890</xdr:rowOff>
    </xdr:from>
    <xdr:to>
      <xdr:col>41</xdr:col>
      <xdr:colOff>101600</xdr:colOff>
      <xdr:row>93</xdr:row>
      <xdr:rowOff>80040</xdr:rowOff>
    </xdr:to>
    <xdr:sp macro="" textlink="">
      <xdr:nvSpPr>
        <xdr:cNvPr id="476" name="楕円 475">
          <a:extLst>
            <a:ext uri="{FF2B5EF4-FFF2-40B4-BE49-F238E27FC236}">
              <a16:creationId xmlns:a16="http://schemas.microsoft.com/office/drawing/2014/main" id="{00000000-0008-0000-0600-0000DC010000}"/>
            </a:ext>
          </a:extLst>
        </xdr:cNvPr>
        <xdr:cNvSpPr/>
      </xdr:nvSpPr>
      <xdr:spPr>
        <a:xfrm>
          <a:off x="7810500" y="1592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96567</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5698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60599</xdr:rowOff>
    </xdr:from>
    <xdr:to>
      <xdr:col>36</xdr:col>
      <xdr:colOff>165100</xdr:colOff>
      <xdr:row>93</xdr:row>
      <xdr:rowOff>162199</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6921500" y="16005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7276</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5780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2" name="正方形/長方形 481">
          <a:extLst>
            <a:ext uri="{FF2B5EF4-FFF2-40B4-BE49-F238E27FC236}">
              <a16:creationId xmlns:a16="http://schemas.microsoft.com/office/drawing/2014/main" id="{00000000-0008-0000-0600-0000E2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3" name="正方形/長方形 482">
          <a:extLst>
            <a:ext uri="{FF2B5EF4-FFF2-40B4-BE49-F238E27FC236}">
              <a16:creationId xmlns:a16="http://schemas.microsoft.com/office/drawing/2014/main" id="{00000000-0008-0000-0600-0000E3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4" name="正方形/長方形 483">
          <a:extLst>
            <a:ext uri="{FF2B5EF4-FFF2-40B4-BE49-F238E27FC236}">
              <a16:creationId xmlns:a16="http://schemas.microsoft.com/office/drawing/2014/main" id="{00000000-0008-0000-0600-0000E4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7" name="直線コネクタ 486">
          <a:extLst>
            <a:ext uri="{FF2B5EF4-FFF2-40B4-BE49-F238E27FC236}">
              <a16:creationId xmlns:a16="http://schemas.microsoft.com/office/drawing/2014/main" id="{00000000-0008-0000-0600-0000E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168927</xdr:rowOff>
    </xdr:from>
    <xdr:ext cx="46717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978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31</xdr:row>
      <xdr:rowOff>130827</xdr:rowOff>
    </xdr:from>
    <xdr:ext cx="467179"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978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17272</xdr:rowOff>
    </xdr:from>
    <xdr:to>
      <xdr:col>85</xdr:col>
      <xdr:colOff>126364</xdr:colOff>
      <xdr:row>39</xdr:row>
      <xdr:rowOff>16764</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flipV="1">
          <a:off x="16317595" y="5332222"/>
          <a:ext cx="1269" cy="1371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20591</xdr:rowOff>
    </xdr:from>
    <xdr:ext cx="378565" cy="259045"/>
    <xdr:sp macro="" textlink="">
      <xdr:nvSpPr>
        <xdr:cNvPr id="502" name="災害復旧事業費最小値テキスト">
          <a:extLst>
            <a:ext uri="{FF2B5EF4-FFF2-40B4-BE49-F238E27FC236}">
              <a16:creationId xmlns:a16="http://schemas.microsoft.com/office/drawing/2014/main" id="{00000000-0008-0000-0600-0000F6010000}"/>
            </a:ext>
          </a:extLst>
        </xdr:cNvPr>
        <xdr:cNvSpPr txBox="1"/>
      </xdr:nvSpPr>
      <xdr:spPr>
        <a:xfrm>
          <a:off x="16370300" y="6707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16764</xdr:rowOff>
    </xdr:from>
    <xdr:to>
      <xdr:col>86</xdr:col>
      <xdr:colOff>25400</xdr:colOff>
      <xdr:row>39</xdr:row>
      <xdr:rowOff>16764</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6703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135399</xdr:rowOff>
    </xdr:from>
    <xdr:ext cx="534377" cy="259045"/>
    <xdr:sp macro="" textlink="">
      <xdr:nvSpPr>
        <xdr:cNvPr id="504" name="災害復旧事業費最大値テキスト">
          <a:extLst>
            <a:ext uri="{FF2B5EF4-FFF2-40B4-BE49-F238E27FC236}">
              <a16:creationId xmlns:a16="http://schemas.microsoft.com/office/drawing/2014/main" id="{00000000-0008-0000-0600-0000F8010000}"/>
            </a:ext>
          </a:extLst>
        </xdr:cNvPr>
        <xdr:cNvSpPr txBox="1"/>
      </xdr:nvSpPr>
      <xdr:spPr>
        <a:xfrm>
          <a:off x="16370300" y="5107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17272</xdr:rowOff>
    </xdr:from>
    <xdr:to>
      <xdr:col>86</xdr:col>
      <xdr:colOff>25400</xdr:colOff>
      <xdr:row>31</xdr:row>
      <xdr:rowOff>17272</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6230600" y="53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28575</xdr:rowOff>
    </xdr:from>
    <xdr:to>
      <xdr:col>85</xdr:col>
      <xdr:colOff>127000</xdr:colOff>
      <xdr:row>37</xdr:row>
      <xdr:rowOff>16383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5481300" y="6200775"/>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95902</xdr:rowOff>
    </xdr:from>
    <xdr:ext cx="469744" cy="259045"/>
    <xdr:sp macro="" textlink="">
      <xdr:nvSpPr>
        <xdr:cNvPr id="507" name="災害復旧事業費平均値テキスト">
          <a:extLst>
            <a:ext uri="{FF2B5EF4-FFF2-40B4-BE49-F238E27FC236}">
              <a16:creationId xmlns:a16="http://schemas.microsoft.com/office/drawing/2014/main" id="{00000000-0008-0000-0600-0000FB010000}"/>
            </a:ext>
          </a:extLst>
        </xdr:cNvPr>
        <xdr:cNvSpPr txBox="1"/>
      </xdr:nvSpPr>
      <xdr:spPr>
        <a:xfrm>
          <a:off x="16370300" y="60966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73025</xdr:rowOff>
    </xdr:from>
    <xdr:to>
      <xdr:col>85</xdr:col>
      <xdr:colOff>177800</xdr:colOff>
      <xdr:row>37</xdr:row>
      <xdr:rowOff>3175</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6268700" y="6245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33</xdr:row>
      <xdr:rowOff>160274</xdr:rowOff>
    </xdr:from>
    <xdr:to>
      <xdr:col>81</xdr:col>
      <xdr:colOff>50800</xdr:colOff>
      <xdr:row>36</xdr:row>
      <xdr:rowOff>28575</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4592300" y="5818124"/>
          <a:ext cx="889000" cy="382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16891</xdr:rowOff>
    </xdr:from>
    <xdr:to>
      <xdr:col>81</xdr:col>
      <xdr:colOff>101600</xdr:colOff>
      <xdr:row>37</xdr:row>
      <xdr:rowOff>118491</xdr:rowOff>
    </xdr:to>
    <xdr:sp macro="" textlink="">
      <xdr:nvSpPr>
        <xdr:cNvPr id="510" name="フローチャート: 判断 509">
          <a:extLst>
            <a:ext uri="{FF2B5EF4-FFF2-40B4-BE49-F238E27FC236}">
              <a16:creationId xmlns:a16="http://schemas.microsoft.com/office/drawing/2014/main" id="{00000000-0008-0000-0600-0000FE010000}"/>
            </a:ext>
          </a:extLst>
        </xdr:cNvPr>
        <xdr:cNvSpPr/>
      </xdr:nvSpPr>
      <xdr:spPr>
        <a:xfrm>
          <a:off x="15430500" y="636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37</xdr:row>
      <xdr:rowOff>109618</xdr:rowOff>
    </xdr:from>
    <xdr:ext cx="469744"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52337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65532</xdr:rowOff>
    </xdr:from>
    <xdr:to>
      <xdr:col>76</xdr:col>
      <xdr:colOff>114300</xdr:colOff>
      <xdr:row>33</xdr:row>
      <xdr:rowOff>160274</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3703300" y="5551932"/>
          <a:ext cx="889000" cy="2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107188</xdr:rowOff>
    </xdr:from>
    <xdr:to>
      <xdr:col>76</xdr:col>
      <xdr:colOff>165100</xdr:colOff>
      <xdr:row>36</xdr:row>
      <xdr:rowOff>37338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4541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28465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4357428" y="620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29</xdr:row>
      <xdr:rowOff>128524</xdr:rowOff>
    </xdr:from>
    <xdr:to>
      <xdr:col>71</xdr:col>
      <xdr:colOff>177800</xdr:colOff>
      <xdr:row>32</xdr:row>
      <xdr:rowOff>65532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814300" y="5100574"/>
          <a:ext cx="889000" cy="45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77851</xdr:rowOff>
    </xdr:from>
    <xdr:to>
      <xdr:col>72</xdr:col>
      <xdr:colOff>38100</xdr:colOff>
      <xdr:row>35</xdr:row>
      <xdr:rowOff>8001</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3652500" y="590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170578</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3468428" y="599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149098</xdr:rowOff>
    </xdr:from>
    <xdr:to>
      <xdr:col>67</xdr:col>
      <xdr:colOff>101600</xdr:colOff>
      <xdr:row>34</xdr:row>
      <xdr:rowOff>79248</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2763500" y="5806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70375</xdr:rowOff>
    </xdr:from>
    <xdr:ext cx="469744"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2579428" y="5899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137033</xdr:rowOff>
    </xdr:from>
    <xdr:to>
      <xdr:col>85</xdr:col>
      <xdr:colOff>177800</xdr:colOff>
      <xdr:row>37</xdr:row>
      <xdr:rowOff>67183</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6268700" y="630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115460</xdr:rowOff>
    </xdr:from>
    <xdr:ext cx="469744" cy="259045"/>
    <xdr:sp macro="" textlink="">
      <xdr:nvSpPr>
        <xdr:cNvPr id="526" name="災害復旧事業費該当値テキスト">
          <a:extLst>
            <a:ext uri="{FF2B5EF4-FFF2-40B4-BE49-F238E27FC236}">
              <a16:creationId xmlns:a16="http://schemas.microsoft.com/office/drawing/2014/main" id="{00000000-0008-0000-0600-00000E020000}"/>
            </a:ext>
          </a:extLst>
        </xdr:cNvPr>
        <xdr:cNvSpPr txBox="1"/>
      </xdr:nvSpPr>
      <xdr:spPr>
        <a:xfrm>
          <a:off x="16370300" y="62876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149225</xdr:rowOff>
    </xdr:from>
    <xdr:to>
      <xdr:col>81</xdr:col>
      <xdr:colOff>101600</xdr:colOff>
      <xdr:row>36</xdr:row>
      <xdr:rowOff>79375</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5430500" y="6149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34</xdr:row>
      <xdr:rowOff>95902</xdr:rowOff>
    </xdr:from>
    <xdr:ext cx="469744"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5233728" y="5925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109474</xdr:rowOff>
    </xdr:from>
    <xdr:to>
      <xdr:col>76</xdr:col>
      <xdr:colOff>165100</xdr:colOff>
      <xdr:row>34</xdr:row>
      <xdr:rowOff>39624</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4541500" y="576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32</xdr:row>
      <xdr:rowOff>56151</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4357428" y="5542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14732</xdr:rowOff>
    </xdr:from>
    <xdr:to>
      <xdr:col>72</xdr:col>
      <xdr:colOff>38100</xdr:colOff>
      <xdr:row>32</xdr:row>
      <xdr:rowOff>116332</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3652500" y="550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30</xdr:row>
      <xdr:rowOff>132859</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5276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29</xdr:row>
      <xdr:rowOff>77724</xdr:rowOff>
    </xdr:from>
    <xdr:to>
      <xdr:col>67</xdr:col>
      <xdr:colOff>101600</xdr:colOff>
      <xdr:row>30</xdr:row>
      <xdr:rowOff>7874</xdr:rowOff>
    </xdr:to>
    <xdr:sp macro="" textlink="">
      <xdr:nvSpPr>
        <xdr:cNvPr id="533" name="楕円 532">
          <a:extLst>
            <a:ext uri="{FF2B5EF4-FFF2-40B4-BE49-F238E27FC236}">
              <a16:creationId xmlns:a16="http://schemas.microsoft.com/office/drawing/2014/main" id="{00000000-0008-0000-0600-000015020000}"/>
            </a:ext>
          </a:extLst>
        </xdr:cNvPr>
        <xdr:cNvSpPr/>
      </xdr:nvSpPr>
      <xdr:spPr>
        <a:xfrm>
          <a:off x="12763500" y="5049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28</xdr:row>
      <xdr:rowOff>24401</xdr:rowOff>
    </xdr:from>
    <xdr:ext cx="534377"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47111" y="4825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89" name="直線コネクタ 588">
          <a:extLst>
            <a:ext uri="{FF2B5EF4-FFF2-40B4-BE49-F238E27FC236}">
              <a16:creationId xmlns:a16="http://schemas.microsoft.com/office/drawing/2014/main" id="{00000000-0008-0000-0600-00004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3" name="直線コネクタ 592">
          <a:extLst>
            <a:ext uri="{FF2B5EF4-FFF2-40B4-BE49-F238E27FC236}">
              <a16:creationId xmlns:a16="http://schemas.microsoft.com/office/drawing/2014/main" id="{00000000-0008-0000-0600-000051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5" name="直線コネクタ 594">
          <a:extLst>
            <a:ext uri="{FF2B5EF4-FFF2-40B4-BE49-F238E27FC236}">
              <a16:creationId xmlns:a16="http://schemas.microsoft.com/office/drawing/2014/main" id="{00000000-0008-0000-0600-000053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597" name="直線コネクタ 596">
          <a:extLst>
            <a:ext uri="{FF2B5EF4-FFF2-40B4-BE49-F238E27FC236}">
              <a16:creationId xmlns:a16="http://schemas.microsoft.com/office/drawing/2014/main" id="{00000000-0008-0000-0600-000055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599" name="直線コネクタ 598">
          <a:extLst>
            <a:ext uri="{FF2B5EF4-FFF2-40B4-BE49-F238E27FC236}">
              <a16:creationId xmlns:a16="http://schemas.microsoft.com/office/drawing/2014/main" id="{00000000-0008-0000-0600-00005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1" name="公債費グラフ枠">
          <a:extLst>
            <a:ext uri="{FF2B5EF4-FFF2-40B4-BE49-F238E27FC236}">
              <a16:creationId xmlns:a16="http://schemas.microsoft.com/office/drawing/2014/main" id="{00000000-0008-0000-0600-00005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15845</xdr:rowOff>
    </xdr:from>
    <xdr:to>
      <xdr:col>85</xdr:col>
      <xdr:colOff>126364</xdr:colOff>
      <xdr:row>78</xdr:row>
      <xdr:rowOff>114965</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flipV="1">
          <a:off x="16317595" y="12188795"/>
          <a:ext cx="1269" cy="1299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118792</xdr:rowOff>
    </xdr:from>
    <xdr:ext cx="534377" cy="259045"/>
    <xdr:sp macro="" textlink="">
      <xdr:nvSpPr>
        <xdr:cNvPr id="603" name="公債費最小値テキスト">
          <a:extLst>
            <a:ext uri="{FF2B5EF4-FFF2-40B4-BE49-F238E27FC236}">
              <a16:creationId xmlns:a16="http://schemas.microsoft.com/office/drawing/2014/main" id="{00000000-0008-0000-0600-00005B020000}"/>
            </a:ext>
          </a:extLst>
        </xdr:cNvPr>
        <xdr:cNvSpPr txBox="1"/>
      </xdr:nvSpPr>
      <xdr:spPr>
        <a:xfrm>
          <a:off x="16370300" y="13491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114965</xdr:rowOff>
    </xdr:from>
    <xdr:to>
      <xdr:col>86</xdr:col>
      <xdr:colOff>25400</xdr:colOff>
      <xdr:row>78</xdr:row>
      <xdr:rowOff>114965</xdr:rowOff>
    </xdr:to>
    <xdr:cxnSp macro="">
      <xdr:nvCxnSpPr>
        <xdr:cNvPr id="604" name="直線コネクタ 603">
          <a:extLst>
            <a:ext uri="{FF2B5EF4-FFF2-40B4-BE49-F238E27FC236}">
              <a16:creationId xmlns:a16="http://schemas.microsoft.com/office/drawing/2014/main" id="{00000000-0008-0000-0600-00005C020000}"/>
            </a:ext>
          </a:extLst>
        </xdr:cNvPr>
        <xdr:cNvCxnSpPr/>
      </xdr:nvCxnSpPr>
      <xdr:spPr>
        <a:xfrm>
          <a:off x="16230600" y="13488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133972</xdr:rowOff>
    </xdr:from>
    <xdr:ext cx="534377" cy="259045"/>
    <xdr:sp macro="" textlink="">
      <xdr:nvSpPr>
        <xdr:cNvPr id="605" name="公債費最大値テキスト">
          <a:extLst>
            <a:ext uri="{FF2B5EF4-FFF2-40B4-BE49-F238E27FC236}">
              <a16:creationId xmlns:a16="http://schemas.microsoft.com/office/drawing/2014/main" id="{00000000-0008-0000-0600-00005D020000}"/>
            </a:ext>
          </a:extLst>
        </xdr:cNvPr>
        <xdr:cNvSpPr txBox="1"/>
      </xdr:nvSpPr>
      <xdr:spPr>
        <a:xfrm>
          <a:off x="16370300" y="11964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15845</xdr:rowOff>
    </xdr:from>
    <xdr:to>
      <xdr:col>86</xdr:col>
      <xdr:colOff>25400</xdr:colOff>
      <xdr:row>71</xdr:row>
      <xdr:rowOff>15845</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6230600" y="1218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101112</xdr:rowOff>
    </xdr:from>
    <xdr:to>
      <xdr:col>85</xdr:col>
      <xdr:colOff>127000</xdr:colOff>
      <xdr:row>78</xdr:row>
      <xdr:rowOff>114965</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5481300" y="13474212"/>
          <a:ext cx="838200" cy="138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98061</xdr:rowOff>
    </xdr:from>
    <xdr:ext cx="534377" cy="259045"/>
    <xdr:sp macro="" textlink="">
      <xdr:nvSpPr>
        <xdr:cNvPr id="608" name="公債費平均値テキスト">
          <a:extLst>
            <a:ext uri="{FF2B5EF4-FFF2-40B4-BE49-F238E27FC236}">
              <a16:creationId xmlns:a16="http://schemas.microsoft.com/office/drawing/2014/main" id="{00000000-0008-0000-0600-000060020000}"/>
            </a:ext>
          </a:extLst>
        </xdr:cNvPr>
        <xdr:cNvSpPr txBox="1"/>
      </xdr:nvSpPr>
      <xdr:spPr>
        <a:xfrm>
          <a:off x="16370300" y="12785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75184</xdr:rowOff>
    </xdr:from>
    <xdr:to>
      <xdr:col>85</xdr:col>
      <xdr:colOff>177800</xdr:colOff>
      <xdr:row>76</xdr:row>
      <xdr:rowOff>5333</xdr:rowOff>
    </xdr:to>
    <xdr:sp macro="" textlink="">
      <xdr:nvSpPr>
        <xdr:cNvPr id="609" name="フローチャート: 判断 608">
          <a:extLst>
            <a:ext uri="{FF2B5EF4-FFF2-40B4-BE49-F238E27FC236}">
              <a16:creationId xmlns:a16="http://schemas.microsoft.com/office/drawing/2014/main" id="{00000000-0008-0000-0600-000061020000}"/>
            </a:ext>
          </a:extLst>
        </xdr:cNvPr>
        <xdr:cNvSpPr/>
      </xdr:nvSpPr>
      <xdr:spPr>
        <a:xfrm>
          <a:off x="16268700" y="129339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73681</xdr:rowOff>
    </xdr:from>
    <xdr:to>
      <xdr:col>81</xdr:col>
      <xdr:colOff>50800</xdr:colOff>
      <xdr:row>78</xdr:row>
      <xdr:rowOff>101112</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4592300" y="13103881"/>
          <a:ext cx="889000" cy="370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1894</xdr:rowOff>
    </xdr:from>
    <xdr:to>
      <xdr:col>81</xdr:col>
      <xdr:colOff>101600</xdr:colOff>
      <xdr:row>75</xdr:row>
      <xdr:rowOff>103494</xdr:rowOff>
    </xdr:to>
    <xdr:sp macro="" textlink="">
      <xdr:nvSpPr>
        <xdr:cNvPr id="611" name="フローチャート: 判断 610">
          <a:extLst>
            <a:ext uri="{FF2B5EF4-FFF2-40B4-BE49-F238E27FC236}">
              <a16:creationId xmlns:a16="http://schemas.microsoft.com/office/drawing/2014/main" id="{00000000-0008-0000-0600-000063020000}"/>
            </a:ext>
          </a:extLst>
        </xdr:cNvPr>
        <xdr:cNvSpPr/>
      </xdr:nvSpPr>
      <xdr:spPr>
        <a:xfrm>
          <a:off x="15430500" y="1286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73</xdr:row>
      <xdr:rowOff>120021</xdr:rowOff>
    </xdr:from>
    <xdr:ext cx="534377"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5201411" y="12635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73681</xdr:rowOff>
    </xdr:from>
    <xdr:to>
      <xdr:col>76</xdr:col>
      <xdr:colOff>114300</xdr:colOff>
      <xdr:row>78</xdr:row>
      <xdr:rowOff>120132</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flipV="1">
          <a:off x="13703300" y="13103881"/>
          <a:ext cx="889000" cy="389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167310</xdr:rowOff>
    </xdr:from>
    <xdr:to>
      <xdr:col>76</xdr:col>
      <xdr:colOff>165100</xdr:colOff>
      <xdr:row>75</xdr:row>
      <xdr:rowOff>97460</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4541500" y="1285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113987</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4325111" y="1262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21377</xdr:rowOff>
    </xdr:from>
    <xdr:to>
      <xdr:col>71</xdr:col>
      <xdr:colOff>177800</xdr:colOff>
      <xdr:row>78</xdr:row>
      <xdr:rowOff>120132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814300" y="13394477"/>
          <a:ext cx="889000" cy="9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57033</xdr:rowOff>
    </xdr:from>
    <xdr:to>
      <xdr:col>72</xdr:col>
      <xdr:colOff>38100</xdr:colOff>
      <xdr:row>75</xdr:row>
      <xdr:rowOff>158632</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3652500" y="1291578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3710</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3436111" y="1269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36688</xdr:rowOff>
    </xdr:from>
    <xdr:to>
      <xdr:col>67</xdr:col>
      <xdr:colOff>101600</xdr:colOff>
      <xdr:row>75</xdr:row>
      <xdr:rowOff>138288</xdr:rowOff>
    </xdr:to>
    <xdr:sp macro="" textlink="">
      <xdr:nvSpPr>
        <xdr:cNvPr id="619" name="フローチャート: 判断 618">
          <a:extLst>
            <a:ext uri="{FF2B5EF4-FFF2-40B4-BE49-F238E27FC236}">
              <a16:creationId xmlns:a16="http://schemas.microsoft.com/office/drawing/2014/main" id="{00000000-0008-0000-0600-00006B020000}"/>
            </a:ext>
          </a:extLst>
        </xdr:cNvPr>
        <xdr:cNvSpPr/>
      </xdr:nvSpPr>
      <xdr:spPr>
        <a:xfrm>
          <a:off x="12763500" y="128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154815</xdr:rowOff>
    </xdr:from>
    <xdr:ext cx="534377"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2547111" y="126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64165</xdr:rowOff>
    </xdr:from>
    <xdr:to>
      <xdr:col>85</xdr:col>
      <xdr:colOff>177800</xdr:colOff>
      <xdr:row>78</xdr:row>
      <xdr:rowOff>165765</xdr:rowOff>
    </xdr:to>
    <xdr:sp macro="" textlink="">
      <xdr:nvSpPr>
        <xdr:cNvPr id="626" name="楕円 625">
          <a:extLst>
            <a:ext uri="{FF2B5EF4-FFF2-40B4-BE49-F238E27FC236}">
              <a16:creationId xmlns:a16="http://schemas.microsoft.com/office/drawing/2014/main" id="{00000000-0008-0000-0600-000072020000}"/>
            </a:ext>
          </a:extLst>
        </xdr:cNvPr>
        <xdr:cNvSpPr/>
      </xdr:nvSpPr>
      <xdr:spPr>
        <a:xfrm>
          <a:off x="16268700" y="13437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150542</xdr:rowOff>
    </xdr:from>
    <xdr:ext cx="534377" cy="259045"/>
    <xdr:sp macro="" textlink="">
      <xdr:nvSpPr>
        <xdr:cNvPr id="627" name="公債費該当値テキスト">
          <a:extLst>
            <a:ext uri="{FF2B5EF4-FFF2-40B4-BE49-F238E27FC236}">
              <a16:creationId xmlns:a16="http://schemas.microsoft.com/office/drawing/2014/main" id="{00000000-0008-0000-0600-000073020000}"/>
            </a:ext>
          </a:extLst>
        </xdr:cNvPr>
        <xdr:cNvSpPr txBox="1"/>
      </xdr:nvSpPr>
      <xdr:spPr>
        <a:xfrm>
          <a:off x="16370300" y="13352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50312</xdr:rowOff>
    </xdr:from>
    <xdr:to>
      <xdr:col>81</xdr:col>
      <xdr:colOff>101600</xdr:colOff>
      <xdr:row>78</xdr:row>
      <xdr:rowOff>151912</xdr:rowOff>
    </xdr:to>
    <xdr:sp macro="" textlink="">
      <xdr:nvSpPr>
        <xdr:cNvPr id="628" name="楕円 627">
          <a:extLst>
            <a:ext uri="{FF2B5EF4-FFF2-40B4-BE49-F238E27FC236}">
              <a16:creationId xmlns:a16="http://schemas.microsoft.com/office/drawing/2014/main" id="{00000000-0008-0000-0600-000074020000}"/>
            </a:ext>
          </a:extLst>
        </xdr:cNvPr>
        <xdr:cNvSpPr/>
      </xdr:nvSpPr>
      <xdr:spPr>
        <a:xfrm>
          <a:off x="15430500" y="1342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78</xdr:row>
      <xdr:rowOff>143039</xdr:rowOff>
    </xdr:from>
    <xdr:ext cx="534377"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5201411" y="1351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22881</xdr:rowOff>
    </xdr:from>
    <xdr:to>
      <xdr:col>76</xdr:col>
      <xdr:colOff>165100</xdr:colOff>
      <xdr:row>76</xdr:row>
      <xdr:rowOff>124481</xdr:rowOff>
    </xdr:to>
    <xdr:sp macro="" textlink="">
      <xdr:nvSpPr>
        <xdr:cNvPr id="630" name="楕円 629">
          <a:extLst>
            <a:ext uri="{FF2B5EF4-FFF2-40B4-BE49-F238E27FC236}">
              <a16:creationId xmlns:a16="http://schemas.microsoft.com/office/drawing/2014/main" id="{00000000-0008-0000-0600-000076020000}"/>
            </a:ext>
          </a:extLst>
        </xdr:cNvPr>
        <xdr:cNvSpPr/>
      </xdr:nvSpPr>
      <xdr:spPr>
        <a:xfrm>
          <a:off x="14541500" y="1305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115608</xdr:rowOff>
    </xdr:from>
    <xdr:ext cx="534377" cy="259045"/>
    <xdr:sp macro="" textlink="">
      <xdr:nvSpPr>
        <xdr:cNvPr id="631" name="テキスト ボックス 630">
          <a:extLst>
            <a:ext uri="{FF2B5EF4-FFF2-40B4-BE49-F238E27FC236}">
              <a16:creationId xmlns:a16="http://schemas.microsoft.com/office/drawing/2014/main" id="{00000000-0008-0000-0600-000077020000}"/>
            </a:ext>
          </a:extLst>
        </xdr:cNvPr>
        <xdr:cNvSpPr txBox="1"/>
      </xdr:nvSpPr>
      <xdr:spPr>
        <a:xfrm>
          <a:off x="14325111" y="13145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69332</xdr:rowOff>
    </xdr:from>
    <xdr:to>
      <xdr:col>72</xdr:col>
      <xdr:colOff>38100</xdr:colOff>
      <xdr:row>78</xdr:row>
      <xdr:rowOff>170932</xdr:rowOff>
    </xdr:to>
    <xdr:sp macro="" textlink="">
      <xdr:nvSpPr>
        <xdr:cNvPr id="632" name="楕円 631">
          <a:extLst>
            <a:ext uri="{FF2B5EF4-FFF2-40B4-BE49-F238E27FC236}">
              <a16:creationId xmlns:a16="http://schemas.microsoft.com/office/drawing/2014/main" id="{00000000-0008-0000-0600-000078020000}"/>
            </a:ext>
          </a:extLst>
        </xdr:cNvPr>
        <xdr:cNvSpPr/>
      </xdr:nvSpPr>
      <xdr:spPr>
        <a:xfrm>
          <a:off x="13652500" y="1344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162059</xdr:rowOff>
    </xdr:from>
    <xdr:ext cx="534377"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3436111" y="13535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142027</xdr:rowOff>
    </xdr:from>
    <xdr:to>
      <xdr:col>67</xdr:col>
      <xdr:colOff>101600</xdr:colOff>
      <xdr:row>78</xdr:row>
      <xdr:rowOff>72177</xdr:rowOff>
    </xdr:to>
    <xdr:sp macro="" textlink="">
      <xdr:nvSpPr>
        <xdr:cNvPr id="634" name="楕円 633">
          <a:extLst>
            <a:ext uri="{FF2B5EF4-FFF2-40B4-BE49-F238E27FC236}">
              <a16:creationId xmlns:a16="http://schemas.microsoft.com/office/drawing/2014/main" id="{00000000-0008-0000-0600-00007A020000}"/>
            </a:ext>
          </a:extLst>
        </xdr:cNvPr>
        <xdr:cNvSpPr/>
      </xdr:nvSpPr>
      <xdr:spPr>
        <a:xfrm>
          <a:off x="12763500" y="1334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63304</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2547111" y="13436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6" name="正方形/長方形 635">
          <a:extLst>
            <a:ext uri="{FF2B5EF4-FFF2-40B4-BE49-F238E27FC236}">
              <a16:creationId xmlns:a16="http://schemas.microsoft.com/office/drawing/2014/main" id="{00000000-0008-0000-0600-00007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37" name="正方形/長方形 636">
          <a:extLst>
            <a:ext uri="{FF2B5EF4-FFF2-40B4-BE49-F238E27FC236}">
              <a16:creationId xmlns:a16="http://schemas.microsoft.com/office/drawing/2014/main" id="{00000000-0008-0000-0600-00007D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38" name="正方形/長方形 637">
          <a:extLst>
            <a:ext uri="{FF2B5EF4-FFF2-40B4-BE49-F238E27FC236}">
              <a16:creationId xmlns:a16="http://schemas.microsoft.com/office/drawing/2014/main" id="{00000000-0008-0000-0600-00007E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73677</xdr:rowOff>
    </xdr:from>
    <xdr:ext cx="467179"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1978821" y="1687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7" name="積立金グラフ枠">
          <a:extLst>
            <a:ext uri="{FF2B5EF4-FFF2-40B4-BE49-F238E27FC236}">
              <a16:creationId xmlns:a16="http://schemas.microsoft.com/office/drawing/2014/main" id="{00000000-0008-0000-0600-00009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14579</xdr:rowOff>
    </xdr:from>
    <xdr:to>
      <xdr:col>85</xdr:col>
      <xdr:colOff>126364</xdr:colOff>
      <xdr:row>98</xdr:row>
      <xdr:rowOff>87807</xdr:rowOff>
    </xdr:to>
    <xdr:cxnSp macro="">
      <xdr:nvCxnSpPr>
        <xdr:cNvPr id="658" name="直線コネクタ 657">
          <a:extLst>
            <a:ext uri="{FF2B5EF4-FFF2-40B4-BE49-F238E27FC236}">
              <a16:creationId xmlns:a16="http://schemas.microsoft.com/office/drawing/2014/main" id="{00000000-0008-0000-0600-000092020000}"/>
            </a:ext>
          </a:extLst>
        </xdr:cNvPr>
        <xdr:cNvCxnSpPr/>
      </xdr:nvCxnSpPr>
      <xdr:spPr>
        <a:xfrm flipV="1">
          <a:off x="16317595" y="15616529"/>
          <a:ext cx="1269" cy="1273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91634</xdr:rowOff>
    </xdr:from>
    <xdr:ext cx="469744" cy="259045"/>
    <xdr:sp macro="" textlink="">
      <xdr:nvSpPr>
        <xdr:cNvPr id="659" name="積立金最小値テキスト">
          <a:extLst>
            <a:ext uri="{FF2B5EF4-FFF2-40B4-BE49-F238E27FC236}">
              <a16:creationId xmlns:a16="http://schemas.microsoft.com/office/drawing/2014/main" id="{00000000-0008-0000-0600-000093020000}"/>
            </a:ext>
          </a:extLst>
        </xdr:cNvPr>
        <xdr:cNvSpPr txBox="1"/>
      </xdr:nvSpPr>
      <xdr:spPr>
        <a:xfrm>
          <a:off x="16370300" y="16893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87807</xdr:rowOff>
    </xdr:from>
    <xdr:to>
      <xdr:col>86</xdr:col>
      <xdr:colOff>25400</xdr:colOff>
      <xdr:row>98</xdr:row>
      <xdr:rowOff>87807</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a:off x="16230600" y="16889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132706</xdr:rowOff>
    </xdr:from>
    <xdr:ext cx="534377" cy="259045"/>
    <xdr:sp macro="" textlink="">
      <xdr:nvSpPr>
        <xdr:cNvPr id="661" name="積立金最大値テキスト">
          <a:extLst>
            <a:ext uri="{FF2B5EF4-FFF2-40B4-BE49-F238E27FC236}">
              <a16:creationId xmlns:a16="http://schemas.microsoft.com/office/drawing/2014/main" id="{00000000-0008-0000-0600-000095020000}"/>
            </a:ext>
          </a:extLst>
        </xdr:cNvPr>
        <xdr:cNvSpPr txBox="1"/>
      </xdr:nvSpPr>
      <xdr:spPr>
        <a:xfrm>
          <a:off x="16370300" y="1539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14579</xdr:rowOff>
    </xdr:from>
    <xdr:to>
      <xdr:col>86</xdr:col>
      <xdr:colOff>25400</xdr:colOff>
      <xdr:row>91</xdr:row>
      <xdr:rowOff>14579</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561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14579</xdr:rowOff>
    </xdr:from>
    <xdr:to>
      <xdr:col>85</xdr:col>
      <xdr:colOff>127000</xdr:colOff>
      <xdr:row>96</xdr:row>
      <xdr:rowOff>139624</xdr:rowOff>
    </xdr:to>
    <xdr:cxnSp macro="">
      <xdr:nvCxnSpPr>
        <xdr:cNvPr id="663" name="直線コネクタ 662">
          <a:extLst>
            <a:ext uri="{FF2B5EF4-FFF2-40B4-BE49-F238E27FC236}">
              <a16:creationId xmlns:a16="http://schemas.microsoft.com/office/drawing/2014/main" id="{00000000-0008-0000-0600-000097020000}"/>
            </a:ext>
          </a:extLst>
        </xdr:cNvPr>
        <xdr:cNvCxnSpPr/>
      </xdr:nvCxnSpPr>
      <xdr:spPr>
        <a:xfrm flipV="1">
          <a:off x="15481300" y="15616529"/>
          <a:ext cx="838200" cy="982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151071</xdr:rowOff>
    </xdr:from>
    <xdr:ext cx="534377" cy="259045"/>
    <xdr:sp macro="" textlink="">
      <xdr:nvSpPr>
        <xdr:cNvPr id="664" name="積立金平均値テキスト">
          <a:extLst>
            <a:ext uri="{FF2B5EF4-FFF2-40B4-BE49-F238E27FC236}">
              <a16:creationId xmlns:a16="http://schemas.microsoft.com/office/drawing/2014/main" id="{00000000-0008-0000-0600-000098020000}"/>
            </a:ext>
          </a:extLst>
        </xdr:cNvPr>
        <xdr:cNvSpPr txBox="1"/>
      </xdr:nvSpPr>
      <xdr:spPr>
        <a:xfrm>
          <a:off x="16370300" y="16095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1194</xdr:rowOff>
    </xdr:from>
    <xdr:to>
      <xdr:col>85</xdr:col>
      <xdr:colOff>177800</xdr:colOff>
      <xdr:row>94</xdr:row>
      <xdr:rowOff>102794</xdr:rowOff>
    </xdr:to>
    <xdr:sp macro="" textlink="">
      <xdr:nvSpPr>
        <xdr:cNvPr id="665" name="フローチャート: 判断 664">
          <a:extLst>
            <a:ext uri="{FF2B5EF4-FFF2-40B4-BE49-F238E27FC236}">
              <a16:creationId xmlns:a16="http://schemas.microsoft.com/office/drawing/2014/main" id="{00000000-0008-0000-0600-000099020000}"/>
            </a:ext>
          </a:extLst>
        </xdr:cNvPr>
        <xdr:cNvSpPr/>
      </xdr:nvSpPr>
      <xdr:spPr>
        <a:xfrm>
          <a:off x="16268700" y="16117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90</xdr:row>
      <xdr:rowOff>169418</xdr:rowOff>
    </xdr:from>
    <xdr:to>
      <xdr:col>81</xdr:col>
      <xdr:colOff>50800</xdr:colOff>
      <xdr:row>96</xdr:row>
      <xdr:rowOff>139624</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4592300" y="15599918"/>
          <a:ext cx="889000" cy="998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60401</xdr:rowOff>
    </xdr:from>
    <xdr:to>
      <xdr:col>81</xdr:col>
      <xdr:colOff>101600</xdr:colOff>
      <xdr:row>95</xdr:row>
      <xdr:rowOff>162001</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5430500" y="1634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7078</xdr:rowOff>
    </xdr:from>
    <xdr:ext cx="534377"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5201411" y="1612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169418</xdr:rowOff>
    </xdr:from>
    <xdr:to>
      <xdr:col>76</xdr:col>
      <xdr:colOff>114300</xdr:colOff>
      <xdr:row>96</xdr:row>
      <xdr:rowOff>21971</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flipV="1">
          <a:off x="13703300" y="15599918"/>
          <a:ext cx="889000" cy="881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91</xdr:row>
      <xdr:rowOff>153594</xdr:rowOff>
    </xdr:from>
    <xdr:to>
      <xdr:col>76</xdr:col>
      <xdr:colOff>165100</xdr:colOff>
      <xdr:row>92</xdr:row>
      <xdr:rowOff>83744</xdr:rowOff>
    </xdr:to>
    <xdr:sp macro="" textlink="">
      <xdr:nvSpPr>
        <xdr:cNvPr id="670" name="フローチャート: 判断 669">
          <a:extLst>
            <a:ext uri="{FF2B5EF4-FFF2-40B4-BE49-F238E27FC236}">
              <a16:creationId xmlns:a16="http://schemas.microsoft.com/office/drawing/2014/main" id="{00000000-0008-0000-0600-00009E020000}"/>
            </a:ext>
          </a:extLst>
        </xdr:cNvPr>
        <xdr:cNvSpPr/>
      </xdr:nvSpPr>
      <xdr:spPr>
        <a:xfrm>
          <a:off x="14541500" y="1575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74871</xdr:rowOff>
    </xdr:from>
    <xdr:ext cx="534377"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4325111" y="15848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21971</xdr:rowOff>
    </xdr:from>
    <xdr:to>
      <xdr:col>71</xdr:col>
      <xdr:colOff>177800</xdr:colOff>
      <xdr:row>98</xdr:row>
      <xdr:rowOff>98095</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flipV="1">
          <a:off x="12814300" y="16481171"/>
          <a:ext cx="889000" cy="419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76936</xdr:rowOff>
    </xdr:from>
    <xdr:to>
      <xdr:col>72</xdr:col>
      <xdr:colOff>38100</xdr:colOff>
      <xdr:row>98</xdr:row>
      <xdr:rowOff>7086</xdr:rowOff>
    </xdr:to>
    <xdr:sp macro="" textlink="">
      <xdr:nvSpPr>
        <xdr:cNvPr id="673" name="フローチャート: 判断 672">
          <a:extLst>
            <a:ext uri="{FF2B5EF4-FFF2-40B4-BE49-F238E27FC236}">
              <a16:creationId xmlns:a16="http://schemas.microsoft.com/office/drawing/2014/main" id="{00000000-0008-0000-0600-0000A1020000}"/>
            </a:ext>
          </a:extLst>
        </xdr:cNvPr>
        <xdr:cNvSpPr/>
      </xdr:nvSpPr>
      <xdr:spPr>
        <a:xfrm>
          <a:off x="13652500" y="1670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169663</xdr:rowOff>
    </xdr:from>
    <xdr:ext cx="469744"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3468428" y="16800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61925</xdr:rowOff>
    </xdr:from>
    <xdr:to>
      <xdr:col>67</xdr:col>
      <xdr:colOff>101600</xdr:colOff>
      <xdr:row>98</xdr:row>
      <xdr:rowOff>163525</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2763500" y="16864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154652</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579428" y="16956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135229</xdr:rowOff>
    </xdr:from>
    <xdr:to>
      <xdr:col>85</xdr:col>
      <xdr:colOff>177800</xdr:colOff>
      <xdr:row>91</xdr:row>
      <xdr:rowOff>65379</xdr:rowOff>
    </xdr:to>
    <xdr:sp macro="" textlink="">
      <xdr:nvSpPr>
        <xdr:cNvPr id="682" name="楕円 681">
          <a:extLst>
            <a:ext uri="{FF2B5EF4-FFF2-40B4-BE49-F238E27FC236}">
              <a16:creationId xmlns:a16="http://schemas.microsoft.com/office/drawing/2014/main" id="{00000000-0008-0000-0600-0000AA020000}"/>
            </a:ext>
          </a:extLst>
        </xdr:cNvPr>
        <xdr:cNvSpPr/>
      </xdr:nvSpPr>
      <xdr:spPr>
        <a:xfrm>
          <a:off x="16268700" y="15565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88256</xdr:rowOff>
    </xdr:from>
    <xdr:ext cx="534377" cy="259045"/>
    <xdr:sp macro="" textlink="">
      <xdr:nvSpPr>
        <xdr:cNvPr id="683" name="積立金該当値テキスト">
          <a:extLst>
            <a:ext uri="{FF2B5EF4-FFF2-40B4-BE49-F238E27FC236}">
              <a16:creationId xmlns:a16="http://schemas.microsoft.com/office/drawing/2014/main" id="{00000000-0008-0000-0600-0000AB020000}"/>
            </a:ext>
          </a:extLst>
        </xdr:cNvPr>
        <xdr:cNvSpPr txBox="1"/>
      </xdr:nvSpPr>
      <xdr:spPr>
        <a:xfrm>
          <a:off x="16370300" y="1551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88824</xdr:rowOff>
    </xdr:from>
    <xdr:to>
      <xdr:col>81</xdr:col>
      <xdr:colOff>101600</xdr:colOff>
      <xdr:row>97</xdr:row>
      <xdr:rowOff>18974</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5430500" y="16548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10101</xdr:rowOff>
    </xdr:from>
    <xdr:ext cx="534377"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5201411" y="16640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118618</xdr:rowOff>
    </xdr:from>
    <xdr:to>
      <xdr:col>76</xdr:col>
      <xdr:colOff>165100</xdr:colOff>
      <xdr:row>91</xdr:row>
      <xdr:rowOff>48768</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4541500" y="15549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89</xdr:row>
      <xdr:rowOff>65295</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4325111" y="1532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142621</xdr:rowOff>
    </xdr:from>
    <xdr:to>
      <xdr:col>72</xdr:col>
      <xdr:colOff>38100</xdr:colOff>
      <xdr:row>96</xdr:row>
      <xdr:rowOff>72771</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3652500" y="1643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89298</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3436111" y="16205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47295</xdr:rowOff>
    </xdr:from>
    <xdr:to>
      <xdr:col>67</xdr:col>
      <xdr:colOff>101600</xdr:colOff>
      <xdr:row>98</xdr:row>
      <xdr:rowOff>148895</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2763500" y="16849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165422</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2579428" y="16624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2" name="正方形/長方形 691">
          <a:extLst>
            <a:ext uri="{FF2B5EF4-FFF2-40B4-BE49-F238E27FC236}">
              <a16:creationId xmlns:a16="http://schemas.microsoft.com/office/drawing/2014/main" id="{00000000-0008-0000-0600-0000B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3" name="正方形/長方形 692">
          <a:extLst>
            <a:ext uri="{FF2B5EF4-FFF2-40B4-BE49-F238E27FC236}">
              <a16:creationId xmlns:a16="http://schemas.microsoft.com/office/drawing/2014/main" id="{00000000-0008-0000-0600-0000B5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0" name="直線コネクタ 699">
          <a:extLst>
            <a:ext uri="{FF2B5EF4-FFF2-40B4-BE49-F238E27FC236}">
              <a16:creationId xmlns:a16="http://schemas.microsoft.com/office/drawing/2014/main" id="{00000000-0008-0000-0600-0000B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0" name="投資及び出資金グラフ枠">
          <a:extLst>
            <a:ext uri="{FF2B5EF4-FFF2-40B4-BE49-F238E27FC236}">
              <a16:creationId xmlns:a16="http://schemas.microsoft.com/office/drawing/2014/main" id="{00000000-0008-0000-0600-0000C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145186</xdr:rowOff>
    </xdr:from>
    <xdr:to>
      <xdr:col>116</xdr:col>
      <xdr:colOff>62864</xdr:colOff>
      <xdr:row>38</xdr:row>
      <xdr:rowOff>139700</xdr:rowOff>
    </xdr:to>
    <xdr:cxnSp macro="">
      <xdr:nvCxnSpPr>
        <xdr:cNvPr id="711" name="直線コネクタ 710">
          <a:extLst>
            <a:ext uri="{FF2B5EF4-FFF2-40B4-BE49-F238E27FC236}">
              <a16:creationId xmlns:a16="http://schemas.microsoft.com/office/drawing/2014/main" id="{00000000-0008-0000-0600-0000C7020000}"/>
            </a:ext>
          </a:extLst>
        </xdr:cNvPr>
        <xdr:cNvCxnSpPr/>
      </xdr:nvCxnSpPr>
      <xdr:spPr>
        <a:xfrm flipV="1">
          <a:off x="22159595" y="5288686"/>
          <a:ext cx="1269" cy="13661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2" name="投資及び出資金最小値テキスト">
          <a:extLst>
            <a:ext uri="{FF2B5EF4-FFF2-40B4-BE49-F238E27FC236}">
              <a16:creationId xmlns:a16="http://schemas.microsoft.com/office/drawing/2014/main" id="{00000000-0008-0000-0600-0000C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91863</xdr:rowOff>
    </xdr:from>
    <xdr:ext cx="469744" cy="259045"/>
    <xdr:sp macro="" textlink="">
      <xdr:nvSpPr>
        <xdr:cNvPr id="714" name="投資及び出資金最大値テキスト">
          <a:extLst>
            <a:ext uri="{FF2B5EF4-FFF2-40B4-BE49-F238E27FC236}">
              <a16:creationId xmlns:a16="http://schemas.microsoft.com/office/drawing/2014/main" id="{00000000-0008-0000-0600-0000CA020000}"/>
            </a:ext>
          </a:extLst>
        </xdr:cNvPr>
        <xdr:cNvSpPr txBox="1"/>
      </xdr:nvSpPr>
      <xdr:spPr>
        <a:xfrm>
          <a:off x="22212300" y="5063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145186</xdr:rowOff>
    </xdr:from>
    <xdr:to>
      <xdr:col>116</xdr:col>
      <xdr:colOff>152400</xdr:colOff>
      <xdr:row>30</xdr:row>
      <xdr:rowOff>145186</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5288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29938</xdr:rowOff>
    </xdr:from>
    <xdr:ext cx="378565" cy="259045"/>
    <xdr:sp macro="" textlink="">
      <xdr:nvSpPr>
        <xdr:cNvPr id="717" name="投資及び出資金平均値テキスト">
          <a:extLst>
            <a:ext uri="{FF2B5EF4-FFF2-40B4-BE49-F238E27FC236}">
              <a16:creationId xmlns:a16="http://schemas.microsoft.com/office/drawing/2014/main" id="{00000000-0008-0000-0600-0000CD020000}"/>
            </a:ext>
          </a:extLst>
        </xdr:cNvPr>
        <xdr:cNvSpPr txBox="1"/>
      </xdr:nvSpPr>
      <xdr:spPr>
        <a:xfrm>
          <a:off x="22212300" y="620213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7061</xdr:rowOff>
    </xdr:from>
    <xdr:to>
      <xdr:col>116</xdr:col>
      <xdr:colOff>114300</xdr:colOff>
      <xdr:row>37</xdr:row>
      <xdr:rowOff>108661</xdr:rowOff>
    </xdr:to>
    <xdr:sp macro="" textlink="">
      <xdr:nvSpPr>
        <xdr:cNvPr id="718" name="フローチャート: 判断 717">
          <a:extLst>
            <a:ext uri="{FF2B5EF4-FFF2-40B4-BE49-F238E27FC236}">
              <a16:creationId xmlns:a16="http://schemas.microsoft.com/office/drawing/2014/main" id="{00000000-0008-0000-0600-0000CE020000}"/>
            </a:ext>
          </a:extLst>
        </xdr:cNvPr>
        <xdr:cNvSpPr/>
      </xdr:nvSpPr>
      <xdr:spPr>
        <a:xfrm>
          <a:off x="221107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143307</xdr:rowOff>
    </xdr:from>
    <xdr:to>
      <xdr:col>112</xdr:col>
      <xdr:colOff>38100</xdr:colOff>
      <xdr:row>37</xdr:row>
      <xdr:rowOff>73457</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1272500" y="631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166317</xdr:colOff>
      <xdr:row>35</xdr:row>
      <xdr:rowOff>89984</xdr:rowOff>
    </xdr:from>
    <xdr:ext cx="378565"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21121317" y="60907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37236</xdr:rowOff>
    </xdr:from>
    <xdr:to>
      <xdr:col>107</xdr:col>
      <xdr:colOff>101600</xdr:colOff>
      <xdr:row>37</xdr:row>
      <xdr:rowOff>138836</xdr:rowOff>
    </xdr:to>
    <xdr:sp macro="" textlink="">
      <xdr:nvSpPr>
        <xdr:cNvPr id="723" name="フローチャート: 判断 722">
          <a:extLst>
            <a:ext uri="{FF2B5EF4-FFF2-40B4-BE49-F238E27FC236}">
              <a16:creationId xmlns:a16="http://schemas.microsoft.com/office/drawing/2014/main" id="{00000000-0008-0000-0600-0000D3020000}"/>
            </a:ext>
          </a:extLst>
        </xdr:cNvPr>
        <xdr:cNvSpPr/>
      </xdr:nvSpPr>
      <xdr:spPr>
        <a:xfrm>
          <a:off x="20383500" y="638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35</xdr:row>
      <xdr:rowOff>155363</xdr:rowOff>
    </xdr:from>
    <xdr:ext cx="378565"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20245017" y="61561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136042</xdr:rowOff>
    </xdr:from>
    <xdr:to>
      <xdr:col>102</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656300" y="6479692"/>
          <a:ext cx="889000" cy="175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35" name="楕円 734">
          <a:extLst>
            <a:ext uri="{FF2B5EF4-FFF2-40B4-BE49-F238E27FC236}">
              <a16:creationId xmlns:a16="http://schemas.microsoft.com/office/drawing/2014/main" id="{00000000-0008-0000-0600-0000DF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36" name="投資及び出資金該当値テキスト">
          <a:extLst>
            <a:ext uri="{FF2B5EF4-FFF2-40B4-BE49-F238E27FC236}">
              <a16:creationId xmlns:a16="http://schemas.microsoft.com/office/drawing/2014/main" id="{00000000-0008-0000-0600-0000E0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85242</xdr:rowOff>
    </xdr:from>
    <xdr:to>
      <xdr:col>98</xdr:col>
      <xdr:colOff>38100</xdr:colOff>
      <xdr:row>38</xdr:row>
      <xdr:rowOff>15393</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8605500" y="642889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38</xdr:row>
      <xdr:rowOff>6519</xdr:rowOff>
    </xdr:from>
    <xdr:ext cx="378565"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8467017" y="65216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5" name="正方形/長方形 744">
          <a:extLst>
            <a:ext uri="{FF2B5EF4-FFF2-40B4-BE49-F238E27FC236}">
              <a16:creationId xmlns:a16="http://schemas.microsoft.com/office/drawing/2014/main" id="{00000000-0008-0000-0600-0000E9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6" name="正方形/長方形 745">
          <a:extLst>
            <a:ext uri="{FF2B5EF4-FFF2-40B4-BE49-F238E27FC236}">
              <a16:creationId xmlns:a16="http://schemas.microsoft.com/office/drawing/2014/main" id="{00000000-0008-0000-0600-0000EA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53" name="直線コネクタ 752">
          <a:extLst>
            <a:ext uri="{FF2B5EF4-FFF2-40B4-BE49-F238E27FC236}">
              <a16:creationId xmlns:a16="http://schemas.microsoft.com/office/drawing/2014/main" id="{00000000-0008-0000-0600-0000F1020000}"/>
            </a:ext>
          </a:extLst>
        </xdr:cNvPr>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128972</xdr:rowOff>
    </xdr:from>
    <xdr:to>
      <xdr:col>116</xdr:col>
      <xdr:colOff>62864</xdr:colOff>
      <xdr:row>59</xdr:row>
      <xdr:rowOff>50513</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701472"/>
          <a:ext cx="1269" cy="1464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54340</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69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50513</xdr:rowOff>
    </xdr:from>
    <xdr:to>
      <xdr:col>116</xdr:col>
      <xdr:colOff>152400</xdr:colOff>
      <xdr:row>59</xdr:row>
      <xdr:rowOff>50513</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75649</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476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128972</xdr:rowOff>
    </xdr:from>
    <xdr:to>
      <xdr:col>116</xdr:col>
      <xdr:colOff>152400</xdr:colOff>
      <xdr:row>50</xdr:row>
      <xdr:rowOff>128972</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701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50</xdr:row>
      <xdr:rowOff>128972</xdr:rowOff>
    </xdr:from>
    <xdr:to>
      <xdr:col>116</xdr:col>
      <xdr:colOff>63500</xdr:colOff>
      <xdr:row>54</xdr:row>
      <xdr:rowOff>39475</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8701472"/>
          <a:ext cx="838200" cy="59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78969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1658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53</xdr:row>
      <xdr:rowOff>100542</xdr:rowOff>
    </xdr:from>
    <xdr:to>
      <xdr:col>116</xdr:col>
      <xdr:colOff>114300</xdr:colOff>
      <xdr:row>54</xdr:row>
      <xdr:rowOff>30692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187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53</xdr:row>
      <xdr:rowOff>111435</xdr:rowOff>
    </xdr:from>
    <xdr:to>
      <xdr:col>111</xdr:col>
      <xdr:colOff>177800</xdr:colOff>
      <xdr:row>54</xdr:row>
      <xdr:rowOff>39475</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9198285"/>
          <a:ext cx="889000" cy="99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10310</xdr:rowOff>
    </xdr:from>
    <xdr:to>
      <xdr:col>112</xdr:col>
      <xdr:colOff>38100</xdr:colOff>
      <xdr:row>54</xdr:row>
      <xdr:rowOff>111910</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26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54</xdr:row>
      <xdr:rowOff>103037</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36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53</xdr:row>
      <xdr:rowOff>73292</xdr:rowOff>
    </xdr:from>
    <xdr:to>
      <xdr:col>107</xdr:col>
      <xdr:colOff>50800</xdr:colOff>
      <xdr:row>53</xdr:row>
      <xdr:rowOff>111435</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9160142"/>
          <a:ext cx="889000" cy="3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53</xdr:row>
      <xdr:rowOff>127191</xdr:rowOff>
    </xdr:from>
    <xdr:to>
      <xdr:col>107</xdr:col>
      <xdr:colOff>101600</xdr:colOff>
      <xdr:row>54</xdr:row>
      <xdr:rowOff>57341</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21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54</xdr:row>
      <xdr:rowOff>48468</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30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53</xdr:row>
      <xdr:rowOff>73292</xdr:rowOff>
    </xdr:from>
    <xdr:to>
      <xdr:col>102</xdr:col>
      <xdr:colOff>114300</xdr:colOff>
      <xdr:row>55</xdr:row>
      <xdr:rowOff>133772</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9160142"/>
          <a:ext cx="889000" cy="403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52</xdr:row>
      <xdr:rowOff>50757</xdr:rowOff>
    </xdr:from>
    <xdr:to>
      <xdr:col>102</xdr:col>
      <xdr:colOff>165100</xdr:colOff>
      <xdr:row>52</xdr:row>
      <xdr:rowOff>152357</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896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50</xdr:row>
      <xdr:rowOff>168884</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874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1493</xdr:rowOff>
    </xdr:from>
    <xdr:to>
      <xdr:col>98</xdr:col>
      <xdr:colOff>38100</xdr:colOff>
      <xdr:row>57</xdr:row>
      <xdr:rowOff>103093</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774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94220</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66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50</xdr:row>
      <xdr:rowOff>78172</xdr:rowOff>
    </xdr:from>
    <xdr:to>
      <xdr:col>116</xdr:col>
      <xdr:colOff>114300</xdr:colOff>
      <xdr:row>51</xdr:row>
      <xdr:rowOff>8322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86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50</xdr:row>
      <xdr:rowOff>31199</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60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53</xdr:row>
      <xdr:rowOff>160125</xdr:rowOff>
    </xdr:from>
    <xdr:to>
      <xdr:col>112</xdr:col>
      <xdr:colOff>38100</xdr:colOff>
      <xdr:row>54</xdr:row>
      <xdr:rowOff>90275</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924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52</xdr:row>
      <xdr:rowOff>106802</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9022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53</xdr:row>
      <xdr:rowOff>60635</xdr:rowOff>
    </xdr:from>
    <xdr:to>
      <xdr:col>107</xdr:col>
      <xdr:colOff>101600</xdr:colOff>
      <xdr:row>53</xdr:row>
      <xdr:rowOff>162235</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91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52</xdr:row>
      <xdr:rowOff>7312</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92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53</xdr:row>
      <xdr:rowOff>22492</xdr:rowOff>
    </xdr:from>
    <xdr:to>
      <xdr:col>102</xdr:col>
      <xdr:colOff>165100</xdr:colOff>
      <xdr:row>53</xdr:row>
      <xdr:rowOff>124092</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9109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53</xdr:row>
      <xdr:rowOff>115219</xdr:rowOff>
    </xdr:from>
    <xdr:ext cx="534377"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78111" y="9202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55</xdr:row>
      <xdr:rowOff>82972</xdr:rowOff>
    </xdr:from>
    <xdr:to>
      <xdr:col>98</xdr:col>
      <xdr:colOff>38100</xdr:colOff>
      <xdr:row>56</xdr:row>
      <xdr:rowOff>13122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51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54</xdr:row>
      <xdr:rowOff>29649</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2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73677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35577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73</xdr:row>
      <xdr:rowOff>168927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71</xdr:row>
      <xdr:rowOff>130827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92727</xdr:rowOff>
    </xdr:from>
    <xdr:ext cx="46717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820821" y="1192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1" name="直線コネクタ 820">
          <a:extLst>
            <a:ext uri="{FF2B5EF4-FFF2-40B4-BE49-F238E27FC236}">
              <a16:creationId xmlns:a16="http://schemas.microsoft.com/office/drawing/2014/main" id="{00000000-0008-0000-0600-00003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3" name="繰出金グラフ枠">
          <a:extLst>
            <a:ext uri="{FF2B5EF4-FFF2-40B4-BE49-F238E27FC236}">
              <a16:creationId xmlns:a16="http://schemas.microsoft.com/office/drawing/2014/main" id="{00000000-0008-0000-0600-00003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76</xdr:row>
      <xdr:rowOff>72644</xdr:rowOff>
    </xdr:from>
    <xdr:to>
      <xdr:col>116</xdr:col>
      <xdr:colOff>62864</xdr:colOff>
      <xdr:row>79</xdr:row>
      <xdr:rowOff>127888</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flipV="1">
          <a:off x="22159595" y="13102844"/>
          <a:ext cx="1269" cy="5695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131715</xdr:rowOff>
    </xdr:from>
    <xdr:ext cx="469744" cy="259045"/>
    <xdr:sp macro="" textlink="">
      <xdr:nvSpPr>
        <xdr:cNvPr id="825" name="繰出金最小値テキスト">
          <a:extLst>
            <a:ext uri="{FF2B5EF4-FFF2-40B4-BE49-F238E27FC236}">
              <a16:creationId xmlns:a16="http://schemas.microsoft.com/office/drawing/2014/main" id="{00000000-0008-0000-0600-000039030000}"/>
            </a:ext>
          </a:extLst>
        </xdr:cNvPr>
        <xdr:cNvSpPr txBox="1"/>
      </xdr:nvSpPr>
      <xdr:spPr>
        <a:xfrm>
          <a:off x="22212300" y="13676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127888</xdr:rowOff>
    </xdr:from>
    <xdr:to>
      <xdr:col>116</xdr:col>
      <xdr:colOff>152400</xdr:colOff>
      <xdr:row>79</xdr:row>
      <xdr:rowOff>127888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3672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19321</xdr:rowOff>
    </xdr:from>
    <xdr:ext cx="469744" cy="259045"/>
    <xdr:sp macro="" textlink="">
      <xdr:nvSpPr>
        <xdr:cNvPr id="827" name="繰出金最大値テキスト">
          <a:extLst>
            <a:ext uri="{FF2B5EF4-FFF2-40B4-BE49-F238E27FC236}">
              <a16:creationId xmlns:a16="http://schemas.microsoft.com/office/drawing/2014/main" id="{00000000-0008-0000-0600-00003B030000}"/>
            </a:ext>
          </a:extLst>
        </xdr:cNvPr>
        <xdr:cNvSpPr txBox="1"/>
      </xdr:nvSpPr>
      <xdr:spPr>
        <a:xfrm>
          <a:off x="22212300" y="12878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76</xdr:row>
      <xdr:rowOff>72644</xdr:rowOff>
    </xdr:from>
    <xdr:to>
      <xdr:col>116</xdr:col>
      <xdr:colOff>152400</xdr:colOff>
      <xdr:row>76</xdr:row>
      <xdr:rowOff>72644</xdr:rowOff>
    </xdr:to>
    <xdr:cxnSp macro="">
      <xdr:nvCxnSpPr>
        <xdr:cNvPr id="828" name="直線コネクタ 827">
          <a:extLst>
            <a:ext uri="{FF2B5EF4-FFF2-40B4-BE49-F238E27FC236}">
              <a16:creationId xmlns:a16="http://schemas.microsoft.com/office/drawing/2014/main" id="{00000000-0008-0000-0600-00003C030000}"/>
            </a:ext>
          </a:extLst>
        </xdr:cNvPr>
        <xdr:cNvCxnSpPr/>
      </xdr:nvCxnSpPr>
      <xdr:spPr>
        <a:xfrm>
          <a:off x="22072600" y="13102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119126</xdr:rowOff>
    </xdr:from>
    <xdr:to>
      <xdr:col>116</xdr:col>
      <xdr:colOff>63500</xdr:colOff>
      <xdr:row>77</xdr:row>
      <xdr:rowOff>51688</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1323300" y="13149326"/>
          <a:ext cx="838200" cy="10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2557</xdr:rowOff>
    </xdr:from>
    <xdr:ext cx="469744" cy="259045"/>
    <xdr:sp macro="" textlink="">
      <xdr:nvSpPr>
        <xdr:cNvPr id="830" name="繰出金平均値テキスト">
          <a:extLst>
            <a:ext uri="{FF2B5EF4-FFF2-40B4-BE49-F238E27FC236}">
              <a16:creationId xmlns:a16="http://schemas.microsoft.com/office/drawing/2014/main" id="{00000000-0008-0000-0600-00003E030000}"/>
            </a:ext>
          </a:extLst>
        </xdr:cNvPr>
        <xdr:cNvSpPr txBox="1"/>
      </xdr:nvSpPr>
      <xdr:spPr>
        <a:xfrm>
          <a:off x="22212300" y="132042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24130</xdr:rowOff>
    </xdr:from>
    <xdr:to>
      <xdr:col>116</xdr:col>
      <xdr:colOff>114300</xdr:colOff>
      <xdr:row>77</xdr:row>
      <xdr:rowOff>125730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2110700" y="13225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51688</xdr:rowOff>
    </xdr:from>
    <xdr:to>
      <xdr:col>111</xdr:col>
      <xdr:colOff>177800</xdr:colOff>
      <xdr:row>77</xdr:row>
      <xdr:rowOff>155321</xdr:rowOff>
    </xdr:to>
    <xdr:cxnSp macro="">
      <xdr:nvCxnSpPr>
        <xdr:cNvPr id="832" name="直線コネクタ 831">
          <a:extLst>
            <a:ext uri="{FF2B5EF4-FFF2-40B4-BE49-F238E27FC236}">
              <a16:creationId xmlns:a16="http://schemas.microsoft.com/office/drawing/2014/main" id="{00000000-0008-0000-0600-000040030000}"/>
            </a:ext>
          </a:extLst>
        </xdr:cNvPr>
        <xdr:cNvCxnSpPr/>
      </xdr:nvCxnSpPr>
      <xdr:spPr>
        <a:xfrm flipV="1">
          <a:off x="20434300" y="13253338"/>
          <a:ext cx="889000" cy="103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53467</xdr:rowOff>
    </xdr:from>
    <xdr:to>
      <xdr:col>112</xdr:col>
      <xdr:colOff>38100</xdr:colOff>
      <xdr:row>77</xdr:row>
      <xdr:rowOff>155067</xdr:rowOff>
    </xdr:to>
    <xdr:sp macro="" textlink="">
      <xdr:nvSpPr>
        <xdr:cNvPr id="833" name="フローチャート: 判断 832">
          <a:extLst>
            <a:ext uri="{FF2B5EF4-FFF2-40B4-BE49-F238E27FC236}">
              <a16:creationId xmlns:a16="http://schemas.microsoft.com/office/drawing/2014/main" id="{00000000-0008-0000-0600-000041030000}"/>
            </a:ext>
          </a:extLst>
        </xdr:cNvPr>
        <xdr:cNvSpPr/>
      </xdr:nvSpPr>
      <xdr:spPr>
        <a:xfrm>
          <a:off x="21272500" y="13255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77</xdr:row>
      <xdr:rowOff>146194</xdr:rowOff>
    </xdr:from>
    <xdr:ext cx="469744" cy="259045"/>
    <xdr:sp macro="" textlink="">
      <xdr:nvSpPr>
        <xdr:cNvPr id="834" name="テキスト ボックス 833">
          <a:extLst>
            <a:ext uri="{FF2B5EF4-FFF2-40B4-BE49-F238E27FC236}">
              <a16:creationId xmlns:a16="http://schemas.microsoft.com/office/drawing/2014/main" id="{00000000-0008-0000-0600-000042030000}"/>
            </a:ext>
          </a:extLst>
        </xdr:cNvPr>
        <xdr:cNvSpPr txBox="1"/>
      </xdr:nvSpPr>
      <xdr:spPr>
        <a:xfrm>
          <a:off x="21075728" y="13347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58165</xdr:rowOff>
    </xdr:from>
    <xdr:to>
      <xdr:col>107</xdr:col>
      <xdr:colOff>50800</xdr:colOff>
      <xdr:row>77</xdr:row>
      <xdr:rowOff>155321</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9545300" y="1325981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46989</xdr:rowOff>
    </xdr:from>
    <xdr:to>
      <xdr:col>107</xdr:col>
      <xdr:colOff>101600</xdr:colOff>
      <xdr:row>77</xdr:row>
      <xdr:rowOff>148589</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0383500" y="13248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75</xdr:row>
      <xdr:rowOff>165116</xdr:rowOff>
    </xdr:from>
    <xdr:ext cx="469744"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20199428" y="13023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91694</xdr:rowOff>
    </xdr:from>
    <xdr:to>
      <xdr:col>102</xdr:col>
      <xdr:colOff>114300</xdr:colOff>
      <xdr:row>77</xdr:row>
      <xdr:rowOff>58165</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656300" y="13121894"/>
          <a:ext cx="889000" cy="137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3938</xdr:rowOff>
    </xdr:from>
    <xdr:to>
      <xdr:col>102</xdr:col>
      <xdr:colOff>165100</xdr:colOff>
      <xdr:row>77</xdr:row>
      <xdr:rowOff>105538</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9494500" y="13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75</xdr:row>
      <xdr:rowOff>122065</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9310428" y="12980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50800</xdr:rowOff>
    </xdr:from>
    <xdr:to>
      <xdr:col>98</xdr:col>
      <xdr:colOff>38100</xdr:colOff>
      <xdr:row>71</xdr:row>
      <xdr:rowOff>152400</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18605500" y="1222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69</xdr:row>
      <xdr:rowOff>168927</xdr:rowOff>
    </xdr:from>
    <xdr:ext cx="469744"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421428" y="1199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68326</xdr:rowOff>
    </xdr:from>
    <xdr:to>
      <xdr:col>116</xdr:col>
      <xdr:colOff>114300</xdr:colOff>
      <xdr:row>76</xdr:row>
      <xdr:rowOff>169926</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2110700" y="13098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154703</xdr:rowOff>
    </xdr:from>
    <xdr:ext cx="469744" cy="259045"/>
    <xdr:sp macro="" textlink="">
      <xdr:nvSpPr>
        <xdr:cNvPr id="849" name="繰出金該当値テキスト">
          <a:extLst>
            <a:ext uri="{FF2B5EF4-FFF2-40B4-BE49-F238E27FC236}">
              <a16:creationId xmlns:a16="http://schemas.microsoft.com/office/drawing/2014/main" id="{00000000-0008-0000-0600-000051030000}"/>
            </a:ext>
          </a:extLst>
        </xdr:cNvPr>
        <xdr:cNvSpPr txBox="1"/>
      </xdr:nvSpPr>
      <xdr:spPr>
        <a:xfrm>
          <a:off x="22212300" y="13013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888</xdr:rowOff>
    </xdr:from>
    <xdr:to>
      <xdr:col>112</xdr:col>
      <xdr:colOff>38100</xdr:colOff>
      <xdr:row>77</xdr:row>
      <xdr:rowOff>102488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1272500" y="1320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75</xdr:row>
      <xdr:rowOff>119015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1075728" y="12977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104521</xdr:rowOff>
    </xdr:from>
    <xdr:to>
      <xdr:col>107</xdr:col>
      <xdr:colOff>101600</xdr:colOff>
      <xdr:row>78</xdr:row>
      <xdr:rowOff>34671</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20383500" y="13306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25798</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20199428" y="133988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7365</xdr:rowOff>
    </xdr:from>
    <xdr:to>
      <xdr:col>102</xdr:col>
      <xdr:colOff>165100</xdr:colOff>
      <xdr:row>77</xdr:row>
      <xdr:rowOff>108965</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9494500" y="132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100092</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9310428" y="1330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40894</xdr:rowOff>
    </xdr:from>
    <xdr:to>
      <xdr:col>98</xdr:col>
      <xdr:colOff>38100</xdr:colOff>
      <xdr:row>76</xdr:row>
      <xdr:rowOff>142494</xdr:rowOff>
    </xdr:to>
    <xdr:sp macro="" textlink="">
      <xdr:nvSpPr>
        <xdr:cNvPr id="856" name="楕円 855">
          <a:extLst>
            <a:ext uri="{FF2B5EF4-FFF2-40B4-BE49-F238E27FC236}">
              <a16:creationId xmlns:a16="http://schemas.microsoft.com/office/drawing/2014/main" id="{00000000-0008-0000-0600-000058030000}"/>
            </a:ext>
          </a:extLst>
        </xdr:cNvPr>
        <xdr:cNvSpPr/>
      </xdr:nvSpPr>
      <xdr:spPr>
        <a:xfrm>
          <a:off x="18605500" y="13071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76</xdr:row>
      <xdr:rowOff>133621</xdr:rowOff>
    </xdr:from>
    <xdr:ext cx="469744"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18421428" y="1316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2" name="正方形/長方形 861">
          <a:extLst>
            <a:ext uri="{FF2B5EF4-FFF2-40B4-BE49-F238E27FC236}">
              <a16:creationId xmlns:a16="http://schemas.microsoft.com/office/drawing/2014/main" id="{00000000-0008-0000-0600-00005E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0" name="前年度繰上充用金グラフ枠">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2" name="前年度繰上充用金最小値テキスト">
          <a:extLst>
            <a:ext uri="{FF2B5EF4-FFF2-40B4-BE49-F238E27FC236}">
              <a16:creationId xmlns:a16="http://schemas.microsoft.com/office/drawing/2014/main" id="{00000000-0008-0000-0600-000068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4" name="前年度繰上充用金最大値テキスト">
          <a:extLst>
            <a:ext uri="{FF2B5EF4-FFF2-40B4-BE49-F238E27FC236}">
              <a16:creationId xmlns:a16="http://schemas.microsoft.com/office/drawing/2014/main" id="{00000000-0008-0000-0600-00006A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6" name="直線コネクタ 875">
          <a:extLst>
            <a:ext uri="{FF2B5EF4-FFF2-40B4-BE49-F238E27FC236}">
              <a16:creationId xmlns:a16="http://schemas.microsoft.com/office/drawing/2014/main" id="{00000000-0008-0000-0600-00006C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7" name="前年度繰上充用金平均値テキスト">
          <a:extLst>
            <a:ext uri="{FF2B5EF4-FFF2-40B4-BE49-F238E27FC236}">
              <a16:creationId xmlns:a16="http://schemas.microsoft.com/office/drawing/2014/main" id="{00000000-0008-0000-0600-00006D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9" name="直線コネクタ 878">
          <a:extLst>
            <a:ext uri="{FF2B5EF4-FFF2-40B4-BE49-F238E27FC236}">
              <a16:creationId xmlns:a16="http://schemas.microsoft.com/office/drawing/2014/main" id="{00000000-0008-0000-0600-00006F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0" name="フローチャート: 判断 879">
          <a:extLst>
            <a:ext uri="{FF2B5EF4-FFF2-40B4-BE49-F238E27FC236}">
              <a16:creationId xmlns:a16="http://schemas.microsoft.com/office/drawing/2014/main" id="{00000000-0008-0000-0600-000070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3" name="フローチャート: 判断 882">
          <a:extLst>
            <a:ext uri="{FF2B5EF4-FFF2-40B4-BE49-F238E27FC236}">
              <a16:creationId xmlns:a16="http://schemas.microsoft.com/office/drawing/2014/main" id="{00000000-0008-0000-0600-000073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5" name="直線コネクタ 884">
          <a:extLst>
            <a:ext uri="{FF2B5EF4-FFF2-40B4-BE49-F238E27FC236}">
              <a16:creationId xmlns:a16="http://schemas.microsoft.com/office/drawing/2014/main" id="{00000000-0008-0000-0600-000075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8" name="フローチャート: 判断 887">
          <a:extLst>
            <a:ext uri="{FF2B5EF4-FFF2-40B4-BE49-F238E27FC236}">
              <a16:creationId xmlns:a16="http://schemas.microsoft.com/office/drawing/2014/main" id="{00000000-0008-0000-0600-000078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6" name="前年度繰上充用金該当値テキスト">
          <a:extLst>
            <a:ext uri="{FF2B5EF4-FFF2-40B4-BE49-F238E27FC236}">
              <a16:creationId xmlns:a16="http://schemas.microsoft.com/office/drawing/2014/main" id="{00000000-0008-0000-0600-000080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3" name="楕円 902">
          <a:extLst>
            <a:ext uri="{FF2B5EF4-FFF2-40B4-BE49-F238E27FC236}">
              <a16:creationId xmlns:a16="http://schemas.microsoft.com/office/drawing/2014/main" id="{00000000-0008-0000-0600-000087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5" name="正方形/長方形 904">
          <a:extLst>
            <a:ext uri="{FF2B5EF4-FFF2-40B4-BE49-F238E27FC236}">
              <a16:creationId xmlns:a16="http://schemas.microsoft.com/office/drawing/2014/main" id="{00000000-0008-0000-0600-00008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6" name="正方形/長方形 905">
          <a:extLst>
            <a:ext uri="{FF2B5EF4-FFF2-40B4-BE49-F238E27FC236}">
              <a16:creationId xmlns:a16="http://schemas.microsoft.com/office/drawing/2014/main" id="{00000000-0008-0000-0600-00008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a:lnSpc>
              <a:spcPts val="1400"/>
            </a:lnSpc>
          </a:pPr>
          <a:r>
            <a:rPr kumimoji="1" lang="ja-JP" altLang="en-US" sz="1300">
              <a:latin typeface="ＭＳ Ｐゴシック" panose="020B0600070205080204" pitchFamily="50" charset="-128"/>
              <a:ea typeface="ＭＳ Ｐゴシック" panose="020B0600070205080204" pitchFamily="50" charset="-128"/>
            </a:rPr>
            <a:t>人件費は、住民一人当たり</a:t>
          </a:r>
          <a:r>
            <a:rPr kumimoji="1" lang="en-US" altLang="ja-JP" sz="1300">
              <a:latin typeface="ＭＳ Ｐゴシック" panose="020B0600070205080204" pitchFamily="50" charset="-128"/>
              <a:ea typeface="ＭＳ Ｐゴシック" panose="020B0600070205080204" pitchFamily="50" charset="-128"/>
            </a:rPr>
            <a:t>115,906</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円で、増加傾向にあった中、令和５年度は減少した。これは、定年引上げの経過措置に伴う退職者数の減少により、退職手当が減少したことによるものである。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物件費は、住民一人当たり</a:t>
          </a:r>
          <a:r>
            <a:rPr kumimoji="1" lang="en-US" altLang="ja-JP" sz="1300">
              <a:latin typeface="ＭＳ Ｐゴシック" panose="020B0600070205080204" pitchFamily="50" charset="-128"/>
              <a:ea typeface="ＭＳ Ｐゴシック" panose="020B0600070205080204" pitchFamily="50" charset="-128"/>
            </a:rPr>
            <a:t>22,374</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円で、増加傾向にあった中、令和５年度は減少した。これは、新型コロナウイルス感染症に伴う保健所体制の強化に係る経費の減によるものである。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扶助費は、住民一人当たり</a:t>
          </a:r>
          <a:r>
            <a:rPr kumimoji="1" lang="en-US" altLang="ja-JP" sz="1300">
              <a:latin typeface="ＭＳ Ｐゴシック" panose="020B0600070205080204" pitchFamily="50" charset="-128"/>
              <a:ea typeface="ＭＳ Ｐゴシック" panose="020B0600070205080204" pitchFamily="50" charset="-128"/>
            </a:rPr>
            <a:t>24,301</a:t>
          </a:r>
          <a:r>
            <a:rPr kumimoji="1" lang="ja-JP" altLang="en-US" sz="1300">
              <a:latin typeface="ＭＳ Ｐゴシック" panose="020B0600070205080204" pitchFamily="50" charset="-128"/>
              <a:ea typeface="ＭＳ Ｐゴシック" panose="020B0600070205080204" pitchFamily="50" charset="-128"/>
            </a:rPr>
            <a:t>円で、増加傾向にある。これは、障害者介護給付費等負担金や障がい児入所給付費等負担金、児童福祉施設入所措置費の増によるものである。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補助費等は、住民一人当たり</a:t>
          </a:r>
          <a:r>
            <a:rPr kumimoji="1" lang="en-US" altLang="ja-JP" sz="1300">
              <a:latin typeface="ＭＳ Ｐゴシック" panose="020B0600070205080204" pitchFamily="50" charset="-128"/>
              <a:ea typeface="ＭＳ Ｐゴシック" panose="020B0600070205080204" pitchFamily="50" charset="-128"/>
            </a:rPr>
            <a:t>120,751</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円で、増加傾向にあった中、令和５年度は減少した。これは、新型コロナウイルス感染症対応のための医療提供体制の確保や全国旅行支援事業に係る経費の減によるものである。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普通建設事業費は、住民一人当たり</a:t>
          </a:r>
          <a:r>
            <a:rPr kumimoji="1" lang="en-US" altLang="ja-JP" sz="1300">
              <a:latin typeface="ＭＳ Ｐゴシック" panose="020B0600070205080204" pitchFamily="50" charset="-128"/>
              <a:ea typeface="ＭＳ Ｐゴシック" panose="020B0600070205080204" pitchFamily="50" charset="-128"/>
            </a:rPr>
            <a:t>92,495</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円で、令和４年度から増加した。これは、ＪＲ松山駅付近連続立体交差事業や肱川水系緊急治水対策推進事業に係る経費の増によるものである。</a:t>
          </a:r>
        </a:p>
        <a:p>
          <a:pPr>
            <a:lnSpc>
              <a:spcPts val="1400"/>
            </a:lnSpc>
          </a:pPr>
          <a:r>
            <a:rPr kumimoji="1" lang="ja-JP" altLang="en-US" sz="1300">
              <a:latin typeface="ＭＳ Ｐゴシック" panose="020B0600070205080204" pitchFamily="50" charset="-128"/>
              <a:ea typeface="ＭＳ Ｐゴシック" panose="020B0600070205080204" pitchFamily="50" charset="-128"/>
            </a:rPr>
            <a:t>積立金は、住民一人当たり</a:t>
          </a:r>
          <a:r>
            <a:rPr kumimoji="1" lang="en-US" altLang="ja-JP" sz="1300">
              <a:latin typeface="ＭＳ Ｐゴシック" panose="020B0600070205080204" pitchFamily="50" charset="-128"/>
              <a:ea typeface="ＭＳ Ｐゴシック" panose="020B0600070205080204" pitchFamily="50" charset="-128"/>
            </a:rPr>
            <a:t>23,392</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円で、令和４年度から増加した。これは、県立学校振興計画に基づく校舎整備等の計画的な推進のため、県立学校教育環境整備基金を積み立てたことなどによるものである。</a:t>
          </a:r>
          <a:endParaRPr kumimoji="1" lang="en-US" altLang="ja-JP" sz="1300">
            <a:latin typeface="ＭＳ Ｐゴシック" panose="020B0600070205080204" pitchFamily="50" charset="-128"/>
            <a:ea typeface="ＭＳ Ｐゴシック" panose="020B0600070205080204" pitchFamily="50" charset="-128"/>
          </a:endParaRPr>
        </a:p>
        <a:p>
          <a:pPr>
            <a:lnSpc>
              <a:spcPts val="1400"/>
            </a:lnSpc>
          </a:pPr>
          <a:r>
            <a:rPr kumimoji="1" lang="ja-JP" altLang="en-US" sz="1300">
              <a:latin typeface="ＭＳ Ｐゴシック" panose="020B0600070205080204" pitchFamily="50" charset="-128"/>
              <a:ea typeface="ＭＳ Ｐゴシック" panose="020B0600070205080204" pitchFamily="50" charset="-128"/>
            </a:rPr>
            <a:t>貸付金は、住民一人当たり</a:t>
          </a:r>
          <a:r>
            <a:rPr kumimoji="1" lang="en-US" altLang="ja-JP" sz="1300">
              <a:latin typeface="ＭＳ Ｐゴシック" panose="020B0600070205080204" pitchFamily="50" charset="-128"/>
              <a:ea typeface="ＭＳ Ｐゴシック" panose="020B0600070205080204" pitchFamily="50" charset="-128"/>
            </a:rPr>
            <a:t>92,657</a:t>
          </a:r>
          <a:r>
            <a:rPr kumimoji="1" lang="ja-JP" altLang="en-US" sz="1300">
              <a:latin typeface="ＭＳ Ｐゴシック" panose="020B0600070205080204" pitchFamily="50" charset="-128"/>
              <a:ea typeface="ＭＳ Ｐゴシック" panose="020B0600070205080204" pitchFamily="50" charset="-128"/>
            </a:rPr>
            <a:t>円で、減少傾向にあった中、令和５年度は増加した。これは、中小企業振興資金の貸付金の増によるものである。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1,312,298
1,296,344
5,675.92
765,414,818
740,769,253
5,247,092
363,639,715
972,070,523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119.0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Ｃ</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35</xdr:row>
      <xdr:rowOff>54627</xdr:rowOff>
    </xdr:from>
    <xdr:ext cx="377026"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384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71120</xdr:rowOff>
    </xdr:from>
    <xdr:to>
      <xdr:col>24</xdr:col>
      <xdr:colOff>62865</xdr:colOff>
      <xdr:row>38</xdr:row>
      <xdr:rowOff>160274</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214620"/>
          <a:ext cx="127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164101</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7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160274</xdr:rowOff>
    </xdr:from>
    <xdr:to>
      <xdr:col>24</xdr:col>
      <xdr:colOff>152400</xdr:colOff>
      <xdr:row>38</xdr:row>
      <xdr:rowOff>160274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75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17797</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4989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71120</xdr:rowOff>
    </xdr:from>
    <xdr:to>
      <xdr:col>24</xdr:col>
      <xdr:colOff>152400</xdr:colOff>
      <xdr:row>30</xdr:row>
      <xdr:rowOff>71120</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214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32258</xdr:rowOff>
    </xdr:from>
    <xdr:to>
      <xdr:col>24</xdr:col>
      <xdr:colOff>63500</xdr:colOff>
      <xdr:row>34</xdr:row>
      <xdr:rowOff>137414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86155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117619</xdr:rowOff>
    </xdr:from>
    <xdr:ext cx="378565"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11836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139192</xdr:rowOff>
    </xdr:from>
    <xdr:to>
      <xdr:col>24</xdr:col>
      <xdr:colOff>114300</xdr:colOff>
      <xdr:row>36</xdr:row>
      <xdr:rowOff>69342</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139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137414</xdr:rowOff>
    </xdr:from>
    <xdr:to>
      <xdr:col>19</xdr:col>
      <xdr:colOff>177800</xdr:colOff>
      <xdr:row>35</xdr:row>
      <xdr:rowOff>32258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66714"/>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125476</xdr:rowOff>
    </xdr:from>
    <xdr:to>
      <xdr:col>20</xdr:col>
      <xdr:colOff>38100</xdr:colOff>
      <xdr:row>36</xdr:row>
      <xdr:rowOff>55626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26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36</xdr:row>
      <xdr:rowOff>46753</xdr:rowOff>
    </xdr:from>
    <xdr:ext cx="378565"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95317" y="62189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11684</xdr:rowOff>
    </xdr:from>
    <xdr:to>
      <xdr:col>15</xdr:col>
      <xdr:colOff>50800</xdr:colOff>
      <xdr:row>35</xdr:row>
      <xdr:rowOff>32258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6012434"/>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146050</xdr:rowOff>
    </xdr:from>
    <xdr:to>
      <xdr:col>15</xdr:col>
      <xdr:colOff>101600</xdr:colOff>
      <xdr:row>36</xdr:row>
      <xdr:rowOff>76200</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36</xdr:row>
      <xdr:rowOff>67327</xdr:rowOff>
    </xdr:from>
    <xdr:ext cx="378565"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719017"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105410</xdr:rowOff>
    </xdr:from>
    <xdr:to>
      <xdr:col>10</xdr:col>
      <xdr:colOff>114300</xdr:colOff>
      <xdr:row>35</xdr:row>
      <xdr:rowOff>11684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3471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157480</xdr:rowOff>
    </xdr:from>
    <xdr:to>
      <xdr:col>10</xdr:col>
      <xdr:colOff>165100</xdr:colOff>
      <xdr:row>36</xdr:row>
      <xdr:rowOff>87630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15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36</xdr:row>
      <xdr:rowOff>78757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250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36</xdr:row>
      <xdr:rowOff>7891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1800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152908</xdr:rowOff>
    </xdr:from>
    <xdr:to>
      <xdr:col>24</xdr:col>
      <xdr:colOff>114300</xdr:colOff>
      <xdr:row>34</xdr:row>
      <xdr:rowOff>83058</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810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4335</xdr:rowOff>
    </xdr:from>
    <xdr:ext cx="378565"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6621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86614</xdr:rowOff>
    </xdr:from>
    <xdr:to>
      <xdr:col>20</xdr:col>
      <xdr:colOff>38100</xdr:colOff>
      <xdr:row>35</xdr:row>
      <xdr:rowOff>16764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1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166317</xdr:colOff>
      <xdr:row>33</xdr:row>
      <xdr:rowOff>33291</xdr:rowOff>
    </xdr:from>
    <xdr:ext cx="378565"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95317" y="56911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152908</xdr:rowOff>
    </xdr:from>
    <xdr:to>
      <xdr:col>15</xdr:col>
      <xdr:colOff>101600</xdr:colOff>
      <xdr:row>35</xdr:row>
      <xdr:rowOff>83058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33</xdr:row>
      <xdr:rowOff>99585</xdr:rowOff>
    </xdr:from>
    <xdr:ext cx="378565"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719017" y="57574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132334</xdr:rowOff>
    </xdr:from>
    <xdr:to>
      <xdr:col>10</xdr:col>
      <xdr:colOff>165100</xdr:colOff>
      <xdr:row>35</xdr:row>
      <xdr:rowOff>62484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61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33</xdr:row>
      <xdr:rowOff>79011</xdr:rowOff>
    </xdr:from>
    <xdr:ext cx="378565"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830017" y="5736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54610</xdr:rowOff>
    </xdr:from>
    <xdr:to>
      <xdr:col>6</xdr:col>
      <xdr:colOff>38100</xdr:colOff>
      <xdr:row>34</xdr:row>
      <xdr:rowOff>156210</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88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33</xdr:row>
      <xdr:rowOff>1287</xdr:rowOff>
    </xdr:from>
    <xdr:ext cx="378565"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941017" y="56591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総務費グラフ枠">
          <a:extLst>
            <a:ext uri="{FF2B5EF4-FFF2-40B4-BE49-F238E27FC236}">
              <a16:creationId xmlns:a16="http://schemas.microsoft.com/office/drawing/2014/main" id="{00000000-0008-0000-07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130373</xdr:rowOff>
    </xdr:from>
    <xdr:to>
      <xdr:col>24</xdr:col>
      <xdr:colOff>62865</xdr:colOff>
      <xdr:row>58</xdr:row>
      <xdr:rowOff>121915</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flipV="1">
          <a:off x="4633595" y="8874323"/>
          <a:ext cx="1270" cy="1191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125742</xdr:rowOff>
    </xdr:from>
    <xdr:ext cx="534377" cy="259045"/>
    <xdr:sp macro="" textlink="">
      <xdr:nvSpPr>
        <xdr:cNvPr id="109" name="総務費最小値テキスト">
          <a:extLst>
            <a:ext uri="{FF2B5EF4-FFF2-40B4-BE49-F238E27FC236}">
              <a16:creationId xmlns:a16="http://schemas.microsoft.com/office/drawing/2014/main" id="{00000000-0008-0000-0700-00006D000000}"/>
            </a:ext>
          </a:extLst>
        </xdr:cNvPr>
        <xdr:cNvSpPr txBox="1"/>
      </xdr:nvSpPr>
      <xdr:spPr>
        <a:xfrm>
          <a:off x="4686300" y="10069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121915</xdr:rowOff>
    </xdr:from>
    <xdr:to>
      <xdr:col>24</xdr:col>
      <xdr:colOff>152400</xdr:colOff>
      <xdr:row>58</xdr:row>
      <xdr:rowOff>121915</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4546600" y="10066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77050</xdr:rowOff>
    </xdr:from>
    <xdr:ext cx="534377" cy="259045"/>
    <xdr:sp macro="" textlink="">
      <xdr:nvSpPr>
        <xdr:cNvPr id="111" name="総務費最大値テキスト">
          <a:extLst>
            <a:ext uri="{FF2B5EF4-FFF2-40B4-BE49-F238E27FC236}">
              <a16:creationId xmlns:a16="http://schemas.microsoft.com/office/drawing/2014/main" id="{00000000-0008-0000-0700-00006F000000}"/>
            </a:ext>
          </a:extLst>
        </xdr:cNvPr>
        <xdr:cNvSpPr txBox="1"/>
      </xdr:nvSpPr>
      <xdr:spPr>
        <a:xfrm>
          <a:off x="4686300" y="8649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46,454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130373</xdr:rowOff>
    </xdr:from>
    <xdr:to>
      <xdr:col>24</xdr:col>
      <xdr:colOff>152400</xdr:colOff>
      <xdr:row>51</xdr:row>
      <xdr:rowOff>130373</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8874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30292</xdr:rowOff>
    </xdr:from>
    <xdr:to>
      <xdr:col>24</xdr:col>
      <xdr:colOff>63500</xdr:colOff>
      <xdr:row>56</xdr:row>
      <xdr:rowOff>55210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3797300" y="9460042"/>
          <a:ext cx="838200" cy="196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53657</xdr:rowOff>
    </xdr:from>
    <xdr:ext cx="534377" cy="259045"/>
    <xdr:sp macro="" textlink="">
      <xdr:nvSpPr>
        <xdr:cNvPr id="114" name="総務費平均値テキスト">
          <a:extLst>
            <a:ext uri="{FF2B5EF4-FFF2-40B4-BE49-F238E27FC236}">
              <a16:creationId xmlns:a16="http://schemas.microsoft.com/office/drawing/2014/main" id="{00000000-0008-0000-0700-000072000000}"/>
            </a:ext>
          </a:extLst>
        </xdr:cNvPr>
        <xdr:cNvSpPr txBox="1"/>
      </xdr:nvSpPr>
      <xdr:spPr>
        <a:xfrm>
          <a:off x="4686300" y="94834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75230</xdr:rowOff>
    </xdr:from>
    <xdr:to>
      <xdr:col>24</xdr:col>
      <xdr:colOff>114300</xdr:colOff>
      <xdr:row>56</xdr:row>
      <xdr:rowOff>5380</xdr:rowOff>
    </xdr:to>
    <xdr:sp macro="" textlink="">
      <xdr:nvSpPr>
        <xdr:cNvPr id="115" name="フローチャート: 判断 114">
          <a:extLst>
            <a:ext uri="{FF2B5EF4-FFF2-40B4-BE49-F238E27FC236}">
              <a16:creationId xmlns:a16="http://schemas.microsoft.com/office/drawing/2014/main" id="{00000000-0008-0000-0700-000073000000}"/>
            </a:ext>
          </a:extLst>
        </xdr:cNvPr>
        <xdr:cNvSpPr/>
      </xdr:nvSpPr>
      <xdr:spPr>
        <a:xfrm>
          <a:off x="4584700" y="950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168595</xdr:rowOff>
    </xdr:from>
    <xdr:to>
      <xdr:col>19</xdr:col>
      <xdr:colOff>177800</xdr:colOff>
      <xdr:row>56</xdr:row>
      <xdr:rowOff>55210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2908300" y="9255445"/>
          <a:ext cx="889000" cy="4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49123</xdr:rowOff>
    </xdr:from>
    <xdr:to>
      <xdr:col>20</xdr:col>
      <xdr:colOff>38100</xdr:colOff>
      <xdr:row>55</xdr:row>
      <xdr:rowOff>150723</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3746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167250</xdr:rowOff>
    </xdr:from>
    <xdr:ext cx="534377" cy="259045"/>
    <xdr:sp macro="" textlink="">
      <xdr:nvSpPr>
        <xdr:cNvPr id="118" name="テキスト ボックス 117">
          <a:extLst>
            <a:ext uri="{FF2B5EF4-FFF2-40B4-BE49-F238E27FC236}">
              <a16:creationId xmlns:a16="http://schemas.microsoft.com/office/drawing/2014/main" id="{00000000-0008-0000-0700-000076000000}"/>
            </a:ext>
          </a:extLst>
        </xdr:cNvPr>
        <xdr:cNvSpPr txBox="1"/>
      </xdr:nvSpPr>
      <xdr:spPr>
        <a:xfrm>
          <a:off x="35174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168595</xdr:rowOff>
    </xdr:from>
    <xdr:to>
      <xdr:col>15</xdr:col>
      <xdr:colOff>50800</xdr:colOff>
      <xdr:row>57</xdr:row>
      <xdr:rowOff>131196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019300" y="9255445"/>
          <a:ext cx="889000" cy="648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39431</xdr:rowOff>
    </xdr:from>
    <xdr:to>
      <xdr:col>15</xdr:col>
      <xdr:colOff>101600</xdr:colOff>
      <xdr:row>53</xdr:row>
      <xdr:rowOff>141031</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2857500" y="912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157558</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2641111" y="8901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131196</xdr:rowOff>
    </xdr:from>
    <xdr:to>
      <xdr:col>10</xdr:col>
      <xdr:colOff>114300</xdr:colOff>
      <xdr:row>58</xdr:row>
      <xdr:rowOff>26406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1130300" y="9903846"/>
          <a:ext cx="889000" cy="66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110892</xdr:rowOff>
    </xdr:from>
    <xdr:to>
      <xdr:col>10</xdr:col>
      <xdr:colOff>165100</xdr:colOff>
      <xdr:row>57</xdr:row>
      <xdr:rowOff>41042</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1968500" y="97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57569</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1752111" y="94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105907</xdr:rowOff>
    </xdr:from>
    <xdr:to>
      <xdr:col>6</xdr:col>
      <xdr:colOff>38100</xdr:colOff>
      <xdr:row>57</xdr:row>
      <xdr:rowOff>36057</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079500" y="9707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52584</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863111" y="9482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150942</xdr:rowOff>
    </xdr:from>
    <xdr:to>
      <xdr:col>24</xdr:col>
      <xdr:colOff>114300</xdr:colOff>
      <xdr:row>55</xdr:row>
      <xdr:rowOff>81092</xdr:rowOff>
    </xdr:to>
    <xdr:sp macro="" textlink="">
      <xdr:nvSpPr>
        <xdr:cNvPr id="132" name="楕円 131">
          <a:extLst>
            <a:ext uri="{FF2B5EF4-FFF2-40B4-BE49-F238E27FC236}">
              <a16:creationId xmlns:a16="http://schemas.microsoft.com/office/drawing/2014/main" id="{00000000-0008-0000-0700-000084000000}"/>
            </a:ext>
          </a:extLst>
        </xdr:cNvPr>
        <xdr:cNvSpPr/>
      </xdr:nvSpPr>
      <xdr:spPr>
        <a:xfrm>
          <a:off x="4584700" y="9409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2369</xdr:rowOff>
    </xdr:from>
    <xdr:ext cx="534377" cy="259045"/>
    <xdr:sp macro="" textlink="">
      <xdr:nvSpPr>
        <xdr:cNvPr id="133" name="総務費該当値テキスト">
          <a:extLst>
            <a:ext uri="{FF2B5EF4-FFF2-40B4-BE49-F238E27FC236}">
              <a16:creationId xmlns:a16="http://schemas.microsoft.com/office/drawing/2014/main" id="{00000000-0008-0000-0700-000085000000}"/>
            </a:ext>
          </a:extLst>
        </xdr:cNvPr>
        <xdr:cNvSpPr txBox="1"/>
      </xdr:nvSpPr>
      <xdr:spPr>
        <a:xfrm>
          <a:off x="4686300" y="926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4410</xdr:rowOff>
    </xdr:from>
    <xdr:to>
      <xdr:col>20</xdr:col>
      <xdr:colOff>38100</xdr:colOff>
      <xdr:row>56</xdr:row>
      <xdr:rowOff>106010</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3746500" y="9605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56</xdr:row>
      <xdr:rowOff>97137</xdr:rowOff>
    </xdr:from>
    <xdr:ext cx="534377"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517411" y="9698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117795</xdr:rowOff>
    </xdr:from>
    <xdr:to>
      <xdr:col>15</xdr:col>
      <xdr:colOff>101600</xdr:colOff>
      <xdr:row>54</xdr:row>
      <xdr:rowOff>47945</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2857500" y="920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39072</xdr:rowOff>
    </xdr:from>
    <xdr:ext cx="534377"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641111" y="929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80396</xdr:rowOff>
    </xdr:from>
    <xdr:to>
      <xdr:col>10</xdr:col>
      <xdr:colOff>165100</xdr:colOff>
      <xdr:row>58</xdr:row>
      <xdr:rowOff>10546</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1968500" y="985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1673</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1752111" y="9945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147056</xdr:rowOff>
    </xdr:from>
    <xdr:to>
      <xdr:col>6</xdr:col>
      <xdr:colOff>38100</xdr:colOff>
      <xdr:row>58</xdr:row>
      <xdr:rowOff>77206</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079500" y="991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68333</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863111" y="1001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id="{00000000-0008-0000-07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3" name="正方形/長方形 142">
          <a:extLst>
            <a:ext uri="{FF2B5EF4-FFF2-40B4-BE49-F238E27FC236}">
              <a16:creationId xmlns:a16="http://schemas.microsoft.com/office/drawing/2014/main" id="{00000000-0008-0000-0700-00008F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49" name="直線コネクタ 148">
          <a:extLst>
            <a:ext uri="{FF2B5EF4-FFF2-40B4-BE49-F238E27FC236}">
              <a16:creationId xmlns:a16="http://schemas.microsoft.com/office/drawing/2014/main" id="{00000000-0008-0000-0700-000095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0" name="テキスト ボックス 149">
          <a:extLst>
            <a:ext uri="{FF2B5EF4-FFF2-40B4-BE49-F238E27FC236}">
              <a16:creationId xmlns:a16="http://schemas.microsoft.com/office/drawing/2014/main" id="{00000000-0008-0000-0700-000096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139700</xdr:rowOff>
    </xdr:from>
    <xdr:to>
      <xdr:col>28</xdr:col>
      <xdr:colOff>114300</xdr:colOff>
      <xdr:row>79</xdr:row>
      <xdr:rowOff>139700</xdr:rowOff>
    </xdr:to>
    <xdr:cxnSp macro="">
      <xdr:nvCxnSpPr>
        <xdr:cNvPr id="151" name="直線コネクタ 150">
          <a:extLst>
            <a:ext uri="{FF2B5EF4-FFF2-40B4-BE49-F238E27FC236}">
              <a16:creationId xmlns:a16="http://schemas.microsoft.com/office/drawing/2014/main" id="{00000000-0008-0000-0700-000097000000}"/>
            </a:ext>
          </a:extLst>
        </xdr:cNvPr>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168927</xdr:rowOff>
    </xdr:from>
    <xdr:ext cx="531299" cy="259045"/>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230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77</xdr:row>
      <xdr:rowOff>54627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111777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54627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68</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125584</xdr:rowOff>
    </xdr:from>
    <xdr:to>
      <xdr:col>24</xdr:col>
      <xdr:colOff>62865</xdr:colOff>
      <xdr:row>78</xdr:row>
      <xdr:rowOff>154987</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27084"/>
          <a:ext cx="1270" cy="140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158814</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353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154987</xdr:rowOff>
    </xdr:from>
    <xdr:to>
      <xdr:col>24</xdr:col>
      <xdr:colOff>152400</xdr:colOff>
      <xdr:row>78</xdr:row>
      <xdr:rowOff>154987</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352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72261</xdr:rowOff>
    </xdr:from>
    <xdr:ext cx="599010"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0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125584</xdr:rowOff>
    </xdr:from>
    <xdr:to>
      <xdr:col>24</xdr:col>
      <xdr:colOff>152400</xdr:colOff>
      <xdr:row>70</xdr:row>
      <xdr:rowOff>125584</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27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41259</xdr:rowOff>
    </xdr:from>
    <xdr:to>
      <xdr:col>24</xdr:col>
      <xdr:colOff>63500</xdr:colOff>
      <xdr:row>76</xdr:row>
      <xdr:rowOff>89036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3797300" y="13071459"/>
          <a:ext cx="8382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18350</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304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39923</xdr:rowOff>
    </xdr:from>
    <xdr:to>
      <xdr:col>24</xdr:col>
      <xdr:colOff>114300</xdr:colOff>
      <xdr:row>76</xdr:row>
      <xdr:rowOff>141523</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3070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88522</xdr:rowOff>
    </xdr:from>
    <xdr:to>
      <xdr:col>19</xdr:col>
      <xdr:colOff>177800</xdr:colOff>
      <xdr:row>76</xdr:row>
      <xdr:rowOff>89036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2908300" y="13118722"/>
          <a:ext cx="889000" cy="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130563</xdr:rowOff>
    </xdr:from>
    <xdr:to>
      <xdr:col>20</xdr:col>
      <xdr:colOff>38100</xdr:colOff>
      <xdr:row>77</xdr:row>
      <xdr:rowOff>60713</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316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77</xdr:row>
      <xdr:rowOff>51840</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3253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54346</xdr:rowOff>
    </xdr:from>
    <xdr:to>
      <xdr:col>15</xdr:col>
      <xdr:colOff>50800</xdr:colOff>
      <xdr:row>76</xdr:row>
      <xdr:rowOff>88522</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913096"/>
          <a:ext cx="889000" cy="20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90357</xdr:rowOff>
    </xdr:from>
    <xdr:to>
      <xdr:col>15</xdr:col>
      <xdr:colOff>101600</xdr:colOff>
      <xdr:row>77</xdr:row>
      <xdr:rowOff>20507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312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11634</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3213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54346</xdr:rowOff>
    </xdr:from>
    <xdr:to>
      <xdr:col>10</xdr:col>
      <xdr:colOff>114300</xdr:colOff>
      <xdr:row>77</xdr:row>
      <xdr:rowOff>165960</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913096"/>
          <a:ext cx="889000" cy="454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66069</xdr:rowOff>
    </xdr:from>
    <xdr:to>
      <xdr:col>10</xdr:col>
      <xdr:colOff>165100</xdr:colOff>
      <xdr:row>76</xdr:row>
      <xdr:rowOff>167669</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309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158796</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318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165652</xdr:rowOff>
    </xdr:from>
    <xdr:to>
      <xdr:col>6</xdr:col>
      <xdr:colOff>38100</xdr:colOff>
      <xdr:row>78</xdr:row>
      <xdr:rowOff>95802</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367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86929</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346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161909</xdr:rowOff>
    </xdr:from>
    <xdr:to>
      <xdr:col>24</xdr:col>
      <xdr:colOff>114300</xdr:colOff>
      <xdr:row>76</xdr:row>
      <xdr:rowOff>92059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3020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13336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872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38236</xdr:rowOff>
    </xdr:from>
    <xdr:to>
      <xdr:col>20</xdr:col>
      <xdr:colOff>38100</xdr:colOff>
      <xdr:row>76</xdr:row>
      <xdr:rowOff>139836</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3068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74</xdr:row>
      <xdr:rowOff>156363</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84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37722</xdr:rowOff>
    </xdr:from>
    <xdr:to>
      <xdr:col>15</xdr:col>
      <xdr:colOff>101600</xdr:colOff>
      <xdr:row>76</xdr:row>
      <xdr:rowOff>139322</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30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74</xdr:row>
      <xdr:rowOff>155850</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843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3546</xdr:rowOff>
    </xdr:from>
    <xdr:to>
      <xdr:col>10</xdr:col>
      <xdr:colOff>165100</xdr:colOff>
      <xdr:row>75</xdr:row>
      <xdr:rowOff>105146</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862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121673</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63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115160</xdr:rowOff>
    </xdr:from>
    <xdr:to>
      <xdr:col>6</xdr:col>
      <xdr:colOff>38100</xdr:colOff>
      <xdr:row>78</xdr:row>
      <xdr:rowOff>45310</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316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61837</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092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92727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衛生費グラフ枠">
          <a:extLst>
            <a:ext uri="{FF2B5EF4-FFF2-40B4-BE49-F238E27FC236}">
              <a16:creationId xmlns:a16="http://schemas.microsoft.com/office/drawing/2014/main" id="{00000000-0008-0000-07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95</xdr:row>
      <xdr:rowOff>18617</xdr:rowOff>
    </xdr:from>
    <xdr:to>
      <xdr:col>24</xdr:col>
      <xdr:colOff>62865</xdr:colOff>
      <xdr:row>96</xdr:row>
      <xdr:rowOff>94208</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flipV="1">
          <a:off x="4633595" y="16306367"/>
          <a:ext cx="1270" cy="247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98035</xdr:rowOff>
    </xdr:from>
    <xdr:ext cx="534377" cy="259045"/>
    <xdr:sp macro="" textlink="">
      <xdr:nvSpPr>
        <xdr:cNvPr id="225" name="衛生費最小値テキスト">
          <a:extLst>
            <a:ext uri="{FF2B5EF4-FFF2-40B4-BE49-F238E27FC236}">
              <a16:creationId xmlns:a16="http://schemas.microsoft.com/office/drawing/2014/main" id="{00000000-0008-0000-0700-0000E1000000}"/>
            </a:ext>
          </a:extLst>
        </xdr:cNvPr>
        <xdr:cNvSpPr txBox="1"/>
      </xdr:nvSpPr>
      <xdr:spPr>
        <a:xfrm>
          <a:off x="4686300" y="16557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96</xdr:row>
      <xdr:rowOff>94208</xdr:rowOff>
    </xdr:from>
    <xdr:to>
      <xdr:col>24</xdr:col>
      <xdr:colOff>152400</xdr:colOff>
      <xdr:row>96</xdr:row>
      <xdr:rowOff>94208</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6553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136744</xdr:rowOff>
    </xdr:from>
    <xdr:ext cx="534377" cy="259045"/>
    <xdr:sp macro="" textlink="">
      <xdr:nvSpPr>
        <xdr:cNvPr id="227" name="衛生費最大値テキスト">
          <a:extLst>
            <a:ext uri="{FF2B5EF4-FFF2-40B4-BE49-F238E27FC236}">
              <a16:creationId xmlns:a16="http://schemas.microsoft.com/office/drawing/2014/main" id="{00000000-0008-0000-0700-0000E3000000}"/>
            </a:ext>
          </a:extLst>
        </xdr:cNvPr>
        <xdr:cNvSpPr txBox="1"/>
      </xdr:nvSpPr>
      <xdr:spPr>
        <a:xfrm>
          <a:off x="4686300" y="1608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95</xdr:row>
      <xdr:rowOff>18617</xdr:rowOff>
    </xdr:from>
    <xdr:to>
      <xdr:col>24</xdr:col>
      <xdr:colOff>152400</xdr:colOff>
      <xdr:row>95</xdr:row>
      <xdr:rowOff>18617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30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110553</xdr:rowOff>
    </xdr:from>
    <xdr:to>
      <xdr:col>24</xdr:col>
      <xdr:colOff>63500</xdr:colOff>
      <xdr:row>95</xdr:row>
      <xdr:rowOff>18617</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a:off x="3797300" y="15712503"/>
          <a:ext cx="838200" cy="5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47845</xdr:rowOff>
    </xdr:from>
    <xdr:ext cx="534377" cy="259045"/>
    <xdr:sp macro="" textlink="">
      <xdr:nvSpPr>
        <xdr:cNvPr id="230" name="衛生費平均値テキスト">
          <a:extLst>
            <a:ext uri="{FF2B5EF4-FFF2-40B4-BE49-F238E27FC236}">
              <a16:creationId xmlns:a16="http://schemas.microsoft.com/office/drawing/2014/main" id="{00000000-0008-0000-0700-0000E6000000}"/>
            </a:ext>
          </a:extLst>
        </xdr:cNvPr>
        <xdr:cNvSpPr txBox="1"/>
      </xdr:nvSpPr>
      <xdr:spPr>
        <a:xfrm>
          <a:off x="4686300" y="163355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54153</xdr:rowOff>
    </xdr:from>
    <xdr:to>
      <xdr:col>24</xdr:col>
      <xdr:colOff>114300</xdr:colOff>
      <xdr:row>95</xdr:row>
      <xdr:rowOff>155753</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4584700" y="16341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110553</xdr:rowOff>
    </xdr:from>
    <xdr:to>
      <xdr:col>19</xdr:col>
      <xdr:colOff>177800</xdr:colOff>
      <xdr:row>93</xdr:row>
      <xdr:rowOff>22771</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flipV="1">
          <a:off x="2908300" y="15712503"/>
          <a:ext cx="889000" cy="255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31445</xdr:rowOff>
    </xdr:from>
    <xdr:to>
      <xdr:col>20</xdr:col>
      <xdr:colOff>38100</xdr:colOff>
      <xdr:row>90</xdr:row>
      <xdr:rowOff>133045</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3746500" y="15461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88</xdr:row>
      <xdr:rowOff>149572</xdr:rowOff>
    </xdr:from>
    <xdr:ext cx="534377" cy="259045"/>
    <xdr:sp macro="" textlink="">
      <xdr:nvSpPr>
        <xdr:cNvPr id="234" name="テキスト ボックス 233">
          <a:extLst>
            <a:ext uri="{FF2B5EF4-FFF2-40B4-BE49-F238E27FC236}">
              <a16:creationId xmlns:a16="http://schemas.microsoft.com/office/drawing/2014/main" id="{00000000-0008-0000-0700-0000EA000000}"/>
            </a:ext>
          </a:extLst>
        </xdr:cNvPr>
        <xdr:cNvSpPr txBox="1"/>
      </xdr:nvSpPr>
      <xdr:spPr>
        <a:xfrm>
          <a:off x="3517411" y="1523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22771</xdr:rowOff>
    </xdr:from>
    <xdr:to>
      <xdr:col>15</xdr:col>
      <xdr:colOff>50800</xdr:colOff>
      <xdr:row>93</xdr:row>
      <xdr:rowOff>80569</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flipV="1">
          <a:off x="2019300" y="15967621"/>
          <a:ext cx="889000" cy="57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35370</xdr:rowOff>
    </xdr:from>
    <xdr:to>
      <xdr:col>15</xdr:col>
      <xdr:colOff>101600</xdr:colOff>
      <xdr:row>91</xdr:row>
      <xdr:rowOff>136970</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2857500" y="1563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89</xdr:row>
      <xdr:rowOff>153497</xdr:rowOff>
    </xdr:from>
    <xdr:ext cx="534377" cy="259045"/>
    <xdr:sp macro="" textlink="">
      <xdr:nvSpPr>
        <xdr:cNvPr id="237" name="テキスト ボックス 236">
          <a:extLst>
            <a:ext uri="{FF2B5EF4-FFF2-40B4-BE49-F238E27FC236}">
              <a16:creationId xmlns:a16="http://schemas.microsoft.com/office/drawing/2014/main" id="{00000000-0008-0000-0700-0000ED000000}"/>
            </a:ext>
          </a:extLst>
        </xdr:cNvPr>
        <xdr:cNvSpPr txBox="1"/>
      </xdr:nvSpPr>
      <xdr:spPr>
        <a:xfrm>
          <a:off x="2641111" y="15412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80569</xdr:rowOff>
    </xdr:from>
    <xdr:to>
      <xdr:col>10</xdr:col>
      <xdr:colOff>114300</xdr:colOff>
      <xdr:row>96</xdr:row>
      <xdr:rowOff>103467</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1130300" y="16025419"/>
          <a:ext cx="889000" cy="537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92</xdr:row>
      <xdr:rowOff>162509</xdr:rowOff>
    </xdr:from>
    <xdr:to>
      <xdr:col>10</xdr:col>
      <xdr:colOff>165100</xdr:colOff>
      <xdr:row>93</xdr:row>
      <xdr:rowOff>92659</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968500" y="15935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91</xdr:row>
      <xdr:rowOff>109186</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1752111" y="15711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142239</xdr:rowOff>
    </xdr:from>
    <xdr:to>
      <xdr:col>6</xdr:col>
      <xdr:colOff>38100</xdr:colOff>
      <xdr:row>98</xdr:row>
      <xdr:rowOff>72389</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079500" y="1677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63516</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863111" y="16865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139267</xdr:rowOff>
    </xdr:from>
    <xdr:to>
      <xdr:col>24</xdr:col>
      <xdr:colOff>114300</xdr:colOff>
      <xdr:row>95</xdr:row>
      <xdr:rowOff>69417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4584700" y="1625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92294</xdr:rowOff>
    </xdr:from>
    <xdr:ext cx="534377" cy="259045"/>
    <xdr:sp macro="" textlink="">
      <xdr:nvSpPr>
        <xdr:cNvPr id="249" name="衛生費該当値テキスト">
          <a:extLst>
            <a:ext uri="{FF2B5EF4-FFF2-40B4-BE49-F238E27FC236}">
              <a16:creationId xmlns:a16="http://schemas.microsoft.com/office/drawing/2014/main" id="{00000000-0008-0000-0700-0000F9000000}"/>
            </a:ext>
          </a:extLst>
        </xdr:cNvPr>
        <xdr:cNvSpPr txBox="1"/>
      </xdr:nvSpPr>
      <xdr:spPr>
        <a:xfrm>
          <a:off x="4686300" y="1620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59753</xdr:rowOff>
    </xdr:from>
    <xdr:to>
      <xdr:col>20</xdr:col>
      <xdr:colOff>38100</xdr:colOff>
      <xdr:row>91</xdr:row>
      <xdr:rowOff>161353</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3746500" y="156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152480</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517411" y="1575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143421</xdr:rowOff>
    </xdr:from>
    <xdr:to>
      <xdr:col>15</xdr:col>
      <xdr:colOff>101600</xdr:colOff>
      <xdr:row>93</xdr:row>
      <xdr:rowOff>73571</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2857500" y="15916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64698</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2641111" y="16009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29769</xdr:rowOff>
    </xdr:from>
    <xdr:to>
      <xdr:col>10</xdr:col>
      <xdr:colOff>165100</xdr:colOff>
      <xdr:row>93</xdr:row>
      <xdr:rowOff>131369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968500" y="15974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122496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752111" y="16067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52667</xdr:rowOff>
    </xdr:from>
    <xdr:to>
      <xdr:col>6</xdr:col>
      <xdr:colOff>38100</xdr:colOff>
      <xdr:row>96</xdr:row>
      <xdr:rowOff>154267</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079500" y="16511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170794</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863111" y="1628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40</xdr:row>
      <xdr:rowOff>111777</xdr:rowOff>
    </xdr:from>
    <xdr:ext cx="377026"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226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128105</xdr:rowOff>
    </xdr:from>
    <xdr:ext cx="467179"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136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126637</xdr:rowOff>
    </xdr:from>
    <xdr:to>
      <xdr:col>54</xdr:col>
      <xdr:colOff>189865</xdr:colOff>
      <xdr:row>38</xdr:row>
      <xdr:rowOff>160927</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098687"/>
          <a:ext cx="1270" cy="15773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164754</xdr:rowOff>
    </xdr:from>
    <xdr:ext cx="469744"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679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160927</xdr:rowOff>
    </xdr:from>
    <xdr:to>
      <xdr:col>55</xdr:col>
      <xdr:colOff>88900</xdr:colOff>
      <xdr:row>38</xdr:row>
      <xdr:rowOff>160927</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676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73314</xdr:rowOff>
    </xdr:from>
    <xdr:ext cx="469744"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4873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126637</xdr:rowOff>
    </xdr:from>
    <xdr:to>
      <xdr:col>55</xdr:col>
      <xdr:colOff>88900</xdr:colOff>
      <xdr:row>29</xdr:row>
      <xdr:rowOff>126637</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0986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103777</xdr:rowOff>
    </xdr:from>
    <xdr:to>
      <xdr:col>55</xdr:col>
      <xdr:colOff>0</xdr:colOff>
      <xdr:row>34</xdr:row>
      <xdr:rowOff>108676</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5933077"/>
          <a:ext cx="8382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121211</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1219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142784</xdr:rowOff>
    </xdr:from>
    <xdr:to>
      <xdr:col>55</xdr:col>
      <xdr:colOff>50800</xdr:colOff>
      <xdr:row>36</xdr:row>
      <xdr:rowOff>72934</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143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108676</xdr:rowOff>
    </xdr:from>
    <xdr:to>
      <xdr:col>50</xdr:col>
      <xdr:colOff>114300</xdr:colOff>
      <xdr:row>35</xdr:row>
      <xdr:rowOff>17236</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8750300" y="5937976"/>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159113</xdr:rowOff>
    </xdr:from>
    <xdr:to>
      <xdr:col>50</xdr:col>
      <xdr:colOff>165100</xdr:colOff>
      <xdr:row>37</xdr:row>
      <xdr:rowOff>89263</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331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80390</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391728" y="6424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17236</xdr:rowOff>
    </xdr:from>
    <xdr:to>
      <xdr:col>45</xdr:col>
      <xdr:colOff>177800</xdr:colOff>
      <xdr:row>36</xdr:row>
      <xdr:rowOff>125004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017986"/>
          <a:ext cx="889000" cy="27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28484</xdr:rowOff>
    </xdr:from>
    <xdr:to>
      <xdr:col>46</xdr:col>
      <xdr:colOff>38100</xdr:colOff>
      <xdr:row>36</xdr:row>
      <xdr:rowOff>130084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20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121211</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293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125004</xdr:rowOff>
    </xdr:from>
    <xdr:to>
      <xdr:col>41</xdr:col>
      <xdr:colOff>50800</xdr:colOff>
      <xdr:row>37</xdr:row>
      <xdr:rowOff>136434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6972300" y="6297204"/>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49711</xdr:rowOff>
    </xdr:from>
    <xdr:to>
      <xdr:col>41</xdr:col>
      <xdr:colOff>101600</xdr:colOff>
      <xdr:row>36</xdr:row>
      <xdr:rowOff>151311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221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167838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599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xdr:rowOff>
    </xdr:from>
    <xdr:to>
      <xdr:col>36</xdr:col>
      <xdr:colOff>165100</xdr:colOff>
      <xdr:row>38</xdr:row>
      <xdr:rowOff>110490</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523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101617</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616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52977</xdr:rowOff>
    </xdr:from>
    <xdr:to>
      <xdr:col>55</xdr:col>
      <xdr:colOff>50800</xdr:colOff>
      <xdr:row>34</xdr:row>
      <xdr:rowOff>154577</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5882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75854</xdr:rowOff>
    </xdr:from>
    <xdr:ext cx="469744"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5733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57876</xdr:rowOff>
    </xdr:from>
    <xdr:to>
      <xdr:col>50</xdr:col>
      <xdr:colOff>165100</xdr:colOff>
      <xdr:row>34</xdr:row>
      <xdr:rowOff>159476</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588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33</xdr:row>
      <xdr:rowOff>4553</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391728" y="5662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137886</xdr:rowOff>
    </xdr:from>
    <xdr:to>
      <xdr:col>46</xdr:col>
      <xdr:colOff>38100</xdr:colOff>
      <xdr:row>35</xdr:row>
      <xdr:rowOff>68036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596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84563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15428" y="5742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74204</xdr:rowOff>
    </xdr:from>
    <xdr:to>
      <xdr:col>41</xdr:col>
      <xdr:colOff>101600</xdr:colOff>
      <xdr:row>37</xdr:row>
      <xdr:rowOff>4354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246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166931</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26428" y="633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85634</xdr:rowOff>
    </xdr:from>
    <xdr:to>
      <xdr:col>36</xdr:col>
      <xdr:colOff>165100</xdr:colOff>
      <xdr:row>38</xdr:row>
      <xdr:rowOff>15784</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29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32311</xdr:rowOff>
    </xdr:from>
    <xdr:ext cx="469744"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37428" y="6204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139145</xdr:rowOff>
    </xdr:from>
    <xdr:to>
      <xdr:col>54</xdr:col>
      <xdr:colOff>189865</xdr:colOff>
      <xdr:row>59</xdr:row>
      <xdr:rowOff>93033</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11645"/>
          <a:ext cx="1270" cy="14969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96860</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212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93033</xdr:rowOff>
    </xdr:from>
    <xdr:to>
      <xdr:col>55</xdr:col>
      <xdr:colOff>88900</xdr:colOff>
      <xdr:row>59</xdr:row>
      <xdr:rowOff>93033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208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85822</xdr:rowOff>
    </xdr:from>
    <xdr:ext cx="534377"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86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139145</xdr:rowOff>
    </xdr:from>
    <xdr:to>
      <xdr:col>55</xdr:col>
      <xdr:colOff>88900</xdr:colOff>
      <xdr:row>50</xdr:row>
      <xdr:rowOff>139145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11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110048</xdr:rowOff>
    </xdr:from>
    <xdr:to>
      <xdr:col>55</xdr:col>
      <xdr:colOff>0</xdr:colOff>
      <xdr:row>55</xdr:row>
      <xdr:rowOff>136141</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flipV="1">
          <a:off x="9639300" y="9539798"/>
          <a:ext cx="838200" cy="2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52</xdr:row>
      <xdr:rowOff>141789</xdr:rowOff>
    </xdr:from>
    <xdr:ext cx="534377"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0571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118912</xdr:rowOff>
    </xdr:from>
    <xdr:to>
      <xdr:col>55</xdr:col>
      <xdr:colOff>50800</xdr:colOff>
      <xdr:row>54</xdr:row>
      <xdr:rowOff>49062</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205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136141</xdr:rowOff>
    </xdr:from>
    <xdr:to>
      <xdr:col>50</xdr:col>
      <xdr:colOff>114300</xdr:colOff>
      <xdr:row>56</xdr:row>
      <xdr:rowOff>4205</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8750300" y="9565891"/>
          <a:ext cx="889000" cy="3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138767</xdr:rowOff>
    </xdr:from>
    <xdr:to>
      <xdr:col>50</xdr:col>
      <xdr:colOff>165100</xdr:colOff>
      <xdr:row>54</xdr:row>
      <xdr:rowOff>68917</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22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52</xdr:row>
      <xdr:rowOff>85444</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59411" y="9000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142541</xdr:rowOff>
    </xdr:from>
    <xdr:to>
      <xdr:col>45</xdr:col>
      <xdr:colOff>177800</xdr:colOff>
      <xdr:row>56</xdr:row>
      <xdr:rowOff>4205</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7861300" y="9572291"/>
          <a:ext cx="889000" cy="3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147291</xdr:rowOff>
    </xdr:from>
    <xdr:to>
      <xdr:col>46</xdr:col>
      <xdr:colOff>38100</xdr:colOff>
      <xdr:row>54</xdr:row>
      <xdr:rowOff>77441</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23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52</xdr:row>
      <xdr:rowOff>93968</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00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142541</xdr:rowOff>
    </xdr:from>
    <xdr:to>
      <xdr:col>41</xdr:col>
      <xdr:colOff>50800</xdr:colOff>
      <xdr:row>56</xdr:row>
      <xdr:rowOff>23539</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572291"/>
          <a:ext cx="889000" cy="52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116560</xdr:rowOff>
    </xdr:from>
    <xdr:to>
      <xdr:col>41</xdr:col>
      <xdr:colOff>101600</xdr:colOff>
      <xdr:row>54</xdr:row>
      <xdr:rowOff>46710</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20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63237</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8978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98926</xdr:rowOff>
    </xdr:from>
    <xdr:to>
      <xdr:col>36</xdr:col>
      <xdr:colOff>165100</xdr:colOff>
      <xdr:row>54</xdr:row>
      <xdr:rowOff>29076</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185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45603</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8961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59248</xdr:rowOff>
    </xdr:from>
    <xdr:to>
      <xdr:col>55</xdr:col>
      <xdr:colOff>50800</xdr:colOff>
      <xdr:row>55</xdr:row>
      <xdr:rowOff>160848</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48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37675</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467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85341</xdr:rowOff>
    </xdr:from>
    <xdr:to>
      <xdr:col>50</xdr:col>
      <xdr:colOff>165100</xdr:colOff>
      <xdr:row>56</xdr:row>
      <xdr:rowOff>15491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515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6618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59411" y="960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124855</xdr:rowOff>
    </xdr:from>
    <xdr:to>
      <xdr:col>46</xdr:col>
      <xdr:colOff>38100</xdr:colOff>
      <xdr:row>56</xdr:row>
      <xdr:rowOff>55005</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55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46132</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64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91741</xdr:rowOff>
    </xdr:from>
    <xdr:to>
      <xdr:col>41</xdr:col>
      <xdr:colOff>101600</xdr:colOff>
      <xdr:row>56</xdr:row>
      <xdr:rowOff>21891</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521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13018</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614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144189</xdr:rowOff>
    </xdr:from>
    <xdr:to>
      <xdr:col>36</xdr:col>
      <xdr:colOff>165100</xdr:colOff>
      <xdr:row>56</xdr:row>
      <xdr:rowOff>74339</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65466</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7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34348</xdr:rowOff>
    </xdr:from>
    <xdr:to>
      <xdr:col>54</xdr:col>
      <xdr:colOff>189865</xdr:colOff>
      <xdr:row>78</xdr:row>
      <xdr:rowOff>51950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035848"/>
          <a:ext cx="1270" cy="13892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55777</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2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51950</xdr:rowOff>
    </xdr:from>
    <xdr:to>
      <xdr:col>55</xdr:col>
      <xdr:colOff>88900</xdr:colOff>
      <xdr:row>78</xdr:row>
      <xdr:rowOff>51950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2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152475</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81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34348</xdr:rowOff>
    </xdr:from>
    <xdr:to>
      <xdr:col>55</xdr:col>
      <xdr:colOff>88900</xdr:colOff>
      <xdr:row>70</xdr:row>
      <xdr:rowOff>34348</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035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34348</xdr:rowOff>
    </xdr:from>
    <xdr:to>
      <xdr:col>55</xdr:col>
      <xdr:colOff>0</xdr:colOff>
      <xdr:row>73</xdr:row>
      <xdr:rowOff>46072</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2035848"/>
          <a:ext cx="838200" cy="526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106940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4513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72</xdr:row>
      <xdr:rowOff>128513</xdr:rowOff>
    </xdr:from>
    <xdr:to>
      <xdr:col>55</xdr:col>
      <xdr:colOff>50800</xdr:colOff>
      <xdr:row>73</xdr:row>
      <xdr:rowOff>58663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472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155571</xdr:rowOff>
    </xdr:from>
    <xdr:to>
      <xdr:col>50</xdr:col>
      <xdr:colOff>114300</xdr:colOff>
      <xdr:row>73</xdr:row>
      <xdr:rowOff>46072</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2499971"/>
          <a:ext cx="889000" cy="61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1053</xdr:rowOff>
    </xdr:from>
    <xdr:to>
      <xdr:col>50</xdr:col>
      <xdr:colOff>165100</xdr:colOff>
      <xdr:row>72</xdr:row>
      <xdr:rowOff>102653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34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70</xdr:row>
      <xdr:rowOff>119180</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120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155571</xdr:rowOff>
    </xdr:from>
    <xdr:to>
      <xdr:col>45</xdr:col>
      <xdr:colOff>177800</xdr:colOff>
      <xdr:row>72</xdr:row>
      <xdr:rowOff>163181</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2499971"/>
          <a:ext cx="889000" cy="7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71</xdr:row>
      <xdr:rowOff>145789</xdr:rowOff>
    </xdr:from>
    <xdr:to>
      <xdr:col>46</xdr:col>
      <xdr:colOff>38100</xdr:colOff>
      <xdr:row>72</xdr:row>
      <xdr:rowOff>75939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318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92466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093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163181</xdr:rowOff>
    </xdr:from>
    <xdr:to>
      <xdr:col>41</xdr:col>
      <xdr:colOff>50800</xdr:colOff>
      <xdr:row>75</xdr:row>
      <xdr:rowOff>107582</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507581"/>
          <a:ext cx="889000" cy="458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71</xdr:row>
      <xdr:rowOff>91741</xdr:rowOff>
    </xdr:from>
    <xdr:to>
      <xdr:col>41</xdr:col>
      <xdr:colOff>101600</xdr:colOff>
      <xdr:row>72</xdr:row>
      <xdr:rowOff>21891</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26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70</xdr:row>
      <xdr:rowOff>38418</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03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153659</xdr:rowOff>
    </xdr:from>
    <xdr:to>
      <xdr:col>36</xdr:col>
      <xdr:colOff>165100</xdr:colOff>
      <xdr:row>77</xdr:row>
      <xdr:rowOff>83809</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18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74936</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76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69</xdr:row>
      <xdr:rowOff>154998</xdr:rowOff>
    </xdr:from>
    <xdr:to>
      <xdr:col>55</xdr:col>
      <xdr:colOff>50800</xdr:colOff>
      <xdr:row>70</xdr:row>
      <xdr:rowOff>85148</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198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69</xdr:row>
      <xdr:rowOff>108025</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19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72</xdr:row>
      <xdr:rowOff>166722</xdr:rowOff>
    </xdr:from>
    <xdr:to>
      <xdr:col>50</xdr:col>
      <xdr:colOff>165100</xdr:colOff>
      <xdr:row>73</xdr:row>
      <xdr:rowOff>96872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51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87999</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59411" y="12603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104771</xdr:rowOff>
    </xdr:from>
    <xdr:to>
      <xdr:col>46</xdr:col>
      <xdr:colOff>38100</xdr:colOff>
      <xdr:row>73</xdr:row>
      <xdr:rowOff>34921</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44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26048</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541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112381</xdr:rowOff>
    </xdr:from>
    <xdr:to>
      <xdr:col>41</xdr:col>
      <xdr:colOff>101600</xdr:colOff>
      <xdr:row>73</xdr:row>
      <xdr:rowOff>42531</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45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33658</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254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56782</xdr:rowOff>
    </xdr:from>
    <xdr:to>
      <xdr:col>36</xdr:col>
      <xdr:colOff>165100</xdr:colOff>
      <xdr:row>75</xdr:row>
      <xdr:rowOff>158381</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9155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3459</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69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土木費グラフ枠">
          <a:extLst>
            <a:ext uri="{FF2B5EF4-FFF2-40B4-BE49-F238E27FC236}">
              <a16:creationId xmlns:a16="http://schemas.microsoft.com/office/drawing/2014/main" id="{00000000-0008-0000-07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12050</xdr:rowOff>
    </xdr:from>
    <xdr:to>
      <xdr:col>54</xdr:col>
      <xdr:colOff>189865</xdr:colOff>
      <xdr:row>98</xdr:row>
      <xdr:rowOff>16759</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flipV="1">
          <a:off x="10475595" y="15614000"/>
          <a:ext cx="1270" cy="12048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20586</xdr:rowOff>
    </xdr:from>
    <xdr:ext cx="534377" cy="259045"/>
    <xdr:sp macro="" textlink="">
      <xdr:nvSpPr>
        <xdr:cNvPr id="452" name="土木費最小値テキスト">
          <a:extLst>
            <a:ext uri="{FF2B5EF4-FFF2-40B4-BE49-F238E27FC236}">
              <a16:creationId xmlns:a16="http://schemas.microsoft.com/office/drawing/2014/main" id="{00000000-0008-0000-0700-0000C4010000}"/>
            </a:ext>
          </a:extLst>
        </xdr:cNvPr>
        <xdr:cNvSpPr txBox="1"/>
      </xdr:nvSpPr>
      <xdr:spPr>
        <a:xfrm>
          <a:off x="10528300" y="16822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16759</xdr:rowOff>
    </xdr:from>
    <xdr:to>
      <xdr:col>55</xdr:col>
      <xdr:colOff>88900</xdr:colOff>
      <xdr:row>98</xdr:row>
      <xdr:rowOff>16759</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10388600" y="16818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130177</xdr:rowOff>
    </xdr:from>
    <xdr:ext cx="534377" cy="259045"/>
    <xdr:sp macro="" textlink="">
      <xdr:nvSpPr>
        <xdr:cNvPr id="454" name="土木費最大値テキスト">
          <a:extLst>
            <a:ext uri="{FF2B5EF4-FFF2-40B4-BE49-F238E27FC236}">
              <a16:creationId xmlns:a16="http://schemas.microsoft.com/office/drawing/2014/main" id="{00000000-0008-0000-0700-0000C6010000}"/>
            </a:ext>
          </a:extLst>
        </xdr:cNvPr>
        <xdr:cNvSpPr txBox="1"/>
      </xdr:nvSpPr>
      <xdr:spPr>
        <a:xfrm>
          <a:off x="10528300" y="15389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12050</xdr:rowOff>
    </xdr:from>
    <xdr:to>
      <xdr:col>55</xdr:col>
      <xdr:colOff>88900</xdr:colOff>
      <xdr:row>91</xdr:row>
      <xdr:rowOff>12050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5614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89226</xdr:rowOff>
    </xdr:from>
    <xdr:to>
      <xdr:col>55</xdr:col>
      <xdr:colOff>0</xdr:colOff>
      <xdr:row>94</xdr:row>
      <xdr:rowOff>98003</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9639300" y="15862626"/>
          <a:ext cx="838200" cy="35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143177</xdr:rowOff>
    </xdr:from>
    <xdr:ext cx="534377" cy="259045"/>
    <xdr:sp macro="" textlink="">
      <xdr:nvSpPr>
        <xdr:cNvPr id="457" name="土木費平均値テキスト">
          <a:extLst>
            <a:ext uri="{FF2B5EF4-FFF2-40B4-BE49-F238E27FC236}">
              <a16:creationId xmlns:a16="http://schemas.microsoft.com/office/drawing/2014/main" id="{00000000-0008-0000-0700-0000C9010000}"/>
            </a:ext>
          </a:extLst>
        </xdr:cNvPr>
        <xdr:cNvSpPr txBox="1"/>
      </xdr:nvSpPr>
      <xdr:spPr>
        <a:xfrm>
          <a:off x="10528300" y="16088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164750</xdr:rowOff>
    </xdr:from>
    <xdr:to>
      <xdr:col>55</xdr:col>
      <xdr:colOff>50800</xdr:colOff>
      <xdr:row>94</xdr:row>
      <xdr:rowOff>94900</xdr:rowOff>
    </xdr:to>
    <xdr:sp macro="" textlink="">
      <xdr:nvSpPr>
        <xdr:cNvPr id="458" name="フローチャート: 判断 457">
          <a:extLst>
            <a:ext uri="{FF2B5EF4-FFF2-40B4-BE49-F238E27FC236}">
              <a16:creationId xmlns:a16="http://schemas.microsoft.com/office/drawing/2014/main" id="{00000000-0008-0000-0700-0000CA010000}"/>
            </a:ext>
          </a:extLst>
        </xdr:cNvPr>
        <xdr:cNvSpPr/>
      </xdr:nvSpPr>
      <xdr:spPr>
        <a:xfrm>
          <a:off x="10426700" y="1610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137551</xdr:rowOff>
    </xdr:from>
    <xdr:to>
      <xdr:col>50</xdr:col>
      <xdr:colOff>114300</xdr:colOff>
      <xdr:row>94</xdr:row>
      <xdr:rowOff>98003</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8750300" y="15910951"/>
          <a:ext cx="889000" cy="303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93</xdr:row>
      <xdr:rowOff>161184</xdr:rowOff>
    </xdr:from>
    <xdr:to>
      <xdr:col>50</xdr:col>
      <xdr:colOff>165100</xdr:colOff>
      <xdr:row>94</xdr:row>
      <xdr:rowOff>91334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9588500" y="16106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92</xdr:row>
      <xdr:rowOff>107861</xdr:rowOff>
    </xdr:from>
    <xdr:ext cx="534377"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9359411" y="15881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137551</xdr:rowOff>
    </xdr:from>
    <xdr:to>
      <xdr:col>45</xdr:col>
      <xdr:colOff>177800</xdr:colOff>
      <xdr:row>94</xdr:row>
      <xdr:rowOff>50454</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flipV="1">
          <a:off x="7861300" y="15910951"/>
          <a:ext cx="889000" cy="2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136951</xdr:rowOff>
    </xdr:from>
    <xdr:to>
      <xdr:col>46</xdr:col>
      <xdr:colOff>38100</xdr:colOff>
      <xdr:row>94</xdr:row>
      <xdr:rowOff>67101</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8699500" y="1608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58228</xdr:rowOff>
    </xdr:from>
    <xdr:ext cx="534377" cy="259045"/>
    <xdr:sp macro="" textlink="">
      <xdr:nvSpPr>
        <xdr:cNvPr id="464" name="テキスト ボックス 463">
          <a:extLst>
            <a:ext uri="{FF2B5EF4-FFF2-40B4-BE49-F238E27FC236}">
              <a16:creationId xmlns:a16="http://schemas.microsoft.com/office/drawing/2014/main" id="{00000000-0008-0000-0700-0000D0010000}"/>
            </a:ext>
          </a:extLst>
        </xdr:cNvPr>
        <xdr:cNvSpPr txBox="1"/>
      </xdr:nvSpPr>
      <xdr:spPr>
        <a:xfrm>
          <a:off x="8483111" y="1617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50454</xdr:rowOff>
    </xdr:from>
    <xdr:to>
      <xdr:col>41</xdr:col>
      <xdr:colOff>50800</xdr:colOff>
      <xdr:row>96</xdr:row>
      <xdr:rowOff>131425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6972300" y="16166754"/>
          <a:ext cx="889000" cy="423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41900</xdr:rowOff>
    </xdr:from>
    <xdr:to>
      <xdr:col>41</xdr:col>
      <xdr:colOff>101600</xdr:colOff>
      <xdr:row>93</xdr:row>
      <xdr:rowOff>143500</xdr:rowOff>
    </xdr:to>
    <xdr:sp macro="" textlink="">
      <xdr:nvSpPr>
        <xdr:cNvPr id="466" name="フローチャート: 判断 465">
          <a:extLst>
            <a:ext uri="{FF2B5EF4-FFF2-40B4-BE49-F238E27FC236}">
              <a16:creationId xmlns:a16="http://schemas.microsoft.com/office/drawing/2014/main" id="{00000000-0008-0000-0700-0000D2010000}"/>
            </a:ext>
          </a:extLst>
        </xdr:cNvPr>
        <xdr:cNvSpPr/>
      </xdr:nvSpPr>
      <xdr:spPr>
        <a:xfrm>
          <a:off x="7810500" y="1598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160027</xdr:rowOff>
    </xdr:from>
    <xdr:ext cx="534377" cy="259045"/>
    <xdr:sp macro="" textlink="">
      <xdr:nvSpPr>
        <xdr:cNvPr id="467" name="テキスト ボックス 466">
          <a:extLst>
            <a:ext uri="{FF2B5EF4-FFF2-40B4-BE49-F238E27FC236}">
              <a16:creationId xmlns:a16="http://schemas.microsoft.com/office/drawing/2014/main" id="{00000000-0008-0000-0700-0000D3010000}"/>
            </a:ext>
          </a:extLst>
        </xdr:cNvPr>
        <xdr:cNvSpPr txBox="1"/>
      </xdr:nvSpPr>
      <xdr:spPr>
        <a:xfrm>
          <a:off x="7594111" y="15761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99279</xdr:rowOff>
    </xdr:from>
    <xdr:to>
      <xdr:col>36</xdr:col>
      <xdr:colOff>165100</xdr:colOff>
      <xdr:row>95</xdr:row>
      <xdr:rowOff>29429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6921500" y="1621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45956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6705111" y="15990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38426</xdr:rowOff>
    </xdr:from>
    <xdr:to>
      <xdr:col>55</xdr:col>
      <xdr:colOff>50800</xdr:colOff>
      <xdr:row>92</xdr:row>
      <xdr:rowOff>140026</xdr:rowOff>
    </xdr:to>
    <xdr:sp macro="" textlink="">
      <xdr:nvSpPr>
        <xdr:cNvPr id="475" name="楕円 474">
          <a:extLst>
            <a:ext uri="{FF2B5EF4-FFF2-40B4-BE49-F238E27FC236}">
              <a16:creationId xmlns:a16="http://schemas.microsoft.com/office/drawing/2014/main" id="{00000000-0008-0000-0700-0000DB010000}"/>
            </a:ext>
          </a:extLst>
        </xdr:cNvPr>
        <xdr:cNvSpPr/>
      </xdr:nvSpPr>
      <xdr:spPr>
        <a:xfrm>
          <a:off x="10426700" y="15811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61303</xdr:rowOff>
    </xdr:from>
    <xdr:ext cx="534377" cy="259045"/>
    <xdr:sp macro="" textlink="">
      <xdr:nvSpPr>
        <xdr:cNvPr id="476" name="土木費該当値テキスト">
          <a:extLst>
            <a:ext uri="{FF2B5EF4-FFF2-40B4-BE49-F238E27FC236}">
              <a16:creationId xmlns:a16="http://schemas.microsoft.com/office/drawing/2014/main" id="{00000000-0008-0000-0700-0000DC010000}"/>
            </a:ext>
          </a:extLst>
        </xdr:cNvPr>
        <xdr:cNvSpPr txBox="1"/>
      </xdr:nvSpPr>
      <xdr:spPr>
        <a:xfrm>
          <a:off x="10528300" y="1566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47203</xdr:rowOff>
    </xdr:from>
    <xdr:to>
      <xdr:col>50</xdr:col>
      <xdr:colOff>165100</xdr:colOff>
      <xdr:row>94</xdr:row>
      <xdr:rowOff>148803</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9588500" y="1616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139930</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9359411" y="16256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86751</xdr:rowOff>
    </xdr:from>
    <xdr:to>
      <xdr:col>46</xdr:col>
      <xdr:colOff>38100</xdr:colOff>
      <xdr:row>93</xdr:row>
      <xdr:rowOff>16901</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8699500" y="15860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91</xdr:row>
      <xdr:rowOff>33428</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8483111" y="15635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171104</xdr:rowOff>
    </xdr:from>
    <xdr:to>
      <xdr:col>41</xdr:col>
      <xdr:colOff>101600</xdr:colOff>
      <xdr:row>94</xdr:row>
      <xdr:rowOff>101254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7810500" y="16115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92381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594111" y="1620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80625</xdr:rowOff>
    </xdr:from>
    <xdr:to>
      <xdr:col>36</xdr:col>
      <xdr:colOff>165100</xdr:colOff>
      <xdr:row>97</xdr:row>
      <xdr:rowOff>10775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6921500" y="16539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1902</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05111" y="1663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7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7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警察費グラフ枠">
          <a:extLst>
            <a:ext uri="{FF2B5EF4-FFF2-40B4-BE49-F238E27FC236}">
              <a16:creationId xmlns:a16="http://schemas.microsoft.com/office/drawing/2014/main"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56490</xdr:rowOff>
    </xdr:from>
    <xdr:to>
      <xdr:col>85</xdr:col>
      <xdr:colOff>126364</xdr:colOff>
      <xdr:row>38</xdr:row>
      <xdr:rowOff>57404</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flipV="1">
          <a:off x="16317595" y="5371440"/>
          <a:ext cx="1269" cy="1201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61231</xdr:rowOff>
    </xdr:from>
    <xdr:ext cx="534377" cy="259045"/>
    <xdr:sp macro="" textlink="">
      <xdr:nvSpPr>
        <xdr:cNvPr id="506" name="警察費最小値テキスト">
          <a:extLst>
            <a:ext uri="{FF2B5EF4-FFF2-40B4-BE49-F238E27FC236}">
              <a16:creationId xmlns:a16="http://schemas.microsoft.com/office/drawing/2014/main" id="{00000000-0008-0000-0700-0000FA010000}"/>
            </a:ext>
          </a:extLst>
        </xdr:cNvPr>
        <xdr:cNvSpPr txBox="1"/>
      </xdr:nvSpPr>
      <xdr:spPr>
        <a:xfrm>
          <a:off x="16370300" y="657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57404</xdr:rowOff>
    </xdr:from>
    <xdr:to>
      <xdr:col>86</xdr:col>
      <xdr:colOff>25400</xdr:colOff>
      <xdr:row>38</xdr:row>
      <xdr:rowOff>57404</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6230600" y="6572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3167</xdr:rowOff>
    </xdr:from>
    <xdr:ext cx="534377" cy="259045"/>
    <xdr:sp macro="" textlink="">
      <xdr:nvSpPr>
        <xdr:cNvPr id="508" name="警察費最大値テキスト">
          <a:extLst>
            <a:ext uri="{FF2B5EF4-FFF2-40B4-BE49-F238E27FC236}">
              <a16:creationId xmlns:a16="http://schemas.microsoft.com/office/drawing/2014/main" id="{00000000-0008-0000-0700-0000FC010000}"/>
            </a:ext>
          </a:extLst>
        </xdr:cNvPr>
        <xdr:cNvSpPr txBox="1"/>
      </xdr:nvSpPr>
      <xdr:spPr>
        <a:xfrm>
          <a:off x="16370300" y="5146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56490</xdr:rowOff>
    </xdr:from>
    <xdr:to>
      <xdr:col>86</xdr:col>
      <xdr:colOff>25400</xdr:colOff>
      <xdr:row>31</xdr:row>
      <xdr:rowOff>56490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6230600" y="537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103353</xdr:rowOff>
    </xdr:from>
    <xdr:to>
      <xdr:col>85</xdr:col>
      <xdr:colOff>127000</xdr:colOff>
      <xdr:row>37</xdr:row>
      <xdr:rowOff>93980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5481300" y="6104103"/>
          <a:ext cx="838200" cy="333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168470</xdr:rowOff>
    </xdr:from>
    <xdr:ext cx="534377" cy="259045"/>
    <xdr:sp macro="" textlink="">
      <xdr:nvSpPr>
        <xdr:cNvPr id="511" name="警察費平均値テキスト">
          <a:extLst>
            <a:ext uri="{FF2B5EF4-FFF2-40B4-BE49-F238E27FC236}">
              <a16:creationId xmlns:a16="http://schemas.microsoft.com/office/drawing/2014/main" id="{00000000-0008-0000-0700-0000FF010000}"/>
            </a:ext>
          </a:extLst>
        </xdr:cNvPr>
        <xdr:cNvSpPr txBox="1"/>
      </xdr:nvSpPr>
      <xdr:spPr>
        <a:xfrm>
          <a:off x="16370300" y="58263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145593</xdr:rowOff>
    </xdr:from>
    <xdr:to>
      <xdr:col>85</xdr:col>
      <xdr:colOff>177800</xdr:colOff>
      <xdr:row>35</xdr:row>
      <xdr:rowOff>75743</xdr:rowOff>
    </xdr:to>
    <xdr:sp macro="" textlink="">
      <xdr:nvSpPr>
        <xdr:cNvPr id="512" name="フローチャート: 判断 511">
          <a:extLst>
            <a:ext uri="{FF2B5EF4-FFF2-40B4-BE49-F238E27FC236}">
              <a16:creationId xmlns:a16="http://schemas.microsoft.com/office/drawing/2014/main" id="{00000000-0008-0000-0700-000000020000}"/>
            </a:ext>
          </a:extLst>
        </xdr:cNvPr>
        <xdr:cNvSpPr/>
      </xdr:nvSpPr>
      <xdr:spPr>
        <a:xfrm>
          <a:off x="16268700" y="5974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103353</xdr:rowOff>
    </xdr:from>
    <xdr:to>
      <xdr:col>81</xdr:col>
      <xdr:colOff>50800</xdr:colOff>
      <xdr:row>37</xdr:row>
      <xdr:rowOff>71577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4592300" y="6104103"/>
          <a:ext cx="889000" cy="311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34</xdr:row>
      <xdr:rowOff>128448</xdr:rowOff>
    </xdr:from>
    <xdr:to>
      <xdr:col>81</xdr:col>
      <xdr:colOff>101600</xdr:colOff>
      <xdr:row>35</xdr:row>
      <xdr:rowOff>58598</xdr:rowOff>
    </xdr:to>
    <xdr:sp macro="" textlink="">
      <xdr:nvSpPr>
        <xdr:cNvPr id="514" name="フローチャート: 判断 513">
          <a:extLst>
            <a:ext uri="{FF2B5EF4-FFF2-40B4-BE49-F238E27FC236}">
              <a16:creationId xmlns:a16="http://schemas.microsoft.com/office/drawing/2014/main" id="{00000000-0008-0000-0700-000002020000}"/>
            </a:ext>
          </a:extLst>
        </xdr:cNvPr>
        <xdr:cNvSpPr/>
      </xdr:nvSpPr>
      <xdr:spPr>
        <a:xfrm>
          <a:off x="15430500" y="5957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33</xdr:row>
      <xdr:rowOff>75125</xdr:rowOff>
    </xdr:from>
    <xdr:ext cx="534377"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5201411" y="5732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71577</xdr:rowOff>
    </xdr:from>
    <xdr:to>
      <xdr:col>76</xdr:col>
      <xdr:colOff>114300</xdr:colOff>
      <xdr:row>38</xdr:row>
      <xdr:rowOff>133299</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flipV="1">
          <a:off x="13703300" y="6415227"/>
          <a:ext cx="889000" cy="23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141021</xdr:rowOff>
    </xdr:from>
    <xdr:to>
      <xdr:col>76</xdr:col>
      <xdr:colOff>165100</xdr:colOff>
      <xdr:row>36</xdr:row>
      <xdr:rowOff>71171</xdr:rowOff>
    </xdr:to>
    <xdr:sp macro="" textlink="">
      <xdr:nvSpPr>
        <xdr:cNvPr id="517" name="フローチャート: 判断 516">
          <a:extLst>
            <a:ext uri="{FF2B5EF4-FFF2-40B4-BE49-F238E27FC236}">
              <a16:creationId xmlns:a16="http://schemas.microsoft.com/office/drawing/2014/main" id="{00000000-0008-0000-0700-000005020000}"/>
            </a:ext>
          </a:extLst>
        </xdr:cNvPr>
        <xdr:cNvSpPr/>
      </xdr:nvSpPr>
      <xdr:spPr>
        <a:xfrm>
          <a:off x="14541500" y="6141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87698</xdr:rowOff>
    </xdr:from>
    <xdr:ext cx="534377"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4325111" y="591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9627</xdr:rowOff>
    </xdr:from>
    <xdr:to>
      <xdr:col>71</xdr:col>
      <xdr:colOff>177800</xdr:colOff>
      <xdr:row>38</xdr:row>
      <xdr:rowOff>133299</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814300" y="6524727"/>
          <a:ext cx="889000" cy="123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21920</xdr:rowOff>
    </xdr:from>
    <xdr:to>
      <xdr:col>72</xdr:col>
      <xdr:colOff>38100</xdr:colOff>
      <xdr:row>35</xdr:row>
      <xdr:rowOff>123520</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3652500" y="60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140047</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3436111" y="579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45238</xdr:rowOff>
    </xdr:from>
    <xdr:to>
      <xdr:col>67</xdr:col>
      <xdr:colOff>101600</xdr:colOff>
      <xdr:row>35</xdr:row>
      <xdr:rowOff>146838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2763500" y="604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163365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2547111" y="582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43180</xdr:rowOff>
    </xdr:from>
    <xdr:to>
      <xdr:col>85</xdr:col>
      <xdr:colOff>177800</xdr:colOff>
      <xdr:row>37</xdr:row>
      <xdr:rowOff>144780</xdr:rowOff>
    </xdr:to>
    <xdr:sp macro="" textlink="">
      <xdr:nvSpPr>
        <xdr:cNvPr id="529" name="楕円 528">
          <a:extLst>
            <a:ext uri="{FF2B5EF4-FFF2-40B4-BE49-F238E27FC236}">
              <a16:creationId xmlns:a16="http://schemas.microsoft.com/office/drawing/2014/main" id="{00000000-0008-0000-0700-000011020000}"/>
            </a:ext>
          </a:extLst>
        </xdr:cNvPr>
        <xdr:cNvSpPr/>
      </xdr:nvSpPr>
      <xdr:spPr>
        <a:xfrm>
          <a:off x="16268700" y="6386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21607</xdr:rowOff>
    </xdr:from>
    <xdr:ext cx="534377" cy="259045"/>
    <xdr:sp macro="" textlink="">
      <xdr:nvSpPr>
        <xdr:cNvPr id="530" name="警察費該当値テキスト">
          <a:extLst>
            <a:ext uri="{FF2B5EF4-FFF2-40B4-BE49-F238E27FC236}">
              <a16:creationId xmlns:a16="http://schemas.microsoft.com/office/drawing/2014/main" id="{00000000-0008-0000-0700-000012020000}"/>
            </a:ext>
          </a:extLst>
        </xdr:cNvPr>
        <xdr:cNvSpPr txBox="1"/>
      </xdr:nvSpPr>
      <xdr:spPr>
        <a:xfrm>
          <a:off x="16370300" y="6365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52553</xdr:rowOff>
    </xdr:from>
    <xdr:to>
      <xdr:col>81</xdr:col>
      <xdr:colOff>101600</xdr:colOff>
      <xdr:row>35</xdr:row>
      <xdr:rowOff>154153</xdr:rowOff>
    </xdr:to>
    <xdr:sp macro="" textlink="">
      <xdr:nvSpPr>
        <xdr:cNvPr id="531" name="楕円 530">
          <a:extLst>
            <a:ext uri="{FF2B5EF4-FFF2-40B4-BE49-F238E27FC236}">
              <a16:creationId xmlns:a16="http://schemas.microsoft.com/office/drawing/2014/main" id="{00000000-0008-0000-0700-000013020000}"/>
            </a:ext>
          </a:extLst>
        </xdr:cNvPr>
        <xdr:cNvSpPr/>
      </xdr:nvSpPr>
      <xdr:spPr>
        <a:xfrm>
          <a:off x="15430500" y="6053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35</xdr:row>
      <xdr:rowOff>145280</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01411" y="6146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20777</xdr:rowOff>
    </xdr:from>
    <xdr:to>
      <xdr:col>76</xdr:col>
      <xdr:colOff>165100</xdr:colOff>
      <xdr:row>37</xdr:row>
      <xdr:rowOff>122377</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4541500" y="636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113504</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325111" y="6457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82499</xdr:rowOff>
    </xdr:from>
    <xdr:to>
      <xdr:col>72</xdr:col>
      <xdr:colOff>38100</xdr:colOff>
      <xdr:row>39</xdr:row>
      <xdr:rowOff>12649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3652500" y="6597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3776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3436111" y="6690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130277</xdr:rowOff>
    </xdr:from>
    <xdr:to>
      <xdr:col>67</xdr:col>
      <xdr:colOff>101600</xdr:colOff>
      <xdr:row>38</xdr:row>
      <xdr:rowOff>60427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2763500" y="647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51554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547111" y="6566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0" name="正方形/長方形 539">
          <a:extLst>
            <a:ext uri="{FF2B5EF4-FFF2-40B4-BE49-F238E27FC236}">
              <a16:creationId xmlns:a16="http://schemas.microsoft.com/office/drawing/2014/main" id="{00000000-0008-0000-0700-00001C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1" name="正方形/長方形 540">
          <a:extLst>
            <a:ext uri="{FF2B5EF4-FFF2-40B4-BE49-F238E27FC236}">
              <a16:creationId xmlns:a16="http://schemas.microsoft.com/office/drawing/2014/main" id="{00000000-0008-0000-0700-00001D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2" name="正方形/長方形 541">
          <a:extLst>
            <a:ext uri="{FF2B5EF4-FFF2-40B4-BE49-F238E27FC236}">
              <a16:creationId xmlns:a16="http://schemas.microsoft.com/office/drawing/2014/main" id="{00000000-0008-0000-0700-00001E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a:extLst>
            <a:ext uri="{FF2B5EF4-FFF2-40B4-BE49-F238E27FC236}">
              <a16:creationId xmlns:a16="http://schemas.microsoft.com/office/drawing/2014/main" id="{00000000-0008-0000-0700-00002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48" name="直線コネクタ 547">
          <a:extLst>
            <a:ext uri="{FF2B5EF4-FFF2-40B4-BE49-F238E27FC236}">
              <a16:creationId xmlns:a16="http://schemas.microsoft.com/office/drawing/2014/main" id="{00000000-0008-0000-0700-000024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0" name="直線コネクタ 549">
          <a:extLst>
            <a:ext uri="{FF2B5EF4-FFF2-40B4-BE49-F238E27FC236}">
              <a16:creationId xmlns:a16="http://schemas.microsoft.com/office/drawing/2014/main" id="{00000000-0008-0000-0700-000026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8" name="教育費グラフ枠">
          <a:extLst>
            <a:ext uri="{FF2B5EF4-FFF2-40B4-BE49-F238E27FC236}">
              <a16:creationId xmlns:a16="http://schemas.microsoft.com/office/drawing/2014/main" id="{00000000-0008-0000-0700-00002E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7752</xdr:rowOff>
    </xdr:from>
    <xdr:to>
      <xdr:col>85</xdr:col>
      <xdr:colOff>126364</xdr:colOff>
      <xdr:row>57</xdr:row>
      <xdr:rowOff>113182</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flipV="1">
          <a:off x="16317595" y="8751702"/>
          <a:ext cx="1269" cy="1134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117009</xdr:rowOff>
    </xdr:from>
    <xdr:ext cx="534377" cy="259045"/>
    <xdr:sp macro="" textlink="">
      <xdr:nvSpPr>
        <xdr:cNvPr id="560" name="教育費最小値テキスト">
          <a:extLst>
            <a:ext uri="{FF2B5EF4-FFF2-40B4-BE49-F238E27FC236}">
              <a16:creationId xmlns:a16="http://schemas.microsoft.com/office/drawing/2014/main" id="{00000000-0008-0000-0700-000030020000}"/>
            </a:ext>
          </a:extLst>
        </xdr:cNvPr>
        <xdr:cNvSpPr txBox="1"/>
      </xdr:nvSpPr>
      <xdr:spPr>
        <a:xfrm>
          <a:off x="16370300" y="9889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113182</xdr:rowOff>
    </xdr:from>
    <xdr:to>
      <xdr:col>86</xdr:col>
      <xdr:colOff>25400</xdr:colOff>
      <xdr:row>57</xdr:row>
      <xdr:rowOff>113182</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6230600" y="9885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125879</xdr:rowOff>
    </xdr:from>
    <xdr:ext cx="534377" cy="259045"/>
    <xdr:sp macro="" textlink="">
      <xdr:nvSpPr>
        <xdr:cNvPr id="562" name="教育費最大値テキスト">
          <a:extLst>
            <a:ext uri="{FF2B5EF4-FFF2-40B4-BE49-F238E27FC236}">
              <a16:creationId xmlns:a16="http://schemas.microsoft.com/office/drawing/2014/main" id="{00000000-0008-0000-0700-000032020000}"/>
            </a:ext>
          </a:extLst>
        </xdr:cNvPr>
        <xdr:cNvSpPr txBox="1"/>
      </xdr:nvSpPr>
      <xdr:spPr>
        <a:xfrm>
          <a:off x="16370300" y="852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7752</xdr:rowOff>
    </xdr:from>
    <xdr:to>
      <xdr:col>86</xdr:col>
      <xdr:colOff>25400</xdr:colOff>
      <xdr:row>51</xdr:row>
      <xdr:rowOff>7752</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6230600" y="8751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51</xdr:row>
      <xdr:rowOff>7752</xdr:rowOff>
    </xdr:from>
    <xdr:to>
      <xdr:col>85</xdr:col>
      <xdr:colOff>127000</xdr:colOff>
      <xdr:row>51</xdr:row>
      <xdr:rowOff>117023</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flipV="1">
          <a:off x="15481300" y="8751702"/>
          <a:ext cx="8382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138376</xdr:rowOff>
    </xdr:from>
    <xdr:ext cx="534377" cy="259045"/>
    <xdr:sp macro="" textlink="">
      <xdr:nvSpPr>
        <xdr:cNvPr id="565" name="教育費平均値テキスト">
          <a:extLst>
            <a:ext uri="{FF2B5EF4-FFF2-40B4-BE49-F238E27FC236}">
              <a16:creationId xmlns:a16="http://schemas.microsoft.com/office/drawing/2014/main" id="{00000000-0008-0000-0700-000035020000}"/>
            </a:ext>
          </a:extLst>
        </xdr:cNvPr>
        <xdr:cNvSpPr txBox="1"/>
      </xdr:nvSpPr>
      <xdr:spPr>
        <a:xfrm>
          <a:off x="16370300" y="922522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159949</xdr:rowOff>
    </xdr:from>
    <xdr:to>
      <xdr:col>85</xdr:col>
      <xdr:colOff>177800</xdr:colOff>
      <xdr:row>54</xdr:row>
      <xdr:rowOff>90099</xdr:rowOff>
    </xdr:to>
    <xdr:sp macro="" textlink="">
      <xdr:nvSpPr>
        <xdr:cNvPr id="566" name="フローチャート: 判断 565">
          <a:extLst>
            <a:ext uri="{FF2B5EF4-FFF2-40B4-BE49-F238E27FC236}">
              <a16:creationId xmlns:a16="http://schemas.microsoft.com/office/drawing/2014/main" id="{00000000-0008-0000-0700-000036020000}"/>
            </a:ext>
          </a:extLst>
        </xdr:cNvPr>
        <xdr:cNvSpPr/>
      </xdr:nvSpPr>
      <xdr:spPr>
        <a:xfrm>
          <a:off x="16268700" y="92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51</xdr:row>
      <xdr:rowOff>105135</xdr:rowOff>
    </xdr:from>
    <xdr:to>
      <xdr:col>81</xdr:col>
      <xdr:colOff>50800</xdr:colOff>
      <xdr:row>51</xdr:row>
      <xdr:rowOff>117023</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4592300" y="8849085"/>
          <a:ext cx="889000" cy="11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19726</xdr:rowOff>
    </xdr:from>
    <xdr:to>
      <xdr:col>81</xdr:col>
      <xdr:colOff>101600</xdr:colOff>
      <xdr:row>53</xdr:row>
      <xdr:rowOff>121326</xdr:rowOff>
    </xdr:to>
    <xdr:sp macro="" textlink="">
      <xdr:nvSpPr>
        <xdr:cNvPr id="568" name="フローチャート: 判断 567">
          <a:extLst>
            <a:ext uri="{FF2B5EF4-FFF2-40B4-BE49-F238E27FC236}">
              <a16:creationId xmlns:a16="http://schemas.microsoft.com/office/drawing/2014/main" id="{00000000-0008-0000-0700-000038020000}"/>
            </a:ext>
          </a:extLst>
        </xdr:cNvPr>
        <xdr:cNvSpPr/>
      </xdr:nvSpPr>
      <xdr:spPr>
        <a:xfrm>
          <a:off x="15430500" y="910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53</xdr:row>
      <xdr:rowOff>112453</xdr:rowOff>
    </xdr:from>
    <xdr:ext cx="534377"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5201411" y="919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105135</xdr:rowOff>
    </xdr:from>
    <xdr:to>
      <xdr:col>76</xdr:col>
      <xdr:colOff>114300</xdr:colOff>
      <xdr:row>52</xdr:row>
      <xdr:rowOff>46934</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3703300" y="8849085"/>
          <a:ext cx="889000" cy="11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1712</xdr:rowOff>
    </xdr:from>
    <xdr:to>
      <xdr:col>76</xdr:col>
      <xdr:colOff>165100</xdr:colOff>
      <xdr:row>53</xdr:row>
      <xdr:rowOff>103312</xdr:rowOff>
    </xdr:to>
    <xdr:sp macro="" textlink="">
      <xdr:nvSpPr>
        <xdr:cNvPr id="571" name="フローチャート: 判断 570">
          <a:extLst>
            <a:ext uri="{FF2B5EF4-FFF2-40B4-BE49-F238E27FC236}">
              <a16:creationId xmlns:a16="http://schemas.microsoft.com/office/drawing/2014/main" id="{00000000-0008-0000-0700-00003B020000}"/>
            </a:ext>
          </a:extLst>
        </xdr:cNvPr>
        <xdr:cNvSpPr/>
      </xdr:nvSpPr>
      <xdr:spPr>
        <a:xfrm>
          <a:off x="14541500" y="9088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94439</xdr:rowOff>
    </xdr:from>
    <xdr:ext cx="534377"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4325111" y="918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52</xdr:row>
      <xdr:rowOff>46934</xdr:rowOff>
    </xdr:from>
    <xdr:to>
      <xdr:col>71</xdr:col>
      <xdr:colOff>177800</xdr:colOff>
      <xdr:row>52</xdr:row>
      <xdr:rowOff>106187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2814300" y="8962334"/>
          <a:ext cx="889000" cy="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20182</xdr:rowOff>
    </xdr:from>
    <xdr:to>
      <xdr:col>72</xdr:col>
      <xdr:colOff>38100</xdr:colOff>
      <xdr:row>53</xdr:row>
      <xdr:rowOff>121782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3652500" y="9107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112909</xdr:rowOff>
    </xdr:from>
    <xdr:ext cx="534377"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3436111" y="919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36688</xdr:rowOff>
    </xdr:from>
    <xdr:to>
      <xdr:col>67</xdr:col>
      <xdr:colOff>101600</xdr:colOff>
      <xdr:row>53</xdr:row>
      <xdr:rowOff>138288</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2763500" y="9123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129415</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2547111" y="9216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8" name="テキスト ボックス 577">
          <a:extLst>
            <a:ext uri="{FF2B5EF4-FFF2-40B4-BE49-F238E27FC236}">
              <a16:creationId xmlns:a16="http://schemas.microsoft.com/office/drawing/2014/main" id="{00000000-0008-0000-0700-000042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50</xdr:row>
      <xdr:rowOff>128402</xdr:rowOff>
    </xdr:from>
    <xdr:to>
      <xdr:col>85</xdr:col>
      <xdr:colOff>177800</xdr:colOff>
      <xdr:row>51</xdr:row>
      <xdr:rowOff>58552</xdr:rowOff>
    </xdr:to>
    <xdr:sp macro="" textlink="">
      <xdr:nvSpPr>
        <xdr:cNvPr id="583" name="楕円 582">
          <a:extLst>
            <a:ext uri="{FF2B5EF4-FFF2-40B4-BE49-F238E27FC236}">
              <a16:creationId xmlns:a16="http://schemas.microsoft.com/office/drawing/2014/main" id="{00000000-0008-0000-0700-000047020000}"/>
            </a:ext>
          </a:extLst>
        </xdr:cNvPr>
        <xdr:cNvSpPr/>
      </xdr:nvSpPr>
      <xdr:spPr>
        <a:xfrm>
          <a:off x="16268700" y="8700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50</xdr:row>
      <xdr:rowOff>81429</xdr:rowOff>
    </xdr:from>
    <xdr:ext cx="534377" cy="259045"/>
    <xdr:sp macro="" textlink="">
      <xdr:nvSpPr>
        <xdr:cNvPr id="584" name="教育費該当値テキスト">
          <a:extLst>
            <a:ext uri="{FF2B5EF4-FFF2-40B4-BE49-F238E27FC236}">
              <a16:creationId xmlns:a16="http://schemas.microsoft.com/office/drawing/2014/main" id="{00000000-0008-0000-0700-000048020000}"/>
            </a:ext>
          </a:extLst>
        </xdr:cNvPr>
        <xdr:cNvSpPr txBox="1"/>
      </xdr:nvSpPr>
      <xdr:spPr>
        <a:xfrm>
          <a:off x="16370300" y="865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51</xdr:row>
      <xdr:rowOff>66223</xdr:rowOff>
    </xdr:from>
    <xdr:to>
      <xdr:col>81</xdr:col>
      <xdr:colOff>101600</xdr:colOff>
      <xdr:row>51</xdr:row>
      <xdr:rowOff>167823</xdr:rowOff>
    </xdr:to>
    <xdr:sp macro="" textlink="">
      <xdr:nvSpPr>
        <xdr:cNvPr id="585" name="楕円 584">
          <a:extLst>
            <a:ext uri="{FF2B5EF4-FFF2-40B4-BE49-F238E27FC236}">
              <a16:creationId xmlns:a16="http://schemas.microsoft.com/office/drawing/2014/main" id="{00000000-0008-0000-0700-000049020000}"/>
            </a:ext>
          </a:extLst>
        </xdr:cNvPr>
        <xdr:cNvSpPr/>
      </xdr:nvSpPr>
      <xdr:spPr>
        <a:xfrm>
          <a:off x="15430500" y="8810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50</xdr:row>
      <xdr:rowOff>12900</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01411" y="8585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51</xdr:row>
      <xdr:rowOff>54335</xdr:rowOff>
    </xdr:from>
    <xdr:to>
      <xdr:col>76</xdr:col>
      <xdr:colOff>165100</xdr:colOff>
      <xdr:row>51</xdr:row>
      <xdr:rowOff>155935</xdr:rowOff>
    </xdr:to>
    <xdr:sp macro="" textlink="">
      <xdr:nvSpPr>
        <xdr:cNvPr id="587" name="楕円 586">
          <a:extLst>
            <a:ext uri="{FF2B5EF4-FFF2-40B4-BE49-F238E27FC236}">
              <a16:creationId xmlns:a16="http://schemas.microsoft.com/office/drawing/2014/main" id="{00000000-0008-0000-0700-00004B020000}"/>
            </a:ext>
          </a:extLst>
        </xdr:cNvPr>
        <xdr:cNvSpPr/>
      </xdr:nvSpPr>
      <xdr:spPr>
        <a:xfrm>
          <a:off x="14541500" y="87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50</xdr:row>
      <xdr:rowOff>1012</xdr:rowOff>
    </xdr:from>
    <xdr:ext cx="534377"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325111" y="8573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51</xdr:row>
      <xdr:rowOff>167584</xdr:rowOff>
    </xdr:from>
    <xdr:to>
      <xdr:col>72</xdr:col>
      <xdr:colOff>38100</xdr:colOff>
      <xdr:row>52</xdr:row>
      <xdr:rowOff>97734</xdr:rowOff>
    </xdr:to>
    <xdr:sp macro="" textlink="">
      <xdr:nvSpPr>
        <xdr:cNvPr id="589" name="楕円 588">
          <a:extLst>
            <a:ext uri="{FF2B5EF4-FFF2-40B4-BE49-F238E27FC236}">
              <a16:creationId xmlns:a16="http://schemas.microsoft.com/office/drawing/2014/main" id="{00000000-0008-0000-0700-00004D020000}"/>
            </a:ext>
          </a:extLst>
        </xdr:cNvPr>
        <xdr:cNvSpPr/>
      </xdr:nvSpPr>
      <xdr:spPr>
        <a:xfrm>
          <a:off x="13652500" y="891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50</xdr:row>
      <xdr:rowOff>114261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3436111" y="8686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55387</xdr:rowOff>
    </xdr:from>
    <xdr:to>
      <xdr:col>67</xdr:col>
      <xdr:colOff>101600</xdr:colOff>
      <xdr:row>52</xdr:row>
      <xdr:rowOff>156987</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2763500" y="8970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51</xdr:row>
      <xdr:rowOff>2064</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547111" y="874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3" name="正方形/長方形 592">
          <a:extLst>
            <a:ext uri="{FF2B5EF4-FFF2-40B4-BE49-F238E27FC236}">
              <a16:creationId xmlns:a16="http://schemas.microsoft.com/office/drawing/2014/main" id="{00000000-0008-0000-0700-000051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94" name="正方形/長方形 593">
          <a:extLst>
            <a:ext uri="{FF2B5EF4-FFF2-40B4-BE49-F238E27FC236}">
              <a16:creationId xmlns:a16="http://schemas.microsoft.com/office/drawing/2014/main" id="{00000000-0008-0000-0700-000052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95" name="正方形/長方形 594">
          <a:extLst>
            <a:ext uri="{FF2B5EF4-FFF2-40B4-BE49-F238E27FC236}">
              <a16:creationId xmlns:a16="http://schemas.microsoft.com/office/drawing/2014/main" id="{00000000-0008-0000-0700-000053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96" name="正方形/長方形 595">
          <a:extLst>
            <a:ext uri="{FF2B5EF4-FFF2-40B4-BE49-F238E27FC236}">
              <a16:creationId xmlns:a16="http://schemas.microsoft.com/office/drawing/2014/main" id="{00000000-0008-0000-0700-000054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97" name="正方形/長方形 596">
          <a:extLst>
            <a:ext uri="{FF2B5EF4-FFF2-40B4-BE49-F238E27FC236}">
              <a16:creationId xmlns:a16="http://schemas.microsoft.com/office/drawing/2014/main" id="{00000000-0008-0000-0700-000055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a:extLst>
            <a:ext uri="{FF2B5EF4-FFF2-40B4-BE49-F238E27FC236}">
              <a16:creationId xmlns:a16="http://schemas.microsoft.com/office/drawing/2014/main" id="{00000000-0008-0000-0700-00005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a:extLst>
            <a:ext uri="{FF2B5EF4-FFF2-40B4-BE49-F238E27FC236}">
              <a16:creationId xmlns:a16="http://schemas.microsoft.com/office/drawing/2014/main" id="{00000000-0008-0000-0700-00005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1" name="直線コネクタ 600">
          <a:extLst>
            <a:ext uri="{FF2B5EF4-FFF2-40B4-BE49-F238E27FC236}">
              <a16:creationId xmlns:a16="http://schemas.microsoft.com/office/drawing/2014/main" id="{00000000-0008-0000-0700-000059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3" name="直線コネクタ 602">
          <a:extLst>
            <a:ext uri="{FF2B5EF4-FFF2-40B4-BE49-F238E27FC236}">
              <a16:creationId xmlns:a16="http://schemas.microsoft.com/office/drawing/2014/main" id="{00000000-0008-0000-0700-00005B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5" name="直線コネクタ 604">
          <a:extLst>
            <a:ext uri="{FF2B5EF4-FFF2-40B4-BE49-F238E27FC236}">
              <a16:creationId xmlns:a16="http://schemas.microsoft.com/office/drawing/2014/main" id="{00000000-0008-0000-0700-00005D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168927</xdr:rowOff>
    </xdr:from>
    <xdr:ext cx="467179"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1978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7" name="直線コネクタ 606">
          <a:extLst>
            <a:ext uri="{FF2B5EF4-FFF2-40B4-BE49-F238E27FC236}">
              <a16:creationId xmlns:a16="http://schemas.microsoft.com/office/drawing/2014/main" id="{00000000-0008-0000-0700-00005F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71</xdr:row>
      <xdr:rowOff>130827</xdr:rowOff>
    </xdr:from>
    <xdr:ext cx="467179"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1978821" y="1230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災害復旧費グラフ枠">
          <a:extLst>
            <a:ext uri="{FF2B5EF4-FFF2-40B4-BE49-F238E27FC236}">
              <a16:creationId xmlns:a16="http://schemas.microsoft.com/office/drawing/2014/main" id="{00000000-0008-0000-0700-000065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17272</xdr:rowOff>
    </xdr:from>
    <xdr:to>
      <xdr:col>85</xdr:col>
      <xdr:colOff>126364</xdr:colOff>
      <xdr:row>79</xdr:row>
      <xdr:rowOff>16763</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flipV="1">
          <a:off x="16317595" y="12190222"/>
          <a:ext cx="1269" cy="13710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20590</xdr:rowOff>
    </xdr:from>
    <xdr:ext cx="378565" cy="259045"/>
    <xdr:sp macro="" textlink="">
      <xdr:nvSpPr>
        <xdr:cNvPr id="615" name="災害復旧費最小値テキスト">
          <a:extLst>
            <a:ext uri="{FF2B5EF4-FFF2-40B4-BE49-F238E27FC236}">
              <a16:creationId xmlns:a16="http://schemas.microsoft.com/office/drawing/2014/main" id="{00000000-0008-0000-0700-000067020000}"/>
            </a:ext>
          </a:extLst>
        </xdr:cNvPr>
        <xdr:cNvSpPr txBox="1"/>
      </xdr:nvSpPr>
      <xdr:spPr>
        <a:xfrm>
          <a:off x="16370300" y="1356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16763</xdr:rowOff>
    </xdr:from>
    <xdr:to>
      <xdr:col>86</xdr:col>
      <xdr:colOff>25400</xdr:colOff>
      <xdr:row>79</xdr:row>
      <xdr:rowOff>16763</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6230600" y="1356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135399</xdr:rowOff>
    </xdr:from>
    <xdr:ext cx="534377" cy="259045"/>
    <xdr:sp macro="" textlink="">
      <xdr:nvSpPr>
        <xdr:cNvPr id="617" name="災害復旧費最大値テキスト">
          <a:extLst>
            <a:ext uri="{FF2B5EF4-FFF2-40B4-BE49-F238E27FC236}">
              <a16:creationId xmlns:a16="http://schemas.microsoft.com/office/drawing/2014/main" id="{00000000-0008-0000-0700-000069020000}"/>
            </a:ext>
          </a:extLst>
        </xdr:cNvPr>
        <xdr:cNvSpPr txBox="1"/>
      </xdr:nvSpPr>
      <xdr:spPr>
        <a:xfrm>
          <a:off x="16370300" y="11965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17272</xdr:rowOff>
    </xdr:from>
    <xdr:to>
      <xdr:col>86</xdr:col>
      <xdr:colOff>25400</xdr:colOff>
      <xdr:row>71</xdr:row>
      <xdr:rowOff>17272</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6230600" y="1219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28321</xdr:rowOff>
    </xdr:from>
    <xdr:to>
      <xdr:col>85</xdr:col>
      <xdr:colOff>127000</xdr:colOff>
      <xdr:row>77</xdr:row>
      <xdr:rowOff>16129</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5481300" y="13058521"/>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95775</xdr:rowOff>
    </xdr:from>
    <xdr:ext cx="469744" cy="259045"/>
    <xdr:sp macro="" textlink="">
      <xdr:nvSpPr>
        <xdr:cNvPr id="620" name="災害復旧費平均値テキスト">
          <a:extLst>
            <a:ext uri="{FF2B5EF4-FFF2-40B4-BE49-F238E27FC236}">
              <a16:creationId xmlns:a16="http://schemas.microsoft.com/office/drawing/2014/main" id="{00000000-0008-0000-0700-00006C020000}"/>
            </a:ext>
          </a:extLst>
        </xdr:cNvPr>
        <xdr:cNvSpPr txBox="1"/>
      </xdr:nvSpPr>
      <xdr:spPr>
        <a:xfrm>
          <a:off x="16370300" y="129545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72898</xdr:rowOff>
    </xdr:from>
    <xdr:to>
      <xdr:col>85</xdr:col>
      <xdr:colOff>177800</xdr:colOff>
      <xdr:row>77</xdr:row>
      <xdr:rowOff>3048</xdr:rowOff>
    </xdr:to>
    <xdr:sp macro="" textlink="">
      <xdr:nvSpPr>
        <xdr:cNvPr id="621" name="フローチャート: 判断 620">
          <a:extLst>
            <a:ext uri="{FF2B5EF4-FFF2-40B4-BE49-F238E27FC236}">
              <a16:creationId xmlns:a16="http://schemas.microsoft.com/office/drawing/2014/main" id="{00000000-0008-0000-0700-00006D020000}"/>
            </a:ext>
          </a:extLst>
        </xdr:cNvPr>
        <xdr:cNvSpPr/>
      </xdr:nvSpPr>
      <xdr:spPr>
        <a:xfrm>
          <a:off x="16268700" y="13103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160274</xdr:rowOff>
    </xdr:from>
    <xdr:to>
      <xdr:col>81</xdr:col>
      <xdr:colOff>50800</xdr:colOff>
      <xdr:row>76</xdr:row>
      <xdr:rowOff>28321</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4592300" y="12676124"/>
          <a:ext cx="889000" cy="3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16890</xdr:rowOff>
    </xdr:from>
    <xdr:to>
      <xdr:col>81</xdr:col>
      <xdr:colOff>101600</xdr:colOff>
      <xdr:row>77</xdr:row>
      <xdr:rowOff>118490</xdr:rowOff>
    </xdr:to>
    <xdr:sp macro="" textlink="">
      <xdr:nvSpPr>
        <xdr:cNvPr id="623" name="フローチャート: 判断 622">
          <a:extLst>
            <a:ext uri="{FF2B5EF4-FFF2-40B4-BE49-F238E27FC236}">
              <a16:creationId xmlns:a16="http://schemas.microsoft.com/office/drawing/2014/main" id="{00000000-0008-0000-0700-00006F020000}"/>
            </a:ext>
          </a:extLst>
        </xdr:cNvPr>
        <xdr:cNvSpPr/>
      </xdr:nvSpPr>
      <xdr:spPr>
        <a:xfrm>
          <a:off x="15430500" y="1321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77</xdr:row>
      <xdr:rowOff>109617</xdr:rowOff>
    </xdr:from>
    <xdr:ext cx="469744"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5233728" y="13311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65532</xdr:rowOff>
    </xdr:from>
    <xdr:to>
      <xdr:col>76</xdr:col>
      <xdr:colOff>114300</xdr:colOff>
      <xdr:row>73</xdr:row>
      <xdr:rowOff>160274</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3703300" y="12409932"/>
          <a:ext cx="889000" cy="266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107061</xdr:rowOff>
    </xdr:from>
    <xdr:to>
      <xdr:col>76</xdr:col>
      <xdr:colOff>165100</xdr:colOff>
      <xdr:row>76</xdr:row>
      <xdr:rowOff>37210</xdr:rowOff>
    </xdr:to>
    <xdr:sp macro="" textlink="">
      <xdr:nvSpPr>
        <xdr:cNvPr id="626" name="フローチャート: 判断 625">
          <a:extLst>
            <a:ext uri="{FF2B5EF4-FFF2-40B4-BE49-F238E27FC236}">
              <a16:creationId xmlns:a16="http://schemas.microsoft.com/office/drawing/2014/main" id="{00000000-0008-0000-0700-000072020000}"/>
            </a:ext>
          </a:extLst>
        </xdr:cNvPr>
        <xdr:cNvSpPr/>
      </xdr:nvSpPr>
      <xdr:spPr>
        <a:xfrm>
          <a:off x="14541500" y="1296581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28339</xdr:rowOff>
    </xdr:from>
    <xdr:ext cx="469744"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4357428" y="1305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69</xdr:row>
      <xdr:rowOff>126619</xdr:rowOff>
    </xdr:from>
    <xdr:to>
      <xdr:col>71</xdr:col>
      <xdr:colOff>177800</xdr:colOff>
      <xdr:row>72</xdr:row>
      <xdr:rowOff>65532</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814300" y="11956669"/>
          <a:ext cx="889000" cy="45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77724</xdr:rowOff>
    </xdr:from>
    <xdr:to>
      <xdr:col>72</xdr:col>
      <xdr:colOff>38100</xdr:colOff>
      <xdr:row>75</xdr:row>
      <xdr:rowOff>7874</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3652500" y="12765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170451</xdr:rowOff>
    </xdr:from>
    <xdr:ext cx="469744"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3468428" y="128577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139573</xdr:rowOff>
    </xdr:from>
    <xdr:to>
      <xdr:col>67</xdr:col>
      <xdr:colOff>101600</xdr:colOff>
      <xdr:row>74</xdr:row>
      <xdr:rowOff>69723</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2763500" y="12655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60850</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2579428" y="1274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a:extLst>
            <a:ext uri="{FF2B5EF4-FFF2-40B4-BE49-F238E27FC236}">
              <a16:creationId xmlns:a16="http://schemas.microsoft.com/office/drawing/2014/main" id="{00000000-0008-0000-0700-00007A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id="{00000000-0008-0000-0700-00007D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136779</xdr:rowOff>
    </xdr:from>
    <xdr:to>
      <xdr:col>85</xdr:col>
      <xdr:colOff>177800</xdr:colOff>
      <xdr:row>77</xdr:row>
      <xdr:rowOff>66929</xdr:rowOff>
    </xdr:to>
    <xdr:sp macro="" textlink="">
      <xdr:nvSpPr>
        <xdr:cNvPr id="638" name="楕円 637">
          <a:extLst>
            <a:ext uri="{FF2B5EF4-FFF2-40B4-BE49-F238E27FC236}">
              <a16:creationId xmlns:a16="http://schemas.microsoft.com/office/drawing/2014/main" id="{00000000-0008-0000-0700-00007E020000}"/>
            </a:ext>
          </a:extLst>
        </xdr:cNvPr>
        <xdr:cNvSpPr/>
      </xdr:nvSpPr>
      <xdr:spPr>
        <a:xfrm>
          <a:off x="16268700" y="13166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115206</xdr:rowOff>
    </xdr:from>
    <xdr:ext cx="469744" cy="259045"/>
    <xdr:sp macro="" textlink="">
      <xdr:nvSpPr>
        <xdr:cNvPr id="639" name="災害復旧費該当値テキスト">
          <a:extLst>
            <a:ext uri="{FF2B5EF4-FFF2-40B4-BE49-F238E27FC236}">
              <a16:creationId xmlns:a16="http://schemas.microsoft.com/office/drawing/2014/main" id="{00000000-0008-0000-0700-00007F020000}"/>
            </a:ext>
          </a:extLst>
        </xdr:cNvPr>
        <xdr:cNvSpPr txBox="1"/>
      </xdr:nvSpPr>
      <xdr:spPr>
        <a:xfrm>
          <a:off x="16370300" y="131454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148971</xdr:rowOff>
    </xdr:from>
    <xdr:to>
      <xdr:col>81</xdr:col>
      <xdr:colOff>101600</xdr:colOff>
      <xdr:row>76</xdr:row>
      <xdr:rowOff>79121</xdr:rowOff>
    </xdr:to>
    <xdr:sp macro="" textlink="">
      <xdr:nvSpPr>
        <xdr:cNvPr id="640" name="楕円 639">
          <a:extLst>
            <a:ext uri="{FF2B5EF4-FFF2-40B4-BE49-F238E27FC236}">
              <a16:creationId xmlns:a16="http://schemas.microsoft.com/office/drawing/2014/main" id="{00000000-0008-0000-0700-000080020000}"/>
            </a:ext>
          </a:extLst>
        </xdr:cNvPr>
        <xdr:cNvSpPr/>
      </xdr:nvSpPr>
      <xdr:spPr>
        <a:xfrm>
          <a:off x="15430500" y="13007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74</xdr:row>
      <xdr:rowOff>95648</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33728" y="12782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73</xdr:row>
      <xdr:rowOff>109474</xdr:rowOff>
    </xdr:from>
    <xdr:to>
      <xdr:col>76</xdr:col>
      <xdr:colOff>165100</xdr:colOff>
      <xdr:row>74</xdr:row>
      <xdr:rowOff>39624</xdr:rowOff>
    </xdr:to>
    <xdr:sp macro="" textlink="">
      <xdr:nvSpPr>
        <xdr:cNvPr id="642" name="楕円 641">
          <a:extLst>
            <a:ext uri="{FF2B5EF4-FFF2-40B4-BE49-F238E27FC236}">
              <a16:creationId xmlns:a16="http://schemas.microsoft.com/office/drawing/2014/main" id="{00000000-0008-0000-0700-000082020000}"/>
            </a:ext>
          </a:extLst>
        </xdr:cNvPr>
        <xdr:cNvSpPr/>
      </xdr:nvSpPr>
      <xdr:spPr>
        <a:xfrm>
          <a:off x="14541500" y="1262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72</xdr:row>
      <xdr:rowOff>56151</xdr:rowOff>
    </xdr:from>
    <xdr:ext cx="469744"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357428" y="124005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14732</xdr:rowOff>
    </xdr:from>
    <xdr:to>
      <xdr:col>72</xdr:col>
      <xdr:colOff>38100</xdr:colOff>
      <xdr:row>72</xdr:row>
      <xdr:rowOff>116332</xdr:rowOff>
    </xdr:to>
    <xdr:sp macro="" textlink="">
      <xdr:nvSpPr>
        <xdr:cNvPr id="644" name="楕円 643">
          <a:extLst>
            <a:ext uri="{FF2B5EF4-FFF2-40B4-BE49-F238E27FC236}">
              <a16:creationId xmlns:a16="http://schemas.microsoft.com/office/drawing/2014/main" id="{00000000-0008-0000-0700-000084020000}"/>
            </a:ext>
          </a:extLst>
        </xdr:cNvPr>
        <xdr:cNvSpPr/>
      </xdr:nvSpPr>
      <xdr:spPr>
        <a:xfrm>
          <a:off x="13652500" y="12359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70</xdr:row>
      <xdr:rowOff>132859</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68428" y="12134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69</xdr:row>
      <xdr:rowOff>75819</xdr:rowOff>
    </xdr:from>
    <xdr:to>
      <xdr:col>67</xdr:col>
      <xdr:colOff>101600</xdr:colOff>
      <xdr:row>70</xdr:row>
      <xdr:rowOff>5969</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2763500" y="1190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68</xdr:row>
      <xdr:rowOff>22496</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1681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a:extLst>
            <a:ext uri="{FF2B5EF4-FFF2-40B4-BE49-F238E27FC236}">
              <a16:creationId xmlns:a16="http://schemas.microsoft.com/office/drawing/2014/main" id="{00000000-0008-0000-0700-000088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9" name="正方形/長方形 648">
          <a:extLst>
            <a:ext uri="{FF2B5EF4-FFF2-40B4-BE49-F238E27FC236}">
              <a16:creationId xmlns:a16="http://schemas.microsoft.com/office/drawing/2014/main" id="{00000000-0008-0000-0700-000089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0" name="正方形/長方形 649">
          <a:extLst>
            <a:ext uri="{FF2B5EF4-FFF2-40B4-BE49-F238E27FC236}">
              <a16:creationId xmlns:a16="http://schemas.microsoft.com/office/drawing/2014/main" id="{00000000-0008-0000-0700-00008A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1" name="正方形/長方形 650">
          <a:extLst>
            <a:ext uri="{FF2B5EF4-FFF2-40B4-BE49-F238E27FC236}">
              <a16:creationId xmlns:a16="http://schemas.microsoft.com/office/drawing/2014/main" id="{00000000-0008-0000-0700-00008B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52" name="正方形/長方形 651">
          <a:extLst>
            <a:ext uri="{FF2B5EF4-FFF2-40B4-BE49-F238E27FC236}">
              <a16:creationId xmlns:a16="http://schemas.microsoft.com/office/drawing/2014/main" id="{00000000-0008-0000-0700-00008C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a:extLst>
            <a:ext uri="{FF2B5EF4-FFF2-40B4-BE49-F238E27FC236}">
              <a16:creationId xmlns:a16="http://schemas.microsoft.com/office/drawing/2014/main" id="{00000000-0008-0000-0700-00008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a:extLst>
            <a:ext uri="{FF2B5EF4-FFF2-40B4-BE49-F238E27FC236}">
              <a16:creationId xmlns:a16="http://schemas.microsoft.com/office/drawing/2014/main" id="{00000000-0008-0000-0700-00008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57" name="直線コネクタ 656">
          <a:extLst>
            <a:ext uri="{FF2B5EF4-FFF2-40B4-BE49-F238E27FC236}">
              <a16:creationId xmlns:a16="http://schemas.microsoft.com/office/drawing/2014/main" id="{00000000-0008-0000-0700-000091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9" name="直線コネクタ 658">
          <a:extLst>
            <a:ext uri="{FF2B5EF4-FFF2-40B4-BE49-F238E27FC236}">
              <a16:creationId xmlns:a16="http://schemas.microsoft.com/office/drawing/2014/main" id="{00000000-0008-0000-0700-000093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1" name="直線コネクタ 660">
          <a:extLst>
            <a:ext uri="{FF2B5EF4-FFF2-40B4-BE49-F238E27FC236}">
              <a16:creationId xmlns:a16="http://schemas.microsoft.com/office/drawing/2014/main" id="{00000000-0008-0000-0700-000095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7" name="公債費グラフ枠">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13010</xdr:rowOff>
    </xdr:from>
    <xdr:to>
      <xdr:col>85</xdr:col>
      <xdr:colOff>126364</xdr:colOff>
      <xdr:row>98</xdr:row>
      <xdr:rowOff>114188</xdr:rowOff>
    </xdr:to>
    <xdr:cxnSp macro="">
      <xdr:nvCxnSpPr>
        <xdr:cNvPr id="668" name="直線コネクタ 667">
          <a:extLst>
            <a:ext uri="{FF2B5EF4-FFF2-40B4-BE49-F238E27FC236}">
              <a16:creationId xmlns:a16="http://schemas.microsoft.com/office/drawing/2014/main" id="{00000000-0008-0000-0700-00009C020000}"/>
            </a:ext>
          </a:extLst>
        </xdr:cNvPr>
        <xdr:cNvCxnSpPr/>
      </xdr:nvCxnSpPr>
      <xdr:spPr>
        <a:xfrm flipV="1">
          <a:off x="16317595" y="15614960"/>
          <a:ext cx="1269" cy="130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118015</xdr:rowOff>
    </xdr:from>
    <xdr:ext cx="534377" cy="259045"/>
    <xdr:sp macro="" textlink="">
      <xdr:nvSpPr>
        <xdr:cNvPr id="669" name="公債費最小値テキスト">
          <a:extLst>
            <a:ext uri="{FF2B5EF4-FFF2-40B4-BE49-F238E27FC236}">
              <a16:creationId xmlns:a16="http://schemas.microsoft.com/office/drawing/2014/main" id="{00000000-0008-0000-0700-00009D020000}"/>
            </a:ext>
          </a:extLst>
        </xdr:cNvPr>
        <xdr:cNvSpPr txBox="1"/>
      </xdr:nvSpPr>
      <xdr:spPr>
        <a:xfrm>
          <a:off x="16370300" y="1692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114188</xdr:rowOff>
    </xdr:from>
    <xdr:to>
      <xdr:col>86</xdr:col>
      <xdr:colOff>25400</xdr:colOff>
      <xdr:row>98</xdr:row>
      <xdr:rowOff>114188</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6230600" y="16916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131137</xdr:rowOff>
    </xdr:from>
    <xdr:ext cx="534377" cy="259045"/>
    <xdr:sp macro="" textlink="">
      <xdr:nvSpPr>
        <xdr:cNvPr id="671" name="公債費最大値テキスト">
          <a:extLst>
            <a:ext uri="{FF2B5EF4-FFF2-40B4-BE49-F238E27FC236}">
              <a16:creationId xmlns:a16="http://schemas.microsoft.com/office/drawing/2014/main" id="{00000000-0008-0000-0700-00009F020000}"/>
            </a:ext>
          </a:extLst>
        </xdr:cNvPr>
        <xdr:cNvSpPr txBox="1"/>
      </xdr:nvSpPr>
      <xdr:spPr>
        <a:xfrm>
          <a:off x="16370300" y="15390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13010</xdr:rowOff>
    </xdr:from>
    <xdr:to>
      <xdr:col>86</xdr:col>
      <xdr:colOff>25400</xdr:colOff>
      <xdr:row>91</xdr:row>
      <xdr:rowOff>13010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6230600" y="15614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100381</xdr:rowOff>
    </xdr:from>
    <xdr:to>
      <xdr:col>85</xdr:col>
      <xdr:colOff>127000</xdr:colOff>
      <xdr:row>98</xdr:row>
      <xdr:rowOff>114188</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5481300" y="16902481"/>
          <a:ext cx="838200" cy="13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91569</xdr:rowOff>
    </xdr:from>
    <xdr:ext cx="534377" cy="259045"/>
    <xdr:sp macro="" textlink="">
      <xdr:nvSpPr>
        <xdr:cNvPr id="674" name="公債費平均値テキスト">
          <a:extLst>
            <a:ext uri="{FF2B5EF4-FFF2-40B4-BE49-F238E27FC236}">
              <a16:creationId xmlns:a16="http://schemas.microsoft.com/office/drawing/2014/main" id="{00000000-0008-0000-0700-0000A2020000}"/>
            </a:ext>
          </a:extLst>
        </xdr:cNvPr>
        <xdr:cNvSpPr txBox="1"/>
      </xdr:nvSpPr>
      <xdr:spPr>
        <a:xfrm>
          <a:off x="16370300" y="16207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68692</xdr:rowOff>
    </xdr:from>
    <xdr:to>
      <xdr:col>85</xdr:col>
      <xdr:colOff>177800</xdr:colOff>
      <xdr:row>95</xdr:row>
      <xdr:rowOff>170292</xdr:rowOff>
    </xdr:to>
    <xdr:sp macro="" textlink="">
      <xdr:nvSpPr>
        <xdr:cNvPr id="675" name="フローチャート: 判断 674">
          <a:extLst>
            <a:ext uri="{FF2B5EF4-FFF2-40B4-BE49-F238E27FC236}">
              <a16:creationId xmlns:a16="http://schemas.microsoft.com/office/drawing/2014/main" id="{00000000-0008-0000-0700-0000A3020000}"/>
            </a:ext>
          </a:extLst>
        </xdr:cNvPr>
        <xdr:cNvSpPr/>
      </xdr:nvSpPr>
      <xdr:spPr>
        <a:xfrm>
          <a:off x="16268700" y="16356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72445</xdr:rowOff>
    </xdr:from>
    <xdr:to>
      <xdr:col>81</xdr:col>
      <xdr:colOff>50800</xdr:colOff>
      <xdr:row>98</xdr:row>
      <xdr:rowOff>100381</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4592300" y="16531645"/>
          <a:ext cx="889000" cy="370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166579</xdr:rowOff>
    </xdr:from>
    <xdr:to>
      <xdr:col>81</xdr:col>
      <xdr:colOff>101600</xdr:colOff>
      <xdr:row>95</xdr:row>
      <xdr:rowOff>96729</xdr:rowOff>
    </xdr:to>
    <xdr:sp macro="" textlink="">
      <xdr:nvSpPr>
        <xdr:cNvPr id="677" name="フローチャート: 判断 676">
          <a:extLst>
            <a:ext uri="{FF2B5EF4-FFF2-40B4-BE49-F238E27FC236}">
              <a16:creationId xmlns:a16="http://schemas.microsoft.com/office/drawing/2014/main" id="{00000000-0008-0000-0700-0000A5020000}"/>
            </a:ext>
          </a:extLst>
        </xdr:cNvPr>
        <xdr:cNvSpPr/>
      </xdr:nvSpPr>
      <xdr:spPr>
        <a:xfrm>
          <a:off x="15430500" y="16282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113256</xdr:rowOff>
    </xdr:from>
    <xdr:ext cx="534377"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5201411" y="1605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72445</xdr:rowOff>
    </xdr:from>
    <xdr:to>
      <xdr:col>76</xdr:col>
      <xdr:colOff>114300</xdr:colOff>
      <xdr:row>98</xdr:row>
      <xdr:rowOff>118669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flipV="1">
          <a:off x="13703300" y="16531645"/>
          <a:ext cx="889000" cy="389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159172</xdr:rowOff>
    </xdr:from>
    <xdr:to>
      <xdr:col>76</xdr:col>
      <xdr:colOff>165100</xdr:colOff>
      <xdr:row>95</xdr:row>
      <xdr:rowOff>89322</xdr:rowOff>
    </xdr:to>
    <xdr:sp macro="" textlink="">
      <xdr:nvSpPr>
        <xdr:cNvPr id="680" name="フローチャート: 判断 679">
          <a:extLst>
            <a:ext uri="{FF2B5EF4-FFF2-40B4-BE49-F238E27FC236}">
              <a16:creationId xmlns:a16="http://schemas.microsoft.com/office/drawing/2014/main" id="{00000000-0008-0000-0700-0000A8020000}"/>
            </a:ext>
          </a:extLst>
        </xdr:cNvPr>
        <xdr:cNvSpPr/>
      </xdr:nvSpPr>
      <xdr:spPr>
        <a:xfrm>
          <a:off x="14541500" y="1627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105849</xdr:rowOff>
    </xdr:from>
    <xdr:ext cx="534377"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4325111" y="1605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20005</xdr:rowOff>
    </xdr:from>
    <xdr:to>
      <xdr:col>71</xdr:col>
      <xdr:colOff>177800</xdr:colOff>
      <xdr:row>98</xdr:row>
      <xdr:rowOff>118669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814300" y="16822105"/>
          <a:ext cx="889000" cy="98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48437</xdr:rowOff>
    </xdr:from>
    <xdr:to>
      <xdr:col>72</xdr:col>
      <xdr:colOff>38100</xdr:colOff>
      <xdr:row>95</xdr:row>
      <xdr:rowOff>150037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3652500" y="16336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166564</xdr:rowOff>
    </xdr:from>
    <xdr:ext cx="534377"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3436111" y="16111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29008</xdr:rowOff>
    </xdr:from>
    <xdr:to>
      <xdr:col>67</xdr:col>
      <xdr:colOff>101600</xdr:colOff>
      <xdr:row>95</xdr:row>
      <xdr:rowOff>130608</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2763500" y="16316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147135</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2547111" y="16091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63388</xdr:rowOff>
    </xdr:from>
    <xdr:to>
      <xdr:col>85</xdr:col>
      <xdr:colOff>177800</xdr:colOff>
      <xdr:row>98</xdr:row>
      <xdr:rowOff>164988</xdr:rowOff>
    </xdr:to>
    <xdr:sp macro="" textlink="">
      <xdr:nvSpPr>
        <xdr:cNvPr id="692" name="楕円 691">
          <a:extLst>
            <a:ext uri="{FF2B5EF4-FFF2-40B4-BE49-F238E27FC236}">
              <a16:creationId xmlns:a16="http://schemas.microsoft.com/office/drawing/2014/main" id="{00000000-0008-0000-0700-0000B4020000}"/>
            </a:ext>
          </a:extLst>
        </xdr:cNvPr>
        <xdr:cNvSpPr/>
      </xdr:nvSpPr>
      <xdr:spPr>
        <a:xfrm>
          <a:off x="16268700" y="16865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149765</xdr:rowOff>
    </xdr:from>
    <xdr:ext cx="534377" cy="259045"/>
    <xdr:sp macro="" textlink="">
      <xdr:nvSpPr>
        <xdr:cNvPr id="693" name="公債費該当値テキスト">
          <a:extLst>
            <a:ext uri="{FF2B5EF4-FFF2-40B4-BE49-F238E27FC236}">
              <a16:creationId xmlns:a16="http://schemas.microsoft.com/office/drawing/2014/main" id="{00000000-0008-0000-0700-0000B5020000}"/>
            </a:ext>
          </a:extLst>
        </xdr:cNvPr>
        <xdr:cNvSpPr txBox="1"/>
      </xdr:nvSpPr>
      <xdr:spPr>
        <a:xfrm>
          <a:off x="16370300" y="16780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49581</xdr:rowOff>
    </xdr:from>
    <xdr:to>
      <xdr:col>81</xdr:col>
      <xdr:colOff>101600</xdr:colOff>
      <xdr:row>98</xdr:row>
      <xdr:rowOff>151181</xdr:rowOff>
    </xdr:to>
    <xdr:sp macro="" textlink="">
      <xdr:nvSpPr>
        <xdr:cNvPr id="694" name="楕円 693">
          <a:extLst>
            <a:ext uri="{FF2B5EF4-FFF2-40B4-BE49-F238E27FC236}">
              <a16:creationId xmlns:a16="http://schemas.microsoft.com/office/drawing/2014/main" id="{00000000-0008-0000-0700-0000B6020000}"/>
            </a:ext>
          </a:extLst>
        </xdr:cNvPr>
        <xdr:cNvSpPr/>
      </xdr:nvSpPr>
      <xdr:spPr>
        <a:xfrm>
          <a:off x="15430500" y="16851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98</xdr:row>
      <xdr:rowOff>142308</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01411" y="1694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21645</xdr:rowOff>
    </xdr:from>
    <xdr:to>
      <xdr:col>76</xdr:col>
      <xdr:colOff>165100</xdr:colOff>
      <xdr:row>96</xdr:row>
      <xdr:rowOff>123245</xdr:rowOff>
    </xdr:to>
    <xdr:sp macro="" textlink="">
      <xdr:nvSpPr>
        <xdr:cNvPr id="696" name="楕円 695">
          <a:extLst>
            <a:ext uri="{FF2B5EF4-FFF2-40B4-BE49-F238E27FC236}">
              <a16:creationId xmlns:a16="http://schemas.microsoft.com/office/drawing/2014/main" id="{00000000-0008-0000-0700-0000B8020000}"/>
            </a:ext>
          </a:extLst>
        </xdr:cNvPr>
        <xdr:cNvSpPr/>
      </xdr:nvSpPr>
      <xdr:spPr>
        <a:xfrm>
          <a:off x="14541500" y="1648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114372</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325111" y="16573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67869</xdr:rowOff>
    </xdr:from>
    <xdr:to>
      <xdr:col>72</xdr:col>
      <xdr:colOff>38100</xdr:colOff>
      <xdr:row>98</xdr:row>
      <xdr:rowOff>169469</xdr:rowOff>
    </xdr:to>
    <xdr:sp macro="" textlink="">
      <xdr:nvSpPr>
        <xdr:cNvPr id="698" name="楕円 697">
          <a:extLst>
            <a:ext uri="{FF2B5EF4-FFF2-40B4-BE49-F238E27FC236}">
              <a16:creationId xmlns:a16="http://schemas.microsoft.com/office/drawing/2014/main" id="{00000000-0008-0000-0700-0000BA020000}"/>
            </a:ext>
          </a:extLst>
        </xdr:cNvPr>
        <xdr:cNvSpPr/>
      </xdr:nvSpPr>
      <xdr:spPr>
        <a:xfrm>
          <a:off x="13652500" y="1686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160596</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3436111" y="16962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140655</xdr:rowOff>
    </xdr:from>
    <xdr:to>
      <xdr:col>67</xdr:col>
      <xdr:colOff>101600</xdr:colOff>
      <xdr:row>98</xdr:row>
      <xdr:rowOff>70805</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2763500" y="16771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61932</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2547111" y="16864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2" name="正方形/長方形 701">
          <a:extLst>
            <a:ext uri="{FF2B5EF4-FFF2-40B4-BE49-F238E27FC236}">
              <a16:creationId xmlns:a16="http://schemas.microsoft.com/office/drawing/2014/main" id="{00000000-0008-0000-0700-0000BE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03" name="正方形/長方形 702">
          <a:extLst>
            <a:ext uri="{FF2B5EF4-FFF2-40B4-BE49-F238E27FC236}">
              <a16:creationId xmlns:a16="http://schemas.microsoft.com/office/drawing/2014/main" id="{00000000-0008-0000-0700-0000BF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04" name="正方形/長方形 703">
          <a:extLst>
            <a:ext uri="{FF2B5EF4-FFF2-40B4-BE49-F238E27FC236}">
              <a16:creationId xmlns:a16="http://schemas.microsoft.com/office/drawing/2014/main" id="{00000000-0008-0000-0700-0000C0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05" name="正方形/長方形 704">
          <a:extLst>
            <a:ext uri="{FF2B5EF4-FFF2-40B4-BE49-F238E27FC236}">
              <a16:creationId xmlns:a16="http://schemas.microsoft.com/office/drawing/2014/main" id="{00000000-0008-0000-0700-0000C1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06" name="正方形/長方形 705">
          <a:extLst>
            <a:ext uri="{FF2B5EF4-FFF2-40B4-BE49-F238E27FC236}">
              <a16:creationId xmlns:a16="http://schemas.microsoft.com/office/drawing/2014/main" id="{00000000-0008-0000-0700-0000C2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a:extLst>
            <a:ext uri="{FF2B5EF4-FFF2-40B4-BE49-F238E27FC236}">
              <a16:creationId xmlns:a16="http://schemas.microsoft.com/office/drawing/2014/main" id="{00000000-0008-0000-0700-0000C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a:extLst>
            <a:ext uri="{FF2B5EF4-FFF2-40B4-BE49-F238E27FC236}">
              <a16:creationId xmlns:a16="http://schemas.microsoft.com/office/drawing/2014/main" id="{00000000-0008-0000-0700-0000C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a:extLst>
            <a:ext uri="{FF2B5EF4-FFF2-40B4-BE49-F238E27FC236}">
              <a16:creationId xmlns:a16="http://schemas.microsoft.com/office/drawing/2014/main" id="{00000000-0008-0000-0700-0000C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a:extLst>
            <a:ext uri="{FF2B5EF4-FFF2-40B4-BE49-F238E27FC236}">
              <a16:creationId xmlns:a16="http://schemas.microsoft.com/office/drawing/2014/main" id="{00000000-0008-0000-0700-0000C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a:extLst>
            <a:ext uri="{FF2B5EF4-FFF2-40B4-BE49-F238E27FC236}">
              <a16:creationId xmlns:a16="http://schemas.microsoft.com/office/drawing/2014/main" id="{00000000-0008-0000-0700-0000C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a:extLst>
            <a:ext uri="{FF2B5EF4-FFF2-40B4-BE49-F238E27FC236}">
              <a16:creationId xmlns:a16="http://schemas.microsoft.com/office/drawing/2014/main" id="{00000000-0008-0000-0700-0000C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諸支出金グラフ枠">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154940</xdr:rowOff>
    </xdr:from>
    <xdr:to>
      <xdr:col>116</xdr:col>
      <xdr:colOff>62864</xdr:colOff>
      <xdr:row>39</xdr:row>
      <xdr:rowOff>44450</xdr:rowOff>
    </xdr:to>
    <xdr:cxnSp macro="">
      <xdr:nvCxnSpPr>
        <xdr:cNvPr id="723" name="直線コネクタ 722">
          <a:extLst>
            <a:ext uri="{FF2B5EF4-FFF2-40B4-BE49-F238E27FC236}">
              <a16:creationId xmlns:a16="http://schemas.microsoft.com/office/drawing/2014/main" id="{00000000-0008-0000-0700-0000D3020000}"/>
            </a:ext>
          </a:extLst>
        </xdr:cNvPr>
        <xdr:cNvCxnSpPr/>
      </xdr:nvCxnSpPr>
      <xdr:spPr>
        <a:xfrm flipV="1">
          <a:off x="22159595" y="5126990"/>
          <a:ext cx="1269" cy="1604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諸支出金最小値テキスト">
          <a:extLst>
            <a:ext uri="{FF2B5EF4-FFF2-40B4-BE49-F238E27FC236}">
              <a16:creationId xmlns:a16="http://schemas.microsoft.com/office/drawing/2014/main" id="{00000000-0008-0000-0700-0000D4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101617</xdr:rowOff>
    </xdr:from>
    <xdr:ext cx="378565" cy="259045"/>
    <xdr:sp macro="" textlink="">
      <xdr:nvSpPr>
        <xdr:cNvPr id="726" name="諸支出金最大値テキスト">
          <a:extLst>
            <a:ext uri="{FF2B5EF4-FFF2-40B4-BE49-F238E27FC236}">
              <a16:creationId xmlns:a16="http://schemas.microsoft.com/office/drawing/2014/main" id="{00000000-0008-0000-0700-0000D6020000}"/>
            </a:ext>
          </a:extLst>
        </xdr:cNvPr>
        <xdr:cNvSpPr txBox="1"/>
      </xdr:nvSpPr>
      <xdr:spPr>
        <a:xfrm>
          <a:off x="22212300" y="49022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29</xdr:row>
      <xdr:rowOff>154940</xdr:rowOff>
    </xdr:from>
    <xdr:to>
      <xdr:col>116</xdr:col>
      <xdr:colOff>152400</xdr:colOff>
      <xdr:row>29</xdr:row>
      <xdr:rowOff>154940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22072600" y="5126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40640</xdr:rowOff>
    </xdr:from>
    <xdr:to>
      <xdr:col>116</xdr:col>
      <xdr:colOff>63500</xdr:colOff>
      <xdr:row>39</xdr:row>
      <xdr:rowOff>40640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21323300" y="67271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39387</xdr:rowOff>
    </xdr:from>
    <xdr:ext cx="313932" cy="259045"/>
    <xdr:sp macro="" textlink="">
      <xdr:nvSpPr>
        <xdr:cNvPr id="729" name="諸支出金平均値テキスト">
          <a:extLst>
            <a:ext uri="{FF2B5EF4-FFF2-40B4-BE49-F238E27FC236}">
              <a16:creationId xmlns:a16="http://schemas.microsoft.com/office/drawing/2014/main" id="{00000000-0008-0000-0700-0000D9020000}"/>
            </a:ext>
          </a:extLst>
        </xdr:cNvPr>
        <xdr:cNvSpPr txBox="1"/>
      </xdr:nvSpPr>
      <xdr:spPr>
        <a:xfrm>
          <a:off x="22212300" y="63830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xdr:rowOff>
    </xdr:from>
    <xdr:to>
      <xdr:col>116</xdr:col>
      <xdr:colOff>114300</xdr:colOff>
      <xdr:row>38</xdr:row>
      <xdr:rowOff>118110</xdr:rowOff>
    </xdr:to>
    <xdr:sp macro="" textlink="">
      <xdr:nvSpPr>
        <xdr:cNvPr id="730" name="フローチャート: 判断 729">
          <a:extLst>
            <a:ext uri="{FF2B5EF4-FFF2-40B4-BE49-F238E27FC236}">
              <a16:creationId xmlns:a16="http://schemas.microsoft.com/office/drawing/2014/main" id="{00000000-0008-0000-0700-0000DA020000}"/>
            </a:ext>
          </a:extLst>
        </xdr:cNvPr>
        <xdr:cNvSpPr/>
      </xdr:nvSpPr>
      <xdr:spPr>
        <a:xfrm>
          <a:off x="22110700" y="6531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40640</xdr:rowOff>
    </xdr:from>
    <xdr:to>
      <xdr:col>111</xdr:col>
      <xdr:colOff>177800</xdr:colOff>
      <xdr:row>39</xdr:row>
      <xdr:rowOff>40640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0434300" y="67271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37465</xdr:rowOff>
    </xdr:from>
    <xdr:to>
      <xdr:col>112</xdr:col>
      <xdr:colOff>38100</xdr:colOff>
      <xdr:row>38</xdr:row>
      <xdr:rowOff>139065</xdr:rowOff>
    </xdr:to>
    <xdr:sp macro="" textlink="">
      <xdr:nvSpPr>
        <xdr:cNvPr id="732" name="フローチャート: 判断 731">
          <a:extLst>
            <a:ext uri="{FF2B5EF4-FFF2-40B4-BE49-F238E27FC236}">
              <a16:creationId xmlns:a16="http://schemas.microsoft.com/office/drawing/2014/main" id="{00000000-0008-0000-0700-0000DC020000}"/>
            </a:ext>
          </a:extLst>
        </xdr:cNvPr>
        <xdr:cNvSpPr/>
      </xdr:nvSpPr>
      <xdr:spPr>
        <a:xfrm>
          <a:off x="21272500" y="6552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155592</xdr:rowOff>
    </xdr:from>
    <xdr:ext cx="313932"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21153633" y="632779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40640</xdr:rowOff>
    </xdr:from>
    <xdr:to>
      <xdr:col>107</xdr:col>
      <xdr:colOff>50800</xdr:colOff>
      <xdr:row>39</xdr:row>
      <xdr:rowOff>42545</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flipV="1">
          <a:off x="19545300" y="672719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163195</xdr:rowOff>
    </xdr:from>
    <xdr:to>
      <xdr:col>107</xdr:col>
      <xdr:colOff>101600</xdr:colOff>
      <xdr:row>39</xdr:row>
      <xdr:rowOff>93345</xdr:rowOff>
    </xdr:to>
    <xdr:sp macro="" textlink="">
      <xdr:nvSpPr>
        <xdr:cNvPr id="735" name="フローチャート: 判断 734">
          <a:extLst>
            <a:ext uri="{FF2B5EF4-FFF2-40B4-BE49-F238E27FC236}">
              <a16:creationId xmlns:a16="http://schemas.microsoft.com/office/drawing/2014/main" id="{00000000-0008-0000-0700-0000DF020000}"/>
            </a:ext>
          </a:extLst>
        </xdr:cNvPr>
        <xdr:cNvSpPr/>
      </xdr:nvSpPr>
      <xdr:spPr>
        <a:xfrm>
          <a:off x="20383500" y="6678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84472</xdr:rowOff>
    </xdr:from>
    <xdr:ext cx="249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20309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42545</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656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147955</xdr:rowOff>
    </xdr:from>
    <xdr:to>
      <xdr:col>102</xdr:col>
      <xdr:colOff>165100</xdr:colOff>
      <xdr:row>39</xdr:row>
      <xdr:rowOff>78105</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19494500" y="6663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37</xdr:row>
      <xdr:rowOff>94632</xdr:rowOff>
    </xdr:from>
    <xdr:ext cx="249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9420650" y="64382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3175</xdr:rowOff>
    </xdr:from>
    <xdr:to>
      <xdr:col>98</xdr:col>
      <xdr:colOff>38100</xdr:colOff>
      <xdr:row>38</xdr:row>
      <xdr:rowOff>104775</xdr:rowOff>
    </xdr:to>
    <xdr:sp macro="" textlink="">
      <xdr:nvSpPr>
        <xdr:cNvPr id="740" name="フローチャート: 判断 739">
          <a:extLst>
            <a:ext uri="{FF2B5EF4-FFF2-40B4-BE49-F238E27FC236}">
              <a16:creationId xmlns:a16="http://schemas.microsoft.com/office/drawing/2014/main" id="{00000000-0008-0000-0700-0000E4020000}"/>
            </a:ext>
          </a:extLst>
        </xdr:cNvPr>
        <xdr:cNvSpPr/>
      </xdr:nvSpPr>
      <xdr:spPr>
        <a:xfrm>
          <a:off x="18605500" y="651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36</xdr:row>
      <xdr:rowOff>121302</xdr:rowOff>
    </xdr:from>
    <xdr:ext cx="313932"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8499333" y="629350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161290</xdr:rowOff>
    </xdr:from>
    <xdr:to>
      <xdr:col>116</xdr:col>
      <xdr:colOff>114300</xdr:colOff>
      <xdr:row>39</xdr:row>
      <xdr:rowOff>91440</xdr:rowOff>
    </xdr:to>
    <xdr:sp macro="" textlink="">
      <xdr:nvSpPr>
        <xdr:cNvPr id="747" name="楕円 746">
          <a:extLst>
            <a:ext uri="{FF2B5EF4-FFF2-40B4-BE49-F238E27FC236}">
              <a16:creationId xmlns:a16="http://schemas.microsoft.com/office/drawing/2014/main" id="{00000000-0008-0000-0700-0000EB020000}"/>
            </a:ext>
          </a:extLst>
        </xdr:cNvPr>
        <xdr:cNvSpPr/>
      </xdr:nvSpPr>
      <xdr:spPr>
        <a:xfrm>
          <a:off x="221107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76217</xdr:rowOff>
    </xdr:from>
    <xdr:ext cx="249299" cy="259045"/>
    <xdr:sp macro="" textlink="">
      <xdr:nvSpPr>
        <xdr:cNvPr id="748" name="諸支出金該当値テキスト">
          <a:extLst>
            <a:ext uri="{FF2B5EF4-FFF2-40B4-BE49-F238E27FC236}">
              <a16:creationId xmlns:a16="http://schemas.microsoft.com/office/drawing/2014/main" id="{00000000-0008-0000-0700-0000EC020000}"/>
            </a:ext>
          </a:extLst>
        </xdr:cNvPr>
        <xdr:cNvSpPr txBox="1"/>
      </xdr:nvSpPr>
      <xdr:spPr>
        <a:xfrm>
          <a:off x="22212300" y="65913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161290</xdr:rowOff>
    </xdr:from>
    <xdr:to>
      <xdr:col>112</xdr:col>
      <xdr:colOff>38100</xdr:colOff>
      <xdr:row>39</xdr:row>
      <xdr:rowOff>91440</xdr:rowOff>
    </xdr:to>
    <xdr:sp macro="" textlink="">
      <xdr:nvSpPr>
        <xdr:cNvPr id="749" name="楕円 748">
          <a:extLst>
            <a:ext uri="{FF2B5EF4-FFF2-40B4-BE49-F238E27FC236}">
              <a16:creationId xmlns:a16="http://schemas.microsoft.com/office/drawing/2014/main" id="{00000000-0008-0000-0700-0000ED020000}"/>
            </a:ext>
          </a:extLst>
        </xdr:cNvPr>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82567</xdr:rowOff>
    </xdr:from>
    <xdr:ext cx="249299"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85950" y="67691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161290</xdr:rowOff>
    </xdr:from>
    <xdr:to>
      <xdr:col>107</xdr:col>
      <xdr:colOff>101600</xdr:colOff>
      <xdr:row>39</xdr:row>
      <xdr:rowOff>91440</xdr:rowOff>
    </xdr:to>
    <xdr:sp macro="" textlink="">
      <xdr:nvSpPr>
        <xdr:cNvPr id="751" name="楕円 750">
          <a:extLst>
            <a:ext uri="{FF2B5EF4-FFF2-40B4-BE49-F238E27FC236}">
              <a16:creationId xmlns:a16="http://schemas.microsoft.com/office/drawing/2014/main" id="{00000000-0008-0000-0700-0000EF020000}"/>
            </a:ext>
          </a:extLst>
        </xdr:cNvPr>
        <xdr:cNvSpPr/>
      </xdr:nvSpPr>
      <xdr:spPr>
        <a:xfrm>
          <a:off x="20383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107967</xdr:rowOff>
    </xdr:from>
    <xdr:ext cx="249299"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309650" y="645161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84472</xdr:rowOff>
    </xdr:from>
    <xdr:ext cx="249299"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8531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a:extLst>
            <a:ext uri="{FF2B5EF4-FFF2-40B4-BE49-F238E27FC236}">
              <a16:creationId xmlns:a16="http://schemas.microsoft.com/office/drawing/2014/main" id="{00000000-0008-0000-0700-0000F5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58" name="正方形/長方形 757">
          <a:extLst>
            <a:ext uri="{FF2B5EF4-FFF2-40B4-BE49-F238E27FC236}">
              <a16:creationId xmlns:a16="http://schemas.microsoft.com/office/drawing/2014/main" id="{00000000-0008-0000-0700-0000F6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59" name="正方形/長方形 758">
          <a:extLst>
            <a:ext uri="{FF2B5EF4-FFF2-40B4-BE49-F238E27FC236}">
              <a16:creationId xmlns:a16="http://schemas.microsoft.com/office/drawing/2014/main" id="{00000000-0008-0000-0700-0000F7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0" name="正方形/長方形 759">
          <a:extLst>
            <a:ext uri="{FF2B5EF4-FFF2-40B4-BE49-F238E27FC236}">
              <a16:creationId xmlns:a16="http://schemas.microsoft.com/office/drawing/2014/main" id="{00000000-0008-0000-0700-0000F8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1" name="正方形/長方形 760">
          <a:extLst>
            <a:ext uri="{FF2B5EF4-FFF2-40B4-BE49-F238E27FC236}">
              <a16:creationId xmlns:a16="http://schemas.microsoft.com/office/drawing/2014/main" id="{00000000-0008-0000-0700-0000F9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2" name="正方形/長方形 761">
          <a:extLst>
            <a:ext uri="{FF2B5EF4-FFF2-40B4-BE49-F238E27FC236}">
              <a16:creationId xmlns:a16="http://schemas.microsoft.com/office/drawing/2014/main" id="{00000000-0008-0000-0700-0000FA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65" name="直線コネクタ 764">
          <a:extLst>
            <a:ext uri="{FF2B5EF4-FFF2-40B4-BE49-F238E27FC236}">
              <a16:creationId xmlns:a16="http://schemas.microsoft.com/office/drawing/2014/main" id="{00000000-0008-0000-0700-0000FD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9" name="前年度繰上充用金グラフ枠">
          <a:extLst>
            <a:ext uri="{FF2B5EF4-FFF2-40B4-BE49-F238E27FC236}">
              <a16:creationId xmlns:a16="http://schemas.microsoft.com/office/drawing/2014/main" id="{00000000-0008-0000-0700-00000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1" name="前年度繰上充用金最小値テキスト">
          <a:extLst>
            <a:ext uri="{FF2B5EF4-FFF2-40B4-BE49-F238E27FC236}">
              <a16:creationId xmlns:a16="http://schemas.microsoft.com/office/drawing/2014/main" id="{00000000-0008-0000-0700-00000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2" name="直線コネクタ 771">
          <a:extLst>
            <a:ext uri="{FF2B5EF4-FFF2-40B4-BE49-F238E27FC236}">
              <a16:creationId xmlns:a16="http://schemas.microsoft.com/office/drawing/2014/main" id="{00000000-0008-0000-0700-00000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3" name="前年度繰上充用金最大値テキスト">
          <a:extLst>
            <a:ext uri="{FF2B5EF4-FFF2-40B4-BE49-F238E27FC236}">
              <a16:creationId xmlns:a16="http://schemas.microsoft.com/office/drawing/2014/main" id="{00000000-0008-0000-0700-00000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4" name="直線コネクタ 773">
          <a:extLst>
            <a:ext uri="{FF2B5EF4-FFF2-40B4-BE49-F238E27FC236}">
              <a16:creationId xmlns:a16="http://schemas.microsoft.com/office/drawing/2014/main" id="{00000000-0008-0000-0700-00000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75" name="直線コネクタ 774">
          <a:extLst>
            <a:ext uri="{FF2B5EF4-FFF2-40B4-BE49-F238E27FC236}">
              <a16:creationId xmlns:a16="http://schemas.microsoft.com/office/drawing/2014/main" id="{00000000-0008-0000-0700-00000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76" name="前年度繰上充用金平均値テキスト">
          <a:extLst>
            <a:ext uri="{FF2B5EF4-FFF2-40B4-BE49-F238E27FC236}">
              <a16:creationId xmlns:a16="http://schemas.microsoft.com/office/drawing/2014/main" id="{00000000-0008-0000-0700-00000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77" name="フローチャート: 判断 776">
          <a:extLst>
            <a:ext uri="{FF2B5EF4-FFF2-40B4-BE49-F238E27FC236}">
              <a16:creationId xmlns:a16="http://schemas.microsoft.com/office/drawing/2014/main" id="{00000000-0008-0000-0700-00000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79" name="フローチャート: 判断 778">
          <a:extLst>
            <a:ext uri="{FF2B5EF4-FFF2-40B4-BE49-F238E27FC236}">
              <a16:creationId xmlns:a16="http://schemas.microsoft.com/office/drawing/2014/main" id="{00000000-0008-0000-0700-00000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2" name="フローチャート: 判断 781">
          <a:extLst>
            <a:ext uri="{FF2B5EF4-FFF2-40B4-BE49-F238E27FC236}">
              <a16:creationId xmlns:a16="http://schemas.microsoft.com/office/drawing/2014/main" id="{00000000-0008-0000-0700-00000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87" name="フローチャート: 判断 786">
          <a:extLst>
            <a:ext uri="{FF2B5EF4-FFF2-40B4-BE49-F238E27FC236}">
              <a16:creationId xmlns:a16="http://schemas.microsoft.com/office/drawing/2014/main" id="{00000000-0008-0000-0700-00001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700-00001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700-00001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4" name="楕円 793">
          <a:extLst>
            <a:ext uri="{FF2B5EF4-FFF2-40B4-BE49-F238E27FC236}">
              <a16:creationId xmlns:a16="http://schemas.microsoft.com/office/drawing/2014/main" id="{00000000-0008-0000-0700-00001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795" name="前年度繰上充用金該当値テキスト">
          <a:extLst>
            <a:ext uri="{FF2B5EF4-FFF2-40B4-BE49-F238E27FC236}">
              <a16:creationId xmlns:a16="http://schemas.microsoft.com/office/drawing/2014/main" id="{00000000-0008-0000-0700-00001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796" name="楕円 795">
          <a:extLst>
            <a:ext uri="{FF2B5EF4-FFF2-40B4-BE49-F238E27FC236}">
              <a16:creationId xmlns:a16="http://schemas.microsoft.com/office/drawing/2014/main" id="{00000000-0008-0000-0700-00001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798" name="楕円 797">
          <a:extLst>
            <a:ext uri="{FF2B5EF4-FFF2-40B4-BE49-F238E27FC236}">
              <a16:creationId xmlns:a16="http://schemas.microsoft.com/office/drawing/2014/main" id="{00000000-0008-0000-0700-00001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04" name="正方形/長方形 803">
          <a:extLst>
            <a:ext uri="{FF2B5EF4-FFF2-40B4-BE49-F238E27FC236}">
              <a16:creationId xmlns:a16="http://schemas.microsoft.com/office/drawing/2014/main" id="{00000000-0008-0000-0700-00002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05" name="正方形/長方形 804">
          <a:extLst>
            <a:ext uri="{FF2B5EF4-FFF2-40B4-BE49-F238E27FC236}">
              <a16:creationId xmlns:a16="http://schemas.microsoft.com/office/drawing/2014/main" id="{00000000-0008-0000-0700-00002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33,643</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円で、令和４年度から増加した。これは、職員退職手当基金や県有施設更新整備基金の積立金の増によるものである。</a:t>
          </a:r>
        </a:p>
        <a:p>
          <a:r>
            <a:rPr kumimoji="1" lang="ja-JP" altLang="en-US" sz="1300">
              <a:latin typeface="ＭＳ Ｐゴシック" panose="020B0600070205080204" pitchFamily="50" charset="-128"/>
              <a:ea typeface="ＭＳ Ｐゴシック" panose="020B0600070205080204" pitchFamily="50" charset="-128"/>
            </a:rPr>
            <a:t>衛生費は、住民一人当たり</a:t>
          </a:r>
          <a:r>
            <a:rPr kumimoji="1" lang="en-US" altLang="ja-JP" sz="1300">
              <a:latin typeface="ＭＳ Ｐゴシック" panose="020B0600070205080204" pitchFamily="50" charset="-128"/>
              <a:ea typeface="ＭＳ Ｐゴシック" panose="020B0600070205080204" pitchFamily="50" charset="-128"/>
            </a:rPr>
            <a:t>28,678</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円で、増加傾向にあった中、令和５年度は減少した。これは、新型コロナウイルス感染症対応のための医療提供体制の確保や保健所体制の強化に係る経費の減によるものである。</a:t>
          </a:r>
        </a:p>
        <a:p>
          <a:r>
            <a:rPr kumimoji="1" lang="ja-JP" altLang="en-US" sz="1300">
              <a:latin typeface="ＭＳ Ｐゴシック" panose="020B0600070205080204" pitchFamily="50" charset="-128"/>
              <a:ea typeface="ＭＳ Ｐゴシック" panose="020B0600070205080204" pitchFamily="50" charset="-128"/>
            </a:rPr>
            <a:t>商工費は、住民一人当たり</a:t>
          </a:r>
          <a:r>
            <a:rPr kumimoji="1" lang="en-US" altLang="ja-JP" sz="1300">
              <a:latin typeface="ＭＳ Ｐゴシック" panose="020B0600070205080204" pitchFamily="50" charset="-128"/>
              <a:ea typeface="ＭＳ Ｐゴシック" panose="020B0600070205080204" pitchFamily="50" charset="-128"/>
            </a:rPr>
            <a:t>98,452</a:t>
          </a:r>
          <a:r>
            <a:rPr kumimoji="1" lang="ja-JP" altLang="en-US" sz="1300">
              <a:latin typeface="ＭＳ Ｐゴシック" panose="020B0600070205080204" pitchFamily="50" charset="-128"/>
              <a:ea typeface="ＭＳ Ｐゴシック" panose="020B0600070205080204" pitchFamily="50" charset="-128"/>
            </a:rPr>
            <a:t>円で、減少傾向にあった中、令和５年度は増加した。これは、中小企業振興資金の貸付金の増によるものである。</a:t>
          </a:r>
        </a:p>
        <a:p>
          <a:r>
            <a:rPr kumimoji="1" lang="ja-JP" altLang="en-US" sz="1300">
              <a:latin typeface="ＭＳ Ｐゴシック" panose="020B0600070205080204" pitchFamily="50" charset="-128"/>
              <a:ea typeface="ＭＳ Ｐゴシック" panose="020B0600070205080204" pitchFamily="50" charset="-128"/>
            </a:rPr>
            <a:t>土木費は、住民一人当たり</a:t>
          </a:r>
          <a:r>
            <a:rPr kumimoji="1" lang="en-US" altLang="ja-JP" sz="1300">
              <a:latin typeface="ＭＳ Ｐゴシック" panose="020B0600070205080204" pitchFamily="50" charset="-128"/>
              <a:ea typeface="ＭＳ Ｐゴシック" panose="020B0600070205080204" pitchFamily="50" charset="-128"/>
            </a:rPr>
            <a:t>73,604</a:t>
          </a:r>
          <a:r>
            <a:rPr kumimoji="1" lang="ja-JP" altLang="en-US" sz="1300">
              <a:latin typeface="ＭＳ Ｐゴシック" panose="020B0600070205080204" pitchFamily="50" charset="-128"/>
              <a:ea typeface="ＭＳ Ｐゴシック" panose="020B0600070205080204" pitchFamily="50" charset="-128"/>
            </a:rPr>
            <a:t>円で、令和４年度から増加した。これは、ＪＲ松山駅付近連続立体交差事業や肱川水系緊急治水対策推進事業に係る経費の増によるものである。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警察費は、住民一人当たり</a:t>
          </a:r>
          <a:r>
            <a:rPr kumimoji="1" lang="en-US" altLang="ja-JP" sz="1300">
              <a:latin typeface="ＭＳ Ｐゴシック" panose="020B0600070205080204" pitchFamily="50" charset="-128"/>
              <a:ea typeface="ＭＳ Ｐゴシック" panose="020B0600070205080204" pitchFamily="50" charset="-128"/>
            </a:rPr>
            <a:t>22,950</a:t>
          </a:r>
          <a:r>
            <a:rPr kumimoji="1" lang="ja-JP" altLang="en-US" sz="1300">
              <a:latin typeface="ＭＳ Ｐゴシック" panose="020B0600070205080204" pitchFamily="50" charset="-128"/>
              <a:ea typeface="ＭＳ Ｐゴシック" panose="020B0600070205080204" pitchFamily="50" charset="-128"/>
            </a:rPr>
            <a:t>円で、増加傾向にあった中、令和５年度は減少した。これは、松山東警察署庁舎等の整備に係る経費の減によるものである。</a:t>
          </a:r>
        </a:p>
        <a:p>
          <a:r>
            <a:rPr kumimoji="1" lang="ja-JP" altLang="en-US" sz="1300">
              <a:latin typeface="ＭＳ Ｐゴシック" panose="020B0600070205080204" pitchFamily="50" charset="-128"/>
              <a:ea typeface="ＭＳ Ｐゴシック" panose="020B0600070205080204" pitchFamily="50" charset="-128"/>
            </a:rPr>
            <a:t>災害復旧費は、住民一人当たり</a:t>
          </a:r>
          <a:r>
            <a:rPr kumimoji="1" lang="en-US" altLang="ja-JP" sz="1300">
              <a:latin typeface="ＭＳ Ｐゴシック" panose="020B0600070205080204" pitchFamily="50" charset="-128"/>
              <a:ea typeface="ＭＳ Ｐゴシック" panose="020B0600070205080204" pitchFamily="50" charset="-128"/>
            </a:rPr>
            <a:t>2,923</a:t>
          </a:r>
          <a:r>
            <a:rPr kumimoji="1" lang="ja-JP" altLang="en-US" sz="1300">
              <a:latin typeface="ＭＳ Ｐゴシック" panose="020B0600070205080204" pitchFamily="50" charset="-128"/>
              <a:ea typeface="ＭＳ Ｐゴシック" panose="020B0600070205080204" pitchFamily="50" charset="-128"/>
            </a:rPr>
            <a:t>円で、減少傾向にある。これは、西日本豪雨災害に対応するための農地農業用施設災害復旧事業に係る経費の減によるものである。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　歳入面では県税収入が増加した一方で、歳出面では人口減少対策やＤＸの推進を始めとした重要課題への対応に要する経費が増加したことから、令和５年度の実質単年度収支は赤字となったが、財政調整基金を含む財源対策用基金残高については、財政運営基本方針で目標として設定している</a:t>
          </a:r>
          <a:r>
            <a:rPr kumimoji="1" lang="en-US" altLang="ja-JP" sz="1100">
              <a:latin typeface="ＭＳ ゴシック" pitchFamily="49" charset="-128"/>
              <a:ea typeface="ＭＳ ゴシック" pitchFamily="49" charset="-128"/>
            </a:rPr>
            <a:t>400</a:t>
          </a:r>
          <a:r>
            <a:rPr kumimoji="1" lang="ja-JP" altLang="en-US" sz="1100">
              <a:latin typeface="ＭＳ ゴシック" pitchFamily="49" charset="-128"/>
              <a:ea typeface="ＭＳ ゴシック" pitchFamily="49" charset="-128"/>
            </a:rPr>
            <a:t>億円規模を確保しているところであり、引き続き、執行段階での節減等により、安定的な水準の確保に努める。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愛媛県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県有林経営事業特別会計は、木材価格の低迷により採算性が低下し赤字が続いていたが、一般会計からの繰入金の計上による累積欠損金の解消や経営改善計画の見直しにより、経営の安定化が図られたことから黒字となった。</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の景気対策等に伴い発行した臨時財政対策債を除く地方債の元利償還がピークを越えたことや、長期金利が低水準で推移し、低利の地方債の割合が上がっていることから、元利償還金は減少傾向にある。ただし、令和３年度は、将来負担軽減のための借換債の借入中止に伴い、元利償還金が増加した。</a:t>
          </a:r>
        </a:p>
        <a:p>
          <a:r>
            <a:rPr kumimoji="1" lang="ja-JP" altLang="en-US" sz="1400">
              <a:latin typeface="ＭＳ ゴシック" pitchFamily="49" charset="-128"/>
              <a:ea typeface="ＭＳ ゴシック" pitchFamily="49" charset="-128"/>
            </a:rPr>
            <a:t>　今後も、交付税措置のある地方債の優先活用や公債費の平準化により、公債費負担の軽減に努める。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a:t>
          </a:r>
          <a:r>
            <a:rPr kumimoji="1" lang="ja-JP" altLang="en-US" sz="1200">
              <a:latin typeface="ＭＳ ゴシック" pitchFamily="49" charset="-128"/>
              <a:ea typeface="ＭＳ ゴシック" pitchFamily="49" charset="-128"/>
            </a:rPr>
            <a:t>満期一括償還地方債は利用していない。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一般会計等に係る地方債の現在高は、交付税措置のある臨時財政対策債の減等により減少している。</a:t>
          </a:r>
        </a:p>
        <a:p>
          <a:r>
            <a:rPr kumimoji="1" lang="ja-JP" altLang="en-US" sz="1400">
              <a:latin typeface="ＭＳ ゴシック" pitchFamily="49" charset="-128"/>
              <a:ea typeface="ＭＳ ゴシック" pitchFamily="49" charset="-128"/>
            </a:rPr>
            <a:t>　また、財政健全化基本方針等に基づく取組みの徹底により、充当可能基金が増加した。</a:t>
          </a:r>
        </a:p>
        <a:p>
          <a:r>
            <a:rPr kumimoji="1" lang="ja-JP" altLang="en-US" sz="1400">
              <a:latin typeface="ＭＳ ゴシック" pitchFamily="49" charset="-128"/>
              <a:ea typeface="ＭＳ ゴシック" pitchFamily="49" charset="-128"/>
            </a:rPr>
            <a:t>　今後も、将来負担に配慮した地方債発行を行うなど、引き続き財政運営の適正化に努める。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人口減少対策やＤＸの推進を始めとした重要課題への対応等のために３０億円の減となった一方、減債基金には臨時財政対策債償還基金費を２３億円積み立てた。その他の特定目的基金は、デジタル技術を活用した課題の解決及び新たな価値の創出のための「デジタル社会形成推進基金」▲２０億円など１１４億円を取り崩した一方で、学校施設の長寿命化・大規模改修や機器・設備の整備のための「県立学校教育環境整備基金」９６億円や県有施設の改修・建替整備や用途廃止施設の除却等のための「県有施設更新整備基金」５４億円、定年引上げ期間中における財政負担平準化のための「職員退職手当基金」４２億円など２５５億円を積み立てたことで、１４１億円の増となった。この結果、基金全体としては対前年度比１３４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財源対策用基金（財政調整基金・減債基金）については、災害や感染症など予見できないリスクに備えて、４００億円規模の残高を確保しながら持続可能な財政運営に努める。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その他の特定目的基金については、老朽化が進む県有施設の更新整備や県立学校振興計画に基づく校舎整備等の財政需要のため、今後は取崩しの増加が見込まれるところであり、計画的な残高の確保を図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・県立学校教育環境整備基金：学校施設の長寿命化・大規模改修や機器・設備の整備に要する財源を計画的に確保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・県有施設更新整備基金：県有施設の改修・建替整備や用途廃止施設の除却に要する財源を計画的に確保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・デジタル社会形成推進基金：デジタル技術を活用した課題の解決及び新たな価値の創出を図り、デジタル社会の形成を推進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・災害に強い愛媛づくり基金：南海トラフ地震等による大規模な災害に備え、県民の生命、身体及び財産を災害から守るとともに、</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地震等による被害の軽減を図るための施策を推進</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・県立学校教育環境整備基金：県立学校振興計画に基づく校舎整備等、県立学校における教育環境の整備・充実を図るため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９６億円を積立て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・県有施設更新整備基金：県庁第二別館など、県有施設の改修・建替整備のため５４億円を取崩し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・職員退職手当基金：定年引上げ期間中における財政負担平準化のため４２億円を積立て</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・デジタル社会形成推進基金：デジタル技術を活用した課題の解決及び新たな価値の創出のため２０億円を取崩し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・スポーツ推進基金：スポーツ立県の実現に向けた競技スポーツの振興などの事業実施のため５億円を取崩し</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・農林水産業体質強化緊急対策基金：農林水産業の体質強化に向けた県独自の対策を実施するため５億円を積立て</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・県有施設更新整備基金：県庁第二別館や新居浜警察署など県有施設の建替整備や用途廃止施設の計画的な除却を</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推進することとしており、今後も、毎年一定規模の取崩しが見込まれる。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・県立学校教育環境整備基金：今後、県立学校振興計画に基づく校舎整備が本格化する中、取崩額の増加が見込まれる。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地方財政法に基づき４年度決算黒字の１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２（２９億円）を積み立てる一方、人口減少対策やＤＸの推進を始めとした重要課題への対応のために計５９億円を取り崩したことに伴い、基金残高は対前年度比３０億円の減となった。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源対策用基金（財政調整基金・減債基金）については、令和５年１０月に策定した財政運営基本方針に基づく歳入・歳出全般にわたる取組みにより、令和５年度末残高は４８４億円と、目標とする４００億円規模を確保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も、新興感染症や大規模災害など、不測の事態による財政出動への対応のほか、人口減少対策やＤＸの推進、地域経済の活性化などの重要施策の積極的な推進のため、同方針に基づき、４００億円規模の安定的な確保を図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の予算編成時点では、財源不足への対応として１０億円の取崩しを予定していたが、執行段階の節減等により捻出した財源を活用して取崩しを中止した一方で、令和５年度国補正予算第１号において、令和６、７年度の臨時財政対策債の元利償還のために創設された臨時財政対策債償還基金費を２３億円積み立てたことから、基金残高は対前年度比２３億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上記の財政調整基金と同様</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tabSelected="1" zoomScaleNormal="100" workbookViewId="0"/>
  </sheetViews>
  <sheetFormatPr defaultColWidth="0" defaultRowHeight="11" zeroHeight="1" x14ac:dyDescent="0.2"/>
  <cols>
    <col min="1" max="11" width="2.08984375" style="161" customWidth="1"/>
    <col min="12" max="12" width="2.26953125" style="161" customWidth="1"/>
    <col min="13" max="17" width="2.36328125" style="161" customWidth="1"/>
    <col min="18" max="119" width="2.08984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765414818</v>
      </c>
      <c r="BO4" s="385"/>
      <c r="BP4" s="385"/>
      <c r="BQ4" s="385"/>
      <c r="BR4" s="385"/>
      <c r="BS4" s="385"/>
      <c r="BT4" s="385"/>
      <c r="BU4" s="386"/>
      <c r="BV4" s="384">
        <v>734178021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1.4</v>
      </c>
      <c r="CU4" s="428"/>
      <c r="CV4" s="428"/>
      <c r="CW4" s="428"/>
      <c r="CX4" s="428"/>
      <c r="CY4" s="428"/>
      <c r="CZ4" s="428"/>
      <c r="DA4" s="429"/>
      <c r="DB4" s="427">
        <v>1.6</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740769253</v>
      </c>
      <c r="BO5" s="395"/>
      <c r="BP5" s="395"/>
      <c r="BQ5" s="395"/>
      <c r="BR5" s="395"/>
      <c r="BS5" s="395"/>
      <c r="BT5" s="395"/>
      <c r="BU5" s="396"/>
      <c r="BV5" s="394">
        <v>707431134</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86</v>
      </c>
      <c r="CU5" s="431"/>
      <c r="CV5" s="431"/>
      <c r="CW5" s="431"/>
      <c r="CX5" s="431"/>
      <c r="CY5" s="431"/>
      <c r="CZ5" s="431"/>
      <c r="DA5" s="432"/>
      <c r="DB5" s="430">
        <v>87.6</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11880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24645565</v>
      </c>
      <c r="BO6" s="395"/>
      <c r="BP6" s="395"/>
      <c r="BQ6" s="395"/>
      <c r="BR6" s="395"/>
      <c r="BS6" s="395"/>
      <c r="BT6" s="395"/>
      <c r="BU6" s="396"/>
      <c r="BV6" s="394">
        <v>26746887</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86.6</v>
      </c>
      <c r="CU6" s="401"/>
      <c r="CV6" s="401"/>
      <c r="CW6" s="401"/>
      <c r="CX6" s="401"/>
      <c r="CY6" s="401"/>
      <c r="CZ6" s="401"/>
      <c r="DA6" s="402"/>
      <c r="DB6" s="400">
        <v>89</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2</v>
      </c>
      <c r="AJ7" s="388"/>
      <c r="AK7" s="388"/>
      <c r="AL7" s="388"/>
      <c r="AM7" s="388"/>
      <c r="AN7" s="388"/>
      <c r="AO7" s="388"/>
      <c r="AP7" s="389"/>
      <c r="AQ7" s="387">
        <v>9494</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19398473</v>
      </c>
      <c r="BO7" s="395"/>
      <c r="BP7" s="395"/>
      <c r="BQ7" s="395"/>
      <c r="BR7" s="395"/>
      <c r="BS7" s="395"/>
      <c r="BT7" s="395"/>
      <c r="BU7" s="396"/>
      <c r="BV7" s="394">
        <v>20884756</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363639715</v>
      </c>
      <c r="CU7" s="395"/>
      <c r="CV7" s="395"/>
      <c r="CW7" s="395"/>
      <c r="CX7" s="395"/>
      <c r="CY7" s="395"/>
      <c r="CZ7" s="395"/>
      <c r="DA7" s="396"/>
      <c r="DB7" s="394">
        <v>362869208</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8360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5247092</v>
      </c>
      <c r="BO8" s="395"/>
      <c r="BP8" s="395"/>
      <c r="BQ8" s="395"/>
      <c r="BR8" s="395"/>
      <c r="BS8" s="395"/>
      <c r="BT8" s="395"/>
      <c r="BU8" s="396"/>
      <c r="BV8" s="394">
        <v>5862131</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0.42049999999999998</v>
      </c>
      <c r="CU8" s="477"/>
      <c r="CV8" s="477"/>
      <c r="CW8" s="477"/>
      <c r="CX8" s="477"/>
      <c r="CY8" s="477"/>
      <c r="CZ8" s="477"/>
      <c r="DA8" s="478"/>
      <c r="DB8" s="476">
        <v>0.42197000000000001</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1334841</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9700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-615039</v>
      </c>
      <c r="BO9" s="395"/>
      <c r="BP9" s="395"/>
      <c r="BQ9" s="395"/>
      <c r="BR9" s="395"/>
      <c r="BS9" s="395"/>
      <c r="BT9" s="395"/>
      <c r="BU9" s="396"/>
      <c r="BV9" s="394">
        <v>3284008</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17.8</v>
      </c>
      <c r="CU9" s="431"/>
      <c r="CV9" s="431"/>
      <c r="CW9" s="431"/>
      <c r="CX9" s="431"/>
      <c r="CY9" s="431"/>
      <c r="CZ9" s="431"/>
      <c r="DA9" s="432"/>
      <c r="DB9" s="430">
        <v>18.2</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1385262</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8700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2916707</v>
      </c>
      <c r="BO10" s="395"/>
      <c r="BP10" s="395"/>
      <c r="BQ10" s="395"/>
      <c r="BR10" s="395"/>
      <c r="BS10" s="395"/>
      <c r="BT10" s="395"/>
      <c r="BU10" s="396"/>
      <c r="BV10" s="394">
        <v>4373813</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45</v>
      </c>
      <c r="AJ11" s="388"/>
      <c r="AK11" s="388"/>
      <c r="AL11" s="388"/>
      <c r="AM11" s="388"/>
      <c r="AN11" s="388"/>
      <c r="AO11" s="388"/>
      <c r="AP11" s="389"/>
      <c r="AQ11" s="387">
        <v>8200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1312298</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5851055</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1296344</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-3549387</v>
      </c>
      <c r="BO13" s="395"/>
      <c r="BP13" s="395"/>
      <c r="BQ13" s="395"/>
      <c r="BR13" s="395"/>
      <c r="BS13" s="395"/>
      <c r="BT13" s="395"/>
      <c r="BU13" s="396"/>
      <c r="BV13" s="394">
        <v>7657821</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11.2</v>
      </c>
      <c r="CU13" s="431"/>
      <c r="CV13" s="431"/>
      <c r="CW13" s="431"/>
      <c r="CX13" s="431"/>
      <c r="CY13" s="431"/>
      <c r="CZ13" s="431"/>
      <c r="DA13" s="432"/>
      <c r="DB13" s="430">
        <v>11.1</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1327185</v>
      </c>
      <c r="S14" s="523"/>
      <c r="T14" s="523"/>
      <c r="U14" s="523"/>
      <c r="V14" s="524"/>
      <c r="W14" s="439"/>
      <c r="X14" s="440"/>
      <c r="Y14" s="441"/>
      <c r="Z14" s="473" t="s">
        <v>131</v>
      </c>
      <c r="AA14" s="474"/>
      <c r="AB14" s="474"/>
      <c r="AC14" s="474"/>
      <c r="AD14" s="474"/>
      <c r="AE14" s="474"/>
      <c r="AF14" s="474"/>
      <c r="AG14" s="474"/>
      <c r="AH14" s="475"/>
      <c r="AI14" s="387">
        <v>5148</v>
      </c>
      <c r="AJ14" s="388"/>
      <c r="AK14" s="388"/>
      <c r="AL14" s="388"/>
      <c r="AM14" s="389"/>
      <c r="AN14" s="387">
        <v>16277976</v>
      </c>
      <c r="AO14" s="388"/>
      <c r="AP14" s="388"/>
      <c r="AQ14" s="388"/>
      <c r="AR14" s="388"/>
      <c r="AS14" s="389"/>
      <c r="AT14" s="387">
        <v>3162</v>
      </c>
      <c r="AU14" s="388"/>
      <c r="AV14" s="388"/>
      <c r="AW14" s="388"/>
      <c r="AX14" s="388"/>
      <c r="AY14" s="390"/>
      <c r="AZ14" s="381" t="s">
        <v>132</v>
      </c>
      <c r="BA14" s="382"/>
      <c r="BB14" s="382"/>
      <c r="BC14" s="382"/>
      <c r="BD14" s="382"/>
      <c r="BE14" s="382"/>
      <c r="BF14" s="382"/>
      <c r="BG14" s="382"/>
      <c r="BH14" s="382"/>
      <c r="BI14" s="382"/>
      <c r="BJ14" s="382"/>
      <c r="BK14" s="382"/>
      <c r="BL14" s="382"/>
      <c r="BM14" s="383"/>
      <c r="BN14" s="384">
        <v>144919214</v>
      </c>
      <c r="BO14" s="385"/>
      <c r="BP14" s="385"/>
      <c r="BQ14" s="385"/>
      <c r="BR14" s="385"/>
      <c r="BS14" s="385"/>
      <c r="BT14" s="385"/>
      <c r="BU14" s="386"/>
      <c r="BV14" s="384">
        <v>141349735</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119</v>
      </c>
      <c r="CU14" s="526"/>
      <c r="CV14" s="526"/>
      <c r="CW14" s="526"/>
      <c r="CX14" s="526"/>
      <c r="CY14" s="526"/>
      <c r="CZ14" s="526"/>
      <c r="DA14" s="527"/>
      <c r="DB14" s="525">
        <v>124.4</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1313876</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326664261</v>
      </c>
      <c r="BO15" s="395"/>
      <c r="BP15" s="395"/>
      <c r="BQ15" s="395"/>
      <c r="BR15" s="395"/>
      <c r="BS15" s="395"/>
      <c r="BT15" s="395"/>
      <c r="BU15" s="396"/>
      <c r="BV15" s="394">
        <v>322941903</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180</v>
      </c>
      <c r="AJ16" s="388"/>
      <c r="AK16" s="388"/>
      <c r="AL16" s="388"/>
      <c r="AM16" s="389"/>
      <c r="AN16" s="387">
        <v>601740</v>
      </c>
      <c r="AO16" s="388"/>
      <c r="AP16" s="388"/>
      <c r="AQ16" s="388"/>
      <c r="AR16" s="388"/>
      <c r="AS16" s="389"/>
      <c r="AT16" s="387">
        <v>3343</v>
      </c>
      <c r="AU16" s="388"/>
      <c r="AV16" s="388"/>
      <c r="AW16" s="388"/>
      <c r="AX16" s="388"/>
      <c r="AY16" s="390"/>
      <c r="AZ16" s="391" t="s">
        <v>140</v>
      </c>
      <c r="BA16" s="392"/>
      <c r="BB16" s="392"/>
      <c r="BC16" s="392"/>
      <c r="BD16" s="392"/>
      <c r="BE16" s="392"/>
      <c r="BF16" s="392"/>
      <c r="BG16" s="392"/>
      <c r="BH16" s="392"/>
      <c r="BI16" s="392"/>
      <c r="BJ16" s="392"/>
      <c r="BK16" s="392"/>
      <c r="BL16" s="392"/>
      <c r="BM16" s="393"/>
      <c r="BN16" s="394">
        <v>179562076</v>
      </c>
      <c r="BO16" s="395"/>
      <c r="BP16" s="395"/>
      <c r="BQ16" s="395"/>
      <c r="BR16" s="395"/>
      <c r="BS16" s="395"/>
      <c r="BT16" s="395"/>
      <c r="BU16" s="396"/>
      <c r="BV16" s="394">
        <v>175546592</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2479</v>
      </c>
      <c r="AJ17" s="388"/>
      <c r="AK17" s="388"/>
      <c r="AL17" s="388"/>
      <c r="AM17" s="389"/>
      <c r="AN17" s="387">
        <v>8158389</v>
      </c>
      <c r="AO17" s="388"/>
      <c r="AP17" s="388"/>
      <c r="AQ17" s="388"/>
      <c r="AR17" s="388"/>
      <c r="AS17" s="389"/>
      <c r="AT17" s="387">
        <v>3291</v>
      </c>
      <c r="AU17" s="388"/>
      <c r="AV17" s="388"/>
      <c r="AW17" s="388"/>
      <c r="AX17" s="388"/>
      <c r="AY17" s="390"/>
      <c r="AZ17" s="391" t="s">
        <v>144</v>
      </c>
      <c r="BA17" s="392"/>
      <c r="BB17" s="392"/>
      <c r="BC17" s="392"/>
      <c r="BD17" s="392"/>
      <c r="BE17" s="392"/>
      <c r="BF17" s="392"/>
      <c r="BG17" s="392"/>
      <c r="BH17" s="392"/>
      <c r="BI17" s="392"/>
      <c r="BJ17" s="392"/>
      <c r="BK17" s="392"/>
      <c r="BL17" s="392"/>
      <c r="BM17" s="393"/>
      <c r="BN17" s="394">
        <v>316171554</v>
      </c>
      <c r="BO17" s="395"/>
      <c r="BP17" s="395"/>
      <c r="BQ17" s="395"/>
      <c r="BR17" s="395"/>
      <c r="BS17" s="395"/>
      <c r="BT17" s="395"/>
      <c r="BU17" s="396"/>
      <c r="BV17" s="394">
        <v>322425239</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5676</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10042</v>
      </c>
      <c r="AJ18" s="388"/>
      <c r="AK18" s="388"/>
      <c r="AL18" s="388"/>
      <c r="AM18" s="389"/>
      <c r="AN18" s="387">
        <v>36670684</v>
      </c>
      <c r="AO18" s="388"/>
      <c r="AP18" s="388"/>
      <c r="AQ18" s="388"/>
      <c r="AR18" s="388"/>
      <c r="AS18" s="389"/>
      <c r="AT18" s="387">
        <v>3652</v>
      </c>
      <c r="AU18" s="388"/>
      <c r="AV18" s="388"/>
      <c r="AW18" s="388"/>
      <c r="AX18" s="388"/>
      <c r="AY18" s="390"/>
      <c r="AZ18" s="506" t="s">
        <v>147</v>
      </c>
      <c r="BA18" s="507"/>
      <c r="BB18" s="507"/>
      <c r="BC18" s="507"/>
      <c r="BD18" s="507"/>
      <c r="BE18" s="507"/>
      <c r="BF18" s="507"/>
      <c r="BG18" s="507"/>
      <c r="BH18" s="507"/>
      <c r="BI18" s="507"/>
      <c r="BJ18" s="507"/>
      <c r="BK18" s="507"/>
      <c r="BL18" s="507"/>
      <c r="BM18" s="508"/>
      <c r="BN18" s="544">
        <v>443496934</v>
      </c>
      <c r="BO18" s="545"/>
      <c r="BP18" s="545"/>
      <c r="BQ18" s="545"/>
      <c r="BR18" s="545"/>
      <c r="BS18" s="545"/>
      <c r="BT18" s="545"/>
      <c r="BU18" s="546"/>
      <c r="BV18" s="544">
        <v>442127461</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231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312</v>
      </c>
      <c r="AJ19" s="388"/>
      <c r="AK19" s="388"/>
      <c r="AL19" s="388"/>
      <c r="AM19" s="389"/>
      <c r="AN19" s="387">
        <v>891384</v>
      </c>
      <c r="AO19" s="388"/>
      <c r="AP19" s="388"/>
      <c r="AQ19" s="388"/>
      <c r="AR19" s="388"/>
      <c r="AS19" s="389"/>
      <c r="AT19" s="387">
        <v>2857</v>
      </c>
      <c r="AU19" s="388"/>
      <c r="AV19" s="388"/>
      <c r="AW19" s="388"/>
      <c r="AX19" s="388"/>
      <c r="AY19" s="390"/>
      <c r="AZ19" s="381" t="s">
        <v>150</v>
      </c>
      <c r="BA19" s="382"/>
      <c r="BB19" s="382"/>
      <c r="BC19" s="382"/>
      <c r="BD19" s="382"/>
      <c r="BE19" s="382"/>
      <c r="BF19" s="382"/>
      <c r="BG19" s="382"/>
      <c r="BH19" s="382"/>
      <c r="BI19" s="382"/>
      <c r="BJ19" s="382"/>
      <c r="BK19" s="382"/>
      <c r="BL19" s="382"/>
      <c r="BM19" s="383"/>
      <c r="BN19" s="384">
        <v>972070523</v>
      </c>
      <c r="BO19" s="385"/>
      <c r="BP19" s="385"/>
      <c r="BQ19" s="385"/>
      <c r="BR19" s="385"/>
      <c r="BS19" s="385"/>
      <c r="BT19" s="385"/>
      <c r="BU19" s="386"/>
      <c r="BV19" s="384">
        <v>994691862</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601402</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17981</v>
      </c>
      <c r="AJ20" s="388"/>
      <c r="AK20" s="388"/>
      <c r="AL20" s="388"/>
      <c r="AM20" s="389"/>
      <c r="AN20" s="387">
        <v>61998433</v>
      </c>
      <c r="AO20" s="388"/>
      <c r="AP20" s="388"/>
      <c r="AQ20" s="388"/>
      <c r="AR20" s="388"/>
      <c r="AS20" s="389"/>
      <c r="AT20" s="387">
        <v>3448</v>
      </c>
      <c r="AU20" s="388"/>
      <c r="AV20" s="388"/>
      <c r="AW20" s="388"/>
      <c r="AX20" s="388"/>
      <c r="AY20" s="390"/>
      <c r="AZ20" s="391" t="s">
        <v>153</v>
      </c>
      <c r="BA20" s="392"/>
      <c r="BB20" s="392"/>
      <c r="BC20" s="392"/>
      <c r="BD20" s="392"/>
      <c r="BE20" s="392"/>
      <c r="BF20" s="392"/>
      <c r="BG20" s="392"/>
      <c r="BH20" s="392"/>
      <c r="BI20" s="392"/>
      <c r="BJ20" s="392"/>
      <c r="BK20" s="392"/>
      <c r="BL20" s="392"/>
      <c r="BM20" s="393"/>
      <c r="BN20" s="394">
        <v>284170503</v>
      </c>
      <c r="BO20" s="395"/>
      <c r="BP20" s="395"/>
      <c r="BQ20" s="395"/>
      <c r="BR20" s="395"/>
      <c r="BS20" s="395"/>
      <c r="BT20" s="395"/>
      <c r="BU20" s="396"/>
      <c r="BV20" s="394">
        <v>284714152</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98.5</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585909354</v>
      </c>
      <c r="BO21" s="545"/>
      <c r="BP21" s="545"/>
      <c r="BQ21" s="545"/>
      <c r="BR21" s="545"/>
      <c r="BS21" s="545"/>
      <c r="BT21" s="545"/>
      <c r="BU21" s="546"/>
      <c r="BV21" s="544">
        <v>582020223</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27463157</v>
      </c>
      <c r="BO22" s="395"/>
      <c r="BP22" s="395"/>
      <c r="BQ22" s="395"/>
      <c r="BR22" s="395"/>
      <c r="BS22" s="395"/>
      <c r="BT22" s="395"/>
      <c r="BU22" s="396"/>
      <c r="BV22" s="394">
        <v>18886601</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3345252</v>
      </c>
      <c r="BO23" s="395"/>
      <c r="BP23" s="395"/>
      <c r="BQ23" s="395"/>
      <c r="BR23" s="395"/>
      <c r="BS23" s="395"/>
      <c r="BT23" s="395"/>
      <c r="BU23" s="396"/>
      <c r="BV23" s="394">
        <v>3386269</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28275338</v>
      </c>
      <c r="BO24" s="395"/>
      <c r="BP24" s="395"/>
      <c r="BQ24" s="395"/>
      <c r="BR24" s="395"/>
      <c r="BS24" s="395"/>
      <c r="BT24" s="395"/>
      <c r="BU24" s="396"/>
      <c r="BV24" s="394">
        <v>28347251</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6530000</v>
      </c>
      <c r="BO25" s="545"/>
      <c r="BP25" s="545"/>
      <c r="BQ25" s="545"/>
      <c r="BR25" s="545"/>
      <c r="BS25" s="545"/>
      <c r="BT25" s="545"/>
      <c r="BU25" s="546"/>
      <c r="BV25" s="544">
        <v>6530000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27371587</v>
      </c>
      <c r="BO26" s="385"/>
      <c r="BP26" s="385"/>
      <c r="BQ26" s="385"/>
      <c r="BR26" s="385"/>
      <c r="BS26" s="385"/>
      <c r="BT26" s="385"/>
      <c r="BU26" s="386"/>
      <c r="BV26" s="384">
        <v>30305935</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21052817</v>
      </c>
      <c r="BO27" s="395"/>
      <c r="BP27" s="395"/>
      <c r="BQ27" s="395"/>
      <c r="BR27" s="395"/>
      <c r="BS27" s="395"/>
      <c r="BT27" s="395"/>
      <c r="BU27" s="396"/>
      <c r="BV27" s="394">
        <v>18788119</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80764253</v>
      </c>
      <c r="BO28" s="545"/>
      <c r="BP28" s="545"/>
      <c r="BQ28" s="545"/>
      <c r="BR28" s="545"/>
      <c r="BS28" s="545"/>
      <c r="BT28" s="545"/>
      <c r="BU28" s="546"/>
      <c r="BV28" s="544">
        <v>66677339</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国民健康保険事業特別会計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f>IF(BG32="","",MAX(C32:D41,U32:V41,AM32:AN41)+1)</f>
        <v>15</v>
      </c>
      <c r="BF32" s="564"/>
      <c r="BG32" s="565" t="str">
        <f>IF('各会計、関係団体の財政状況及び健全化判断比率'!B32="","",'各会計、関係団体の財政状況及び健全化判断比率'!B32)</f>
        <v>港湾施設整備事業特別会計</v>
      </c>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16</v>
      </c>
      <c r="CP32" s="564"/>
      <c r="CQ32" s="565" t="str">
        <f>IF('各会計、関係団体の財政状況及び健全化判断比率'!BS7="","",'各会計、関係団体の財政状況及び健全化判断比率'!BS7)</f>
        <v>（公財）愛媛県文化振興財団</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災害救助基金特別会計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病院事業会計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17</v>
      </c>
      <c r="CP33" s="564"/>
      <c r="CQ33" s="565" t="str">
        <f>IF('各会計、関係団体の財政状況及び健全化判断比率'!BS8="","",'各会計、関係団体の財政状況及び健全化判断比率'!BS8)</f>
        <v>（公財）愛媛県スポーツ振興事業団</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母子父子寡婦福祉資金特別会計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工業用水道事業会計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18</v>
      </c>
      <c r="CP34" s="564"/>
      <c r="CQ34" s="565" t="str">
        <f>IF('各会計、関係団体の財政状況及び健全化判断比率'!BS9="","",'各会計、関係団体の財政状況及び健全化判断比率'!BS9)</f>
        <v>（公財）えひめ女性財団</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中小企業振興資金特別会計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t="str">
        <f t="shared" si="1"/>
        <v/>
      </c>
      <c r="AN35" s="564"/>
      <c r="AO35" s="565"/>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19</v>
      </c>
      <c r="CP35" s="564"/>
      <c r="CQ35" s="565" t="str">
        <f>IF('各会計、関係団体の財政状況及び健全化判断比率'!BS10="","",'各会計、関係団体の財政状況及び健全化判断比率'!BS10)</f>
        <v>（公財）伊方原子力広報センター</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農業改良資金特別会計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20</v>
      </c>
      <c r="CP36" s="564"/>
      <c r="CQ36" s="565" t="str">
        <f>IF('各会計、関係団体の財政状況及び健全化判断比率'!BS11="","",'各会計、関係団体の財政状況及び健全化判断比率'!BS11)</f>
        <v>（公財）えひめ産業振興財団</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国営農業水利事業負担金特別会計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21</v>
      </c>
      <c r="CP37" s="564"/>
      <c r="CQ37" s="565" t="str">
        <f>IF('各会計、関係団体の財政状況及び健全化判断比率'!BS12="","",'各会計、関係団体の財政状況及び健全化判断比率'!BS12)</f>
        <v>（公財）松山観光コンベンション協会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県有林経営事業特別会計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22</v>
      </c>
      <c r="CP38" s="564"/>
      <c r="CQ38" s="565" t="str">
        <f>IF('各会計、関係団体の財政状況及び健全化判断比率'!BS13="","",'各会計、関係団体の財政状況及び健全化判断比率'!BS13)</f>
        <v>（公財）愛媛県国際交流協会</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林業改善資金特別会計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23</v>
      </c>
      <c r="CP39" s="564"/>
      <c r="CQ39" s="565" t="str">
        <f>IF('各会計、関係団体の財政状況及び健全化判断比率'!BS14="","",'各会計、関係団体の財政状況及び健全化判断比率'!BS14)</f>
        <v>（公財）えひめ農林漁業振興機構</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沿岸漁業改善資金特別会計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24</v>
      </c>
      <c r="CP40" s="564"/>
      <c r="CQ40" s="565" t="str">
        <f>IF('各会計、関係団体の財政状況及び健全化判断比率'!BS15="","",'各会計、関係団体の財政状況及び健全化判断比率'!BS15)</f>
        <v>（公財）愛媛の森林基金</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公共用地整備事業特別会計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25</v>
      </c>
      <c r="CP41" s="564"/>
      <c r="CQ41" s="565" t="str">
        <f>IF('各会計、関係団体の財政状況及び健全化判断比率'!BS16="","",'各会計、関係団体の財政状況及び健全化判断比率'!BS16)</f>
        <v>（公社）愛媛県園芸振興基金協会</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8kUWLTJPt86ptQzkK/ZKIaUgSnxdcFm7ijlxCw+BFaIDqb5xn/eoH06EC50uXBZT27fvYU9fiiT55WK+UKT2Q==" saltValue="doqLwK1F1YqqQwGu6AJF/Q=="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8"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328125" style="209" customWidth="1"/>
    <col min="2" max="2" width="2.7265625" style="209" customWidth="1"/>
    <col min="3" max="16" width="2.6328125" style="209" customWidth="1"/>
    <col min="17" max="17" width="2.90625" style="209" customWidth="1"/>
    <col min="18" max="138" width="1.63281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196688537</v>
      </c>
      <c r="S5" s="580"/>
      <c r="T5" s="580"/>
      <c r="U5" s="580"/>
      <c r="V5" s="580"/>
      <c r="W5" s="580"/>
      <c r="X5" s="580"/>
      <c r="Y5" s="581"/>
      <c r="Z5" s="582">
        <v>25.7</v>
      </c>
      <c r="AA5" s="582"/>
      <c r="AB5" s="582"/>
      <c r="AC5" s="582"/>
      <c r="AD5" s="583">
        <v>153927172</v>
      </c>
      <c r="AE5" s="583"/>
      <c r="AF5" s="583"/>
      <c r="AG5" s="583"/>
      <c r="AH5" s="583"/>
      <c r="AI5" s="583"/>
      <c r="AJ5" s="583"/>
      <c r="AK5" s="583"/>
      <c r="AL5" s="584">
        <v>42.1</v>
      </c>
      <c r="AM5" s="585"/>
      <c r="AN5" s="585"/>
      <c r="AO5" s="586"/>
      <c r="AP5" s="576" t="s">
        <v>195</v>
      </c>
      <c r="AQ5" s="577"/>
      <c r="AR5" s="577"/>
      <c r="AS5" s="577"/>
      <c r="AT5" s="577"/>
      <c r="AU5" s="577"/>
      <c r="AV5" s="577"/>
      <c r="AW5" s="577"/>
      <c r="AX5" s="577"/>
      <c r="AY5" s="577"/>
      <c r="AZ5" s="577"/>
      <c r="BA5" s="577"/>
      <c r="BB5" s="577"/>
      <c r="BC5" s="578"/>
      <c r="BD5" s="590">
        <v>196364701</v>
      </c>
      <c r="BE5" s="591"/>
      <c r="BF5" s="591"/>
      <c r="BG5" s="591"/>
      <c r="BH5" s="591"/>
      <c r="BI5" s="591"/>
      <c r="BJ5" s="591"/>
      <c r="BK5" s="592"/>
      <c r="BL5" s="593">
        <v>99.8</v>
      </c>
      <c r="BM5" s="593"/>
      <c r="BN5" s="593"/>
      <c r="BO5" s="593"/>
      <c r="BP5" s="594">
        <v>1549708</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27961018</v>
      </c>
      <c r="S6" s="591"/>
      <c r="T6" s="591"/>
      <c r="U6" s="591"/>
      <c r="V6" s="591"/>
      <c r="W6" s="591"/>
      <c r="X6" s="591"/>
      <c r="Y6" s="592"/>
      <c r="Z6" s="593">
        <v>3.7</v>
      </c>
      <c r="AA6" s="593"/>
      <c r="AB6" s="593"/>
      <c r="AC6" s="593"/>
      <c r="AD6" s="594">
        <v>27961018</v>
      </c>
      <c r="AE6" s="594"/>
      <c r="AF6" s="594"/>
      <c r="AG6" s="594"/>
      <c r="AH6" s="594"/>
      <c r="AI6" s="594"/>
      <c r="AJ6" s="594"/>
      <c r="AK6" s="594"/>
      <c r="AL6" s="595">
        <v>7.7</v>
      </c>
      <c r="AM6" s="596"/>
      <c r="AN6" s="596"/>
      <c r="AO6" s="597"/>
      <c r="AP6" s="587" t="s">
        <v>200</v>
      </c>
      <c r="AQ6" s="588"/>
      <c r="AR6" s="588"/>
      <c r="AS6" s="588"/>
      <c r="AT6" s="588"/>
      <c r="AU6" s="588"/>
      <c r="AV6" s="588"/>
      <c r="AW6" s="588"/>
      <c r="AX6" s="588"/>
      <c r="AY6" s="588"/>
      <c r="AZ6" s="588"/>
      <c r="BA6" s="588"/>
      <c r="BB6" s="588"/>
      <c r="BC6" s="589"/>
      <c r="BD6" s="590">
        <v>194689202</v>
      </c>
      <c r="BE6" s="591"/>
      <c r="BF6" s="591"/>
      <c r="BG6" s="591"/>
      <c r="BH6" s="591"/>
      <c r="BI6" s="591"/>
      <c r="BJ6" s="591"/>
      <c r="BK6" s="592"/>
      <c r="BL6" s="593">
        <v>99</v>
      </c>
      <c r="BM6" s="593"/>
      <c r="BN6" s="593"/>
      <c r="BO6" s="593"/>
      <c r="BP6" s="594">
        <v>1549708</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1242124</v>
      </c>
      <c r="CN6" s="591"/>
      <c r="CO6" s="591"/>
      <c r="CP6" s="591"/>
      <c r="CQ6" s="591"/>
      <c r="CR6" s="591"/>
      <c r="CS6" s="591"/>
      <c r="CT6" s="592"/>
      <c r="CU6" s="593">
        <v>0.2</v>
      </c>
      <c r="CV6" s="593"/>
      <c r="CW6" s="593"/>
      <c r="CX6" s="593"/>
      <c r="CY6" s="599" t="s">
        <v>118</v>
      </c>
      <c r="CZ6" s="591"/>
      <c r="DA6" s="591"/>
      <c r="DB6" s="591"/>
      <c r="DC6" s="591"/>
      <c r="DD6" s="591"/>
      <c r="DE6" s="591"/>
      <c r="DF6" s="591"/>
      <c r="DG6" s="591"/>
      <c r="DH6" s="591"/>
      <c r="DI6" s="591"/>
      <c r="DJ6" s="591"/>
      <c r="DK6" s="592"/>
      <c r="DL6" s="599">
        <v>1242055</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2331624</v>
      </c>
      <c r="S7" s="591"/>
      <c r="T7" s="591"/>
      <c r="U7" s="591"/>
      <c r="V7" s="591"/>
      <c r="W7" s="591"/>
      <c r="X7" s="591"/>
      <c r="Y7" s="592"/>
      <c r="Z7" s="593">
        <v>0.3</v>
      </c>
      <c r="AA7" s="593"/>
      <c r="AB7" s="593"/>
      <c r="AC7" s="593"/>
      <c r="AD7" s="594">
        <v>2331624</v>
      </c>
      <c r="AE7" s="594"/>
      <c r="AF7" s="594"/>
      <c r="AG7" s="594"/>
      <c r="AH7" s="594"/>
      <c r="AI7" s="594"/>
      <c r="AJ7" s="594"/>
      <c r="AK7" s="594"/>
      <c r="AL7" s="595">
        <v>0.6</v>
      </c>
      <c r="AM7" s="596"/>
      <c r="AN7" s="596"/>
      <c r="AO7" s="597"/>
      <c r="AP7" s="587" t="s">
        <v>203</v>
      </c>
      <c r="AQ7" s="588"/>
      <c r="AR7" s="588"/>
      <c r="AS7" s="588"/>
      <c r="AT7" s="588"/>
      <c r="AU7" s="588"/>
      <c r="AV7" s="588"/>
      <c r="AW7" s="588"/>
      <c r="AX7" s="588"/>
      <c r="AY7" s="588"/>
      <c r="AZ7" s="588"/>
      <c r="BA7" s="588"/>
      <c r="BB7" s="588"/>
      <c r="BC7" s="589"/>
      <c r="BD7" s="590">
        <v>49503673</v>
      </c>
      <c r="BE7" s="591"/>
      <c r="BF7" s="591"/>
      <c r="BG7" s="591"/>
      <c r="BH7" s="591"/>
      <c r="BI7" s="591"/>
      <c r="BJ7" s="591"/>
      <c r="BK7" s="592"/>
      <c r="BL7" s="593">
        <v>25.2</v>
      </c>
      <c r="BM7" s="593"/>
      <c r="BN7" s="593"/>
      <c r="BO7" s="593"/>
      <c r="BP7" s="594">
        <v>1549708</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44150102</v>
      </c>
      <c r="CN7" s="601"/>
      <c r="CO7" s="601"/>
      <c r="CP7" s="601"/>
      <c r="CQ7" s="601"/>
      <c r="CR7" s="601"/>
      <c r="CS7" s="601"/>
      <c r="CT7" s="592"/>
      <c r="CU7" s="593">
        <v>6</v>
      </c>
      <c r="CV7" s="593"/>
      <c r="CW7" s="593"/>
      <c r="CX7" s="593"/>
      <c r="CY7" s="599">
        <v>3533754</v>
      </c>
      <c r="CZ7" s="591"/>
      <c r="DA7" s="591"/>
      <c r="DB7" s="591"/>
      <c r="DC7" s="591"/>
      <c r="DD7" s="591"/>
      <c r="DE7" s="591"/>
      <c r="DF7" s="591"/>
      <c r="DG7" s="591"/>
      <c r="DH7" s="591"/>
      <c r="DI7" s="591"/>
      <c r="DJ7" s="591"/>
      <c r="DK7" s="592"/>
      <c r="DL7" s="599">
        <v>37464802</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1393608</v>
      </c>
      <c r="BE8" s="591"/>
      <c r="BF8" s="591"/>
      <c r="BG8" s="591"/>
      <c r="BH8" s="591"/>
      <c r="BI8" s="591"/>
      <c r="BJ8" s="591"/>
      <c r="BK8" s="592"/>
      <c r="BL8" s="593">
        <v>0.7</v>
      </c>
      <c r="BM8" s="593"/>
      <c r="BN8" s="593"/>
      <c r="BO8" s="593"/>
      <c r="BP8" s="594">
        <v>447157</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106879572</v>
      </c>
      <c r="CN8" s="601"/>
      <c r="CO8" s="601"/>
      <c r="CP8" s="601"/>
      <c r="CQ8" s="601"/>
      <c r="CR8" s="601"/>
      <c r="CS8" s="601"/>
      <c r="CT8" s="592"/>
      <c r="CU8" s="595">
        <v>14.4</v>
      </c>
      <c r="CV8" s="596"/>
      <c r="CW8" s="596"/>
      <c r="CX8" s="604"/>
      <c r="CY8" s="599">
        <v>1091392</v>
      </c>
      <c r="CZ8" s="591"/>
      <c r="DA8" s="591"/>
      <c r="DB8" s="591"/>
      <c r="DC8" s="591"/>
      <c r="DD8" s="591"/>
      <c r="DE8" s="591"/>
      <c r="DF8" s="591"/>
      <c r="DG8" s="591"/>
      <c r="DH8" s="591"/>
      <c r="DI8" s="591"/>
      <c r="DJ8" s="591"/>
      <c r="DK8" s="592"/>
      <c r="DL8" s="599">
        <v>95183389</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64832</v>
      </c>
      <c r="S9" s="601"/>
      <c r="T9" s="601"/>
      <c r="U9" s="601"/>
      <c r="V9" s="601"/>
      <c r="W9" s="601"/>
      <c r="X9" s="601"/>
      <c r="Y9" s="592"/>
      <c r="Z9" s="595">
        <v>0</v>
      </c>
      <c r="AA9" s="603"/>
      <c r="AB9" s="603"/>
      <c r="AC9" s="604"/>
      <c r="AD9" s="599">
        <v>64832</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40255453</v>
      </c>
      <c r="BE9" s="591"/>
      <c r="BF9" s="591"/>
      <c r="BG9" s="591"/>
      <c r="BH9" s="591"/>
      <c r="BI9" s="591"/>
      <c r="BJ9" s="591"/>
      <c r="BK9" s="592"/>
      <c r="BL9" s="593">
        <v>20.5</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37633717</v>
      </c>
      <c r="CN9" s="601"/>
      <c r="CO9" s="601"/>
      <c r="CP9" s="601"/>
      <c r="CQ9" s="601"/>
      <c r="CR9" s="601"/>
      <c r="CS9" s="601"/>
      <c r="CT9" s="592"/>
      <c r="CU9" s="595">
        <v>5.0999999999999996</v>
      </c>
      <c r="CV9" s="596"/>
      <c r="CW9" s="596"/>
      <c r="CX9" s="604"/>
      <c r="CY9" s="599">
        <v>2179787</v>
      </c>
      <c r="CZ9" s="591"/>
      <c r="DA9" s="591"/>
      <c r="DB9" s="591"/>
      <c r="DC9" s="591"/>
      <c r="DD9" s="591"/>
      <c r="DE9" s="591"/>
      <c r="DF9" s="591"/>
      <c r="DG9" s="591"/>
      <c r="DH9" s="591"/>
      <c r="DI9" s="591"/>
      <c r="DJ9" s="591"/>
      <c r="DK9" s="592"/>
      <c r="DL9" s="599">
        <v>15607641</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164924</v>
      </c>
      <c r="S10" s="601"/>
      <c r="T10" s="601"/>
      <c r="U10" s="601"/>
      <c r="V10" s="601"/>
      <c r="W10" s="601"/>
      <c r="X10" s="601"/>
      <c r="Y10" s="592"/>
      <c r="Z10" s="595">
        <v>0</v>
      </c>
      <c r="AA10" s="603"/>
      <c r="AB10" s="603"/>
      <c r="AC10" s="604"/>
      <c r="AD10" s="599">
        <v>164924</v>
      </c>
      <c r="AE10" s="601"/>
      <c r="AF10" s="601"/>
      <c r="AG10" s="601"/>
      <c r="AH10" s="601"/>
      <c r="AI10" s="601"/>
      <c r="AJ10" s="601"/>
      <c r="AK10" s="592"/>
      <c r="AL10" s="595">
        <v>0</v>
      </c>
      <c r="AM10" s="603"/>
      <c r="AN10" s="603"/>
      <c r="AO10" s="597"/>
      <c r="AP10" s="587" t="s">
        <v>212</v>
      </c>
      <c r="AQ10" s="588"/>
      <c r="AR10" s="588"/>
      <c r="AS10" s="588"/>
      <c r="AT10" s="588"/>
      <c r="AU10" s="588"/>
      <c r="AV10" s="588"/>
      <c r="AW10" s="588"/>
      <c r="AX10" s="588"/>
      <c r="AY10" s="588"/>
      <c r="AZ10" s="588"/>
      <c r="BA10" s="588"/>
      <c r="BB10" s="588"/>
      <c r="BC10" s="589"/>
      <c r="BD10" s="590">
        <v>1684299</v>
      </c>
      <c r="BE10" s="591"/>
      <c r="BF10" s="591"/>
      <c r="BG10" s="591"/>
      <c r="BH10" s="591"/>
      <c r="BI10" s="591"/>
      <c r="BJ10" s="591"/>
      <c r="BK10" s="592"/>
      <c r="BL10" s="593">
        <v>0.9</v>
      </c>
      <c r="BM10" s="593"/>
      <c r="BN10" s="593"/>
      <c r="BO10" s="593"/>
      <c r="BP10" s="594">
        <v>110258</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1997918</v>
      </c>
      <c r="CN10" s="601"/>
      <c r="CO10" s="601"/>
      <c r="CP10" s="601"/>
      <c r="CQ10" s="601"/>
      <c r="CR10" s="601"/>
      <c r="CS10" s="601"/>
      <c r="CT10" s="592"/>
      <c r="CU10" s="595">
        <v>0.3</v>
      </c>
      <c r="CV10" s="596"/>
      <c r="CW10" s="596"/>
      <c r="CX10" s="604"/>
      <c r="CY10" s="599">
        <v>134113</v>
      </c>
      <c r="CZ10" s="591"/>
      <c r="DA10" s="591"/>
      <c r="DB10" s="591"/>
      <c r="DC10" s="591"/>
      <c r="DD10" s="591"/>
      <c r="DE10" s="591"/>
      <c r="DF10" s="591"/>
      <c r="DG10" s="591"/>
      <c r="DH10" s="591"/>
      <c r="DI10" s="591"/>
      <c r="DJ10" s="591"/>
      <c r="DK10" s="592"/>
      <c r="DL10" s="599">
        <v>1033054</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v>84768</v>
      </c>
      <c r="S11" s="601"/>
      <c r="T11" s="601"/>
      <c r="U11" s="601"/>
      <c r="V11" s="601"/>
      <c r="W11" s="601"/>
      <c r="X11" s="601"/>
      <c r="Y11" s="592"/>
      <c r="Z11" s="595">
        <v>0</v>
      </c>
      <c r="AA11" s="603"/>
      <c r="AB11" s="603"/>
      <c r="AC11" s="604"/>
      <c r="AD11" s="599">
        <v>84768</v>
      </c>
      <c r="AE11" s="601"/>
      <c r="AF11" s="601"/>
      <c r="AG11" s="601"/>
      <c r="AH11" s="601"/>
      <c r="AI11" s="601"/>
      <c r="AJ11" s="601"/>
      <c r="AK11" s="592"/>
      <c r="AL11" s="595">
        <v>0</v>
      </c>
      <c r="AM11" s="603"/>
      <c r="AN11" s="603"/>
      <c r="AO11" s="597"/>
      <c r="AP11" s="587" t="s">
        <v>215</v>
      </c>
      <c r="AQ11" s="588"/>
      <c r="AR11" s="588"/>
      <c r="AS11" s="588"/>
      <c r="AT11" s="588"/>
      <c r="AU11" s="588"/>
      <c r="AV11" s="588"/>
      <c r="AW11" s="588"/>
      <c r="AX11" s="588"/>
      <c r="AY11" s="588"/>
      <c r="AZ11" s="588"/>
      <c r="BA11" s="588"/>
      <c r="BB11" s="588"/>
      <c r="BC11" s="589"/>
      <c r="BD11" s="590">
        <v>2369997</v>
      </c>
      <c r="BE11" s="591"/>
      <c r="BF11" s="591"/>
      <c r="BG11" s="591"/>
      <c r="BH11" s="591"/>
      <c r="BI11" s="591"/>
      <c r="BJ11" s="591"/>
      <c r="BK11" s="592"/>
      <c r="BL11" s="593">
        <v>1.2</v>
      </c>
      <c r="BM11" s="593"/>
      <c r="BN11" s="593"/>
      <c r="BO11" s="593"/>
      <c r="BP11" s="594">
        <v>992293</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40231964</v>
      </c>
      <c r="CN11" s="601"/>
      <c r="CO11" s="601"/>
      <c r="CP11" s="601"/>
      <c r="CQ11" s="601"/>
      <c r="CR11" s="601"/>
      <c r="CS11" s="601"/>
      <c r="CT11" s="592"/>
      <c r="CU11" s="595">
        <v>5.4</v>
      </c>
      <c r="CV11" s="596"/>
      <c r="CW11" s="596"/>
      <c r="CX11" s="604"/>
      <c r="CY11" s="599">
        <v>21148546</v>
      </c>
      <c r="CZ11" s="591"/>
      <c r="DA11" s="591"/>
      <c r="DB11" s="591"/>
      <c r="DC11" s="591"/>
      <c r="DD11" s="591"/>
      <c r="DE11" s="591"/>
      <c r="DF11" s="591"/>
      <c r="DG11" s="591"/>
      <c r="DH11" s="591"/>
      <c r="DI11" s="591"/>
      <c r="DJ11" s="591"/>
      <c r="DK11" s="592"/>
      <c r="DL11" s="599">
        <v>13038192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143672</v>
      </c>
      <c r="S12" s="601"/>
      <c r="T12" s="601"/>
      <c r="U12" s="601"/>
      <c r="V12" s="601"/>
      <c r="W12" s="601"/>
      <c r="X12" s="601"/>
      <c r="Y12" s="592"/>
      <c r="Z12" s="595">
        <v>0</v>
      </c>
      <c r="AA12" s="603"/>
      <c r="AB12" s="603"/>
      <c r="AC12" s="604"/>
      <c r="AD12" s="599">
        <v>143672</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188430</v>
      </c>
      <c r="BE12" s="591"/>
      <c r="BF12" s="591"/>
      <c r="BG12" s="591"/>
      <c r="BH12" s="591"/>
      <c r="BI12" s="591"/>
      <c r="BJ12" s="591"/>
      <c r="BK12" s="592"/>
      <c r="BL12" s="593">
        <v>0.1</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129198882</v>
      </c>
      <c r="CN12" s="601"/>
      <c r="CO12" s="601"/>
      <c r="CP12" s="601"/>
      <c r="CQ12" s="601"/>
      <c r="CR12" s="601"/>
      <c r="CS12" s="601"/>
      <c r="CT12" s="592"/>
      <c r="CU12" s="595">
        <v>17.399999999999999</v>
      </c>
      <c r="CV12" s="596"/>
      <c r="CW12" s="596"/>
      <c r="CX12" s="604"/>
      <c r="CY12" s="599">
        <v>1403172</v>
      </c>
      <c r="CZ12" s="591"/>
      <c r="DA12" s="591"/>
      <c r="DB12" s="591"/>
      <c r="DC12" s="591"/>
      <c r="DD12" s="591"/>
      <c r="DE12" s="591"/>
      <c r="DF12" s="591"/>
      <c r="DG12" s="591"/>
      <c r="DH12" s="591"/>
      <c r="DI12" s="591"/>
      <c r="DJ12" s="591"/>
      <c r="DK12" s="592"/>
      <c r="DL12" s="599">
        <v>9648942</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25171198</v>
      </c>
      <c r="S13" s="601"/>
      <c r="T13" s="601"/>
      <c r="U13" s="601"/>
      <c r="V13" s="601"/>
      <c r="W13" s="601"/>
      <c r="X13" s="601"/>
      <c r="Y13" s="592"/>
      <c r="Z13" s="595">
        <v>3.3</v>
      </c>
      <c r="AA13" s="603"/>
      <c r="AB13" s="603"/>
      <c r="AC13" s="604"/>
      <c r="AD13" s="599">
        <v>25171198</v>
      </c>
      <c r="AE13" s="601"/>
      <c r="AF13" s="601"/>
      <c r="AG13" s="601"/>
      <c r="AH13" s="601"/>
      <c r="AI13" s="601"/>
      <c r="AJ13" s="601"/>
      <c r="AK13" s="592"/>
      <c r="AL13" s="595">
        <v>6.9</v>
      </c>
      <c r="AM13" s="603"/>
      <c r="AN13" s="603"/>
      <c r="AO13" s="597"/>
      <c r="AP13" s="587" t="s">
        <v>221</v>
      </c>
      <c r="AQ13" s="588"/>
      <c r="AR13" s="588"/>
      <c r="AS13" s="588"/>
      <c r="AT13" s="588"/>
      <c r="AU13" s="588"/>
      <c r="AV13" s="588"/>
      <c r="AW13" s="588"/>
      <c r="AX13" s="588"/>
      <c r="AY13" s="588"/>
      <c r="AZ13" s="588"/>
      <c r="BA13" s="588"/>
      <c r="BB13" s="588"/>
      <c r="BC13" s="589"/>
      <c r="BD13" s="590">
        <v>1635033</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96590430</v>
      </c>
      <c r="CN13" s="601"/>
      <c r="CO13" s="601"/>
      <c r="CP13" s="601"/>
      <c r="CQ13" s="601"/>
      <c r="CR13" s="601"/>
      <c r="CS13" s="601"/>
      <c r="CT13" s="592"/>
      <c r="CU13" s="595">
        <v>13</v>
      </c>
      <c r="CV13" s="596"/>
      <c r="CW13" s="596"/>
      <c r="CX13" s="604"/>
      <c r="CY13" s="599">
        <v>87957215</v>
      </c>
      <c r="CZ13" s="591"/>
      <c r="DA13" s="591"/>
      <c r="DB13" s="591"/>
      <c r="DC13" s="591"/>
      <c r="DD13" s="591"/>
      <c r="DE13" s="591"/>
      <c r="DF13" s="591"/>
      <c r="DG13" s="591"/>
      <c r="DH13" s="591"/>
      <c r="DI13" s="591"/>
      <c r="DJ13" s="591"/>
      <c r="DK13" s="592"/>
      <c r="DL13" s="599">
        <v>13704357</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1976853</v>
      </c>
      <c r="BE14" s="591"/>
      <c r="BF14" s="591"/>
      <c r="BG14" s="591"/>
      <c r="BH14" s="591"/>
      <c r="BI14" s="591"/>
      <c r="BJ14" s="591"/>
      <c r="BK14" s="592"/>
      <c r="BL14" s="593">
        <v>1</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30117644</v>
      </c>
      <c r="CN14" s="601"/>
      <c r="CO14" s="601"/>
      <c r="CP14" s="601"/>
      <c r="CQ14" s="601"/>
      <c r="CR14" s="601"/>
      <c r="CS14" s="601"/>
      <c r="CT14" s="592"/>
      <c r="CU14" s="595">
        <v>4.0999999999999996</v>
      </c>
      <c r="CV14" s="596"/>
      <c r="CW14" s="596"/>
      <c r="CX14" s="604"/>
      <c r="CY14" s="599">
        <v>1257455</v>
      </c>
      <c r="CZ14" s="591"/>
      <c r="DA14" s="591"/>
      <c r="DB14" s="591"/>
      <c r="DC14" s="591"/>
      <c r="DD14" s="591"/>
      <c r="DE14" s="591"/>
      <c r="DF14" s="591"/>
      <c r="DG14" s="591"/>
      <c r="DH14" s="591"/>
      <c r="DI14" s="591"/>
      <c r="DJ14" s="591"/>
      <c r="DK14" s="592"/>
      <c r="DL14" s="599">
        <v>27697878</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806064</v>
      </c>
      <c r="S15" s="601"/>
      <c r="T15" s="601"/>
      <c r="U15" s="601"/>
      <c r="V15" s="601"/>
      <c r="W15" s="601"/>
      <c r="X15" s="601"/>
      <c r="Y15" s="592"/>
      <c r="Z15" s="595">
        <v>0.1</v>
      </c>
      <c r="AA15" s="603"/>
      <c r="AB15" s="603"/>
      <c r="AC15" s="604"/>
      <c r="AD15" s="599">
        <v>806064</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47720578</v>
      </c>
      <c r="BE15" s="591"/>
      <c r="BF15" s="591"/>
      <c r="BG15" s="591"/>
      <c r="BH15" s="591"/>
      <c r="BI15" s="591"/>
      <c r="BJ15" s="591"/>
      <c r="BK15" s="592"/>
      <c r="BL15" s="593">
        <v>24.3</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806064</v>
      </c>
      <c r="S16" s="601"/>
      <c r="T16" s="601"/>
      <c r="U16" s="601"/>
      <c r="V16" s="601"/>
      <c r="W16" s="601"/>
      <c r="X16" s="601"/>
      <c r="Y16" s="592"/>
      <c r="Z16" s="595">
        <v>0.1</v>
      </c>
      <c r="AA16" s="603"/>
      <c r="AB16" s="603"/>
      <c r="AC16" s="604"/>
      <c r="AD16" s="599">
        <v>806064</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1418959</v>
      </c>
      <c r="BE16" s="591"/>
      <c r="BF16" s="591"/>
      <c r="BG16" s="591"/>
      <c r="BH16" s="591"/>
      <c r="BI16" s="591"/>
      <c r="BJ16" s="591"/>
      <c r="BK16" s="592"/>
      <c r="BL16" s="593">
        <v>0.7</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130095671</v>
      </c>
      <c r="CN16" s="601"/>
      <c r="CO16" s="601"/>
      <c r="CP16" s="601"/>
      <c r="CQ16" s="601"/>
      <c r="CR16" s="601"/>
      <c r="CS16" s="601"/>
      <c r="CT16" s="592"/>
      <c r="CU16" s="595">
        <v>17.600000000000001</v>
      </c>
      <c r="CV16" s="596"/>
      <c r="CW16" s="596"/>
      <c r="CX16" s="604"/>
      <c r="CY16" s="599">
        <v>2676018</v>
      </c>
      <c r="CZ16" s="591"/>
      <c r="DA16" s="591"/>
      <c r="DB16" s="591"/>
      <c r="DC16" s="591"/>
      <c r="DD16" s="591"/>
      <c r="DE16" s="591"/>
      <c r="DF16" s="591"/>
      <c r="DG16" s="591"/>
      <c r="DH16" s="591"/>
      <c r="DI16" s="591"/>
      <c r="DJ16" s="591"/>
      <c r="DK16" s="592"/>
      <c r="DL16" s="599">
        <v>98286950</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46301619</v>
      </c>
      <c r="BE17" s="591"/>
      <c r="BF17" s="591"/>
      <c r="BG17" s="591"/>
      <c r="BH17" s="591"/>
      <c r="BI17" s="591"/>
      <c r="BJ17" s="591"/>
      <c r="BK17" s="592"/>
      <c r="BL17" s="593">
        <v>23.5</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3835345</v>
      </c>
      <c r="CN17" s="601"/>
      <c r="CO17" s="601"/>
      <c r="CP17" s="601"/>
      <c r="CQ17" s="601"/>
      <c r="CR17" s="601"/>
      <c r="CS17" s="601"/>
      <c r="CT17" s="592"/>
      <c r="CU17" s="595">
        <v>0.5</v>
      </c>
      <c r="CV17" s="596"/>
      <c r="CW17" s="596"/>
      <c r="CX17" s="604"/>
      <c r="CY17" s="599" t="s">
        <v>118</v>
      </c>
      <c r="CZ17" s="591"/>
      <c r="DA17" s="591"/>
      <c r="DB17" s="591"/>
      <c r="DC17" s="591"/>
      <c r="DD17" s="591"/>
      <c r="DE17" s="591"/>
      <c r="DF17" s="591"/>
      <c r="DG17" s="591"/>
      <c r="DH17" s="591"/>
      <c r="DI17" s="591"/>
      <c r="DJ17" s="591"/>
      <c r="DK17" s="592"/>
      <c r="DL17" s="599">
        <v>336745</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185305026</v>
      </c>
      <c r="S18" s="601"/>
      <c r="T18" s="601"/>
      <c r="U18" s="601"/>
      <c r="V18" s="601"/>
      <c r="W18" s="601"/>
      <c r="X18" s="601"/>
      <c r="Y18" s="592"/>
      <c r="Z18" s="595">
        <v>24.2</v>
      </c>
      <c r="AA18" s="603"/>
      <c r="AB18" s="603"/>
      <c r="AC18" s="604"/>
      <c r="AD18" s="599">
        <v>181747720</v>
      </c>
      <c r="AE18" s="601"/>
      <c r="AF18" s="601"/>
      <c r="AG18" s="601"/>
      <c r="AH18" s="601"/>
      <c r="AI18" s="601"/>
      <c r="AJ18" s="601"/>
      <c r="AK18" s="592"/>
      <c r="AL18" s="595">
        <v>49.8</v>
      </c>
      <c r="AM18" s="603"/>
      <c r="AN18" s="603"/>
      <c r="AO18" s="597"/>
      <c r="AP18" s="587" t="s">
        <v>236</v>
      </c>
      <c r="AQ18" s="588"/>
      <c r="AR18" s="588"/>
      <c r="AS18" s="588"/>
      <c r="AT18" s="588"/>
      <c r="AU18" s="588"/>
      <c r="AV18" s="588"/>
      <c r="AW18" s="588"/>
      <c r="AX18" s="588"/>
      <c r="AY18" s="588"/>
      <c r="AZ18" s="588"/>
      <c r="BA18" s="588"/>
      <c r="BB18" s="588"/>
      <c r="BC18" s="589"/>
      <c r="BD18" s="590">
        <v>65373931</v>
      </c>
      <c r="BE18" s="591"/>
      <c r="BF18" s="591"/>
      <c r="BG18" s="591"/>
      <c r="BH18" s="591"/>
      <c r="BI18" s="591"/>
      <c r="BJ18" s="591"/>
      <c r="BK18" s="592"/>
      <c r="BL18" s="593">
        <v>33.200000000000003</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79469523</v>
      </c>
      <c r="CN18" s="601"/>
      <c r="CO18" s="601"/>
      <c r="CP18" s="601"/>
      <c r="CQ18" s="601"/>
      <c r="CR18" s="601"/>
      <c r="CS18" s="601"/>
      <c r="CT18" s="592"/>
      <c r="CU18" s="595">
        <v>10.7</v>
      </c>
      <c r="CV18" s="596"/>
      <c r="CW18" s="596"/>
      <c r="CX18" s="604"/>
      <c r="CY18" s="599" t="s">
        <v>118</v>
      </c>
      <c r="CZ18" s="591"/>
      <c r="DA18" s="591"/>
      <c r="DB18" s="591"/>
      <c r="DC18" s="591"/>
      <c r="DD18" s="591"/>
      <c r="DE18" s="591"/>
      <c r="DF18" s="591"/>
      <c r="DG18" s="591"/>
      <c r="DH18" s="591"/>
      <c r="DI18" s="591"/>
      <c r="DJ18" s="591"/>
      <c r="DK18" s="592"/>
      <c r="DL18" s="599">
        <v>78867003</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181747720</v>
      </c>
      <c r="S19" s="601"/>
      <c r="T19" s="601"/>
      <c r="U19" s="601"/>
      <c r="V19" s="601"/>
      <c r="W19" s="601"/>
      <c r="X19" s="601"/>
      <c r="Y19" s="592"/>
      <c r="Z19" s="595">
        <v>23.7</v>
      </c>
      <c r="AA19" s="603"/>
      <c r="AB19" s="603"/>
      <c r="AC19" s="604"/>
      <c r="AD19" s="599">
        <v>181747720</v>
      </c>
      <c r="AE19" s="601"/>
      <c r="AF19" s="601"/>
      <c r="AG19" s="601"/>
      <c r="AH19" s="601"/>
      <c r="AI19" s="601"/>
      <c r="AJ19" s="601"/>
      <c r="AK19" s="592"/>
      <c r="AL19" s="595">
        <v>49.8</v>
      </c>
      <c r="AM19" s="603"/>
      <c r="AN19" s="603"/>
      <c r="AO19" s="597"/>
      <c r="AP19" s="587" t="s">
        <v>239</v>
      </c>
      <c r="AQ19" s="588"/>
      <c r="AR19" s="588"/>
      <c r="AS19" s="588"/>
      <c r="AT19" s="588"/>
      <c r="AU19" s="588"/>
      <c r="AV19" s="588"/>
      <c r="AW19" s="588"/>
      <c r="AX19" s="588"/>
      <c r="AY19" s="588"/>
      <c r="AZ19" s="588"/>
      <c r="BA19" s="588"/>
      <c r="BB19" s="588"/>
      <c r="BC19" s="589"/>
      <c r="BD19" s="590">
        <v>3733118</v>
      </c>
      <c r="BE19" s="591"/>
      <c r="BF19" s="591"/>
      <c r="BG19" s="591"/>
      <c r="BH19" s="591"/>
      <c r="BI19" s="591"/>
      <c r="BJ19" s="591"/>
      <c r="BK19" s="592"/>
      <c r="BL19" s="595">
        <v>1.9</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v>2304</v>
      </c>
      <c r="CN19" s="601"/>
      <c r="CO19" s="601"/>
      <c r="CP19" s="601"/>
      <c r="CQ19" s="601"/>
      <c r="CR19" s="601"/>
      <c r="CS19" s="601"/>
      <c r="CT19" s="592"/>
      <c r="CU19" s="595">
        <v>0</v>
      </c>
      <c r="CV19" s="596"/>
      <c r="CW19" s="596"/>
      <c r="CX19" s="604"/>
      <c r="CY19" s="599" t="s">
        <v>118</v>
      </c>
      <c r="CZ19" s="591"/>
      <c r="DA19" s="591"/>
      <c r="DB19" s="591"/>
      <c r="DC19" s="591"/>
      <c r="DD19" s="591"/>
      <c r="DE19" s="591"/>
      <c r="DF19" s="591"/>
      <c r="DG19" s="591"/>
      <c r="DH19" s="591"/>
      <c r="DI19" s="591"/>
      <c r="DJ19" s="591"/>
      <c r="DK19" s="592"/>
      <c r="DL19" s="599">
        <v>2304</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3551518</v>
      </c>
      <c r="S20" s="601"/>
      <c r="T20" s="601"/>
      <c r="U20" s="601"/>
      <c r="V20" s="601"/>
      <c r="W20" s="601"/>
      <c r="X20" s="601"/>
      <c r="Y20" s="592"/>
      <c r="Z20" s="595">
        <v>0.5</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1528917</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5788</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349742</v>
      </c>
      <c r="BE21" s="591"/>
      <c r="BF21" s="591"/>
      <c r="BG21" s="591"/>
      <c r="BH21" s="591"/>
      <c r="BI21" s="591"/>
      <c r="BJ21" s="591"/>
      <c r="BK21" s="592"/>
      <c r="BL21" s="595">
        <v>0.2</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93015</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93015</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410760645</v>
      </c>
      <c r="S22" s="601"/>
      <c r="T22" s="601"/>
      <c r="U22" s="601"/>
      <c r="V22" s="601"/>
      <c r="W22" s="601"/>
      <c r="X22" s="601"/>
      <c r="Y22" s="592"/>
      <c r="Z22" s="595">
        <v>53.7</v>
      </c>
      <c r="AA22" s="603"/>
      <c r="AB22" s="603"/>
      <c r="AC22" s="604"/>
      <c r="AD22" s="599">
        <v>364441974</v>
      </c>
      <c r="AE22" s="601"/>
      <c r="AF22" s="601"/>
      <c r="AG22" s="601"/>
      <c r="AH22" s="601"/>
      <c r="AI22" s="601"/>
      <c r="AJ22" s="601"/>
      <c r="AK22" s="592"/>
      <c r="AL22" s="595">
        <v>99.8</v>
      </c>
      <c r="AM22" s="603"/>
      <c r="AN22" s="603"/>
      <c r="AO22" s="597"/>
      <c r="AP22" s="587" t="s">
        <v>248</v>
      </c>
      <c r="AQ22" s="588"/>
      <c r="AR22" s="588"/>
      <c r="AS22" s="588"/>
      <c r="AT22" s="588"/>
      <c r="AU22" s="588"/>
      <c r="AV22" s="588"/>
      <c r="AW22" s="588"/>
      <c r="AX22" s="588"/>
      <c r="AY22" s="588"/>
      <c r="AZ22" s="588"/>
      <c r="BA22" s="588"/>
      <c r="BB22" s="588"/>
      <c r="BC22" s="589"/>
      <c r="BD22" s="590">
        <v>9781875</v>
      </c>
      <c r="BE22" s="591"/>
      <c r="BF22" s="591"/>
      <c r="BG22" s="591"/>
      <c r="BH22" s="591"/>
      <c r="BI22" s="591"/>
      <c r="BJ22" s="591"/>
      <c r="BK22" s="592"/>
      <c r="BL22" s="595">
        <v>5</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970446</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970446</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246992</v>
      </c>
      <c r="S23" s="601"/>
      <c r="T23" s="601"/>
      <c r="U23" s="601"/>
      <c r="V23" s="601"/>
      <c r="W23" s="601"/>
      <c r="X23" s="601"/>
      <c r="Y23" s="592"/>
      <c r="Z23" s="595">
        <v>0</v>
      </c>
      <c r="AA23" s="603"/>
      <c r="AB23" s="603"/>
      <c r="AC23" s="604"/>
      <c r="AD23" s="599">
        <v>246992</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16694611</v>
      </c>
      <c r="BE23" s="591"/>
      <c r="BF23" s="591"/>
      <c r="BG23" s="591"/>
      <c r="BH23" s="591"/>
      <c r="BI23" s="591"/>
      <c r="BJ23" s="591"/>
      <c r="BK23" s="592"/>
      <c r="BL23" s="595">
        <v>8.5</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1172977</v>
      </c>
      <c r="CN23" s="601"/>
      <c r="CO23" s="601"/>
      <c r="CP23" s="601"/>
      <c r="CQ23" s="601"/>
      <c r="CR23" s="601"/>
      <c r="CS23" s="601"/>
      <c r="CT23" s="592"/>
      <c r="CU23" s="595">
        <v>0.2</v>
      </c>
      <c r="CV23" s="596"/>
      <c r="CW23" s="596"/>
      <c r="CX23" s="604"/>
      <c r="CY23" s="599" t="s">
        <v>118</v>
      </c>
      <c r="CZ23" s="591"/>
      <c r="DA23" s="591"/>
      <c r="DB23" s="591"/>
      <c r="DC23" s="591"/>
      <c r="DD23" s="591"/>
      <c r="DE23" s="591"/>
      <c r="DF23" s="591"/>
      <c r="DG23" s="591"/>
      <c r="DH23" s="591"/>
      <c r="DI23" s="591"/>
      <c r="DJ23" s="591"/>
      <c r="DK23" s="592"/>
      <c r="DL23" s="599">
        <v>1172977</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5583241</v>
      </c>
      <c r="S24" s="601"/>
      <c r="T24" s="601"/>
      <c r="U24" s="601"/>
      <c r="V24" s="601"/>
      <c r="W24" s="601"/>
      <c r="X24" s="601"/>
      <c r="Y24" s="592"/>
      <c r="Z24" s="595">
        <v>0.7</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2757</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5436147</v>
      </c>
      <c r="S25" s="601"/>
      <c r="T25" s="601"/>
      <c r="U25" s="601"/>
      <c r="V25" s="601"/>
      <c r="W25" s="601"/>
      <c r="X25" s="601"/>
      <c r="Y25" s="592"/>
      <c r="Z25" s="595">
        <v>0.7</v>
      </c>
      <c r="AA25" s="603"/>
      <c r="AB25" s="603"/>
      <c r="AC25" s="604"/>
      <c r="AD25" s="599">
        <v>512791</v>
      </c>
      <c r="AE25" s="601"/>
      <c r="AF25" s="601"/>
      <c r="AG25" s="601"/>
      <c r="AH25" s="601"/>
      <c r="AI25" s="601"/>
      <c r="AJ25" s="601"/>
      <c r="AK25" s="592"/>
      <c r="AL25" s="595">
        <v>0.1</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32822526</v>
      </c>
      <c r="CN25" s="601"/>
      <c r="CO25" s="601"/>
      <c r="CP25" s="601"/>
      <c r="CQ25" s="601"/>
      <c r="CR25" s="601"/>
      <c r="CS25" s="601"/>
      <c r="CT25" s="592"/>
      <c r="CU25" s="595">
        <v>4.4000000000000004</v>
      </c>
      <c r="CV25" s="596"/>
      <c r="CW25" s="596"/>
      <c r="CX25" s="604"/>
      <c r="CY25" s="599" t="s">
        <v>118</v>
      </c>
      <c r="CZ25" s="591"/>
      <c r="DA25" s="591"/>
      <c r="DB25" s="591"/>
      <c r="DC25" s="591"/>
      <c r="DD25" s="591"/>
      <c r="DE25" s="591"/>
      <c r="DF25" s="591"/>
      <c r="DG25" s="591"/>
      <c r="DH25" s="591"/>
      <c r="DI25" s="591"/>
      <c r="DJ25" s="591"/>
      <c r="DK25" s="592"/>
      <c r="DL25" s="599">
        <v>32822526</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1672164</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v>1675499</v>
      </c>
      <c r="BE26" s="591"/>
      <c r="BF26" s="591"/>
      <c r="BG26" s="591"/>
      <c r="BH26" s="591"/>
      <c r="BI26" s="591"/>
      <c r="BJ26" s="591"/>
      <c r="BK26" s="592"/>
      <c r="BL26" s="595">
        <v>0.9</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244838</v>
      </c>
      <c r="CN26" s="601"/>
      <c r="CO26" s="601"/>
      <c r="CP26" s="601"/>
      <c r="CQ26" s="601"/>
      <c r="CR26" s="601"/>
      <c r="CS26" s="601"/>
      <c r="CT26" s="592"/>
      <c r="CU26" s="595">
        <v>0</v>
      </c>
      <c r="CV26" s="596"/>
      <c r="CW26" s="596"/>
      <c r="CX26" s="604"/>
      <c r="CY26" s="599" t="s">
        <v>118</v>
      </c>
      <c r="CZ26" s="591"/>
      <c r="DA26" s="591"/>
      <c r="DB26" s="591"/>
      <c r="DC26" s="591"/>
      <c r="DD26" s="591"/>
      <c r="DE26" s="591"/>
      <c r="DF26" s="591"/>
      <c r="DG26" s="591"/>
      <c r="DH26" s="591"/>
      <c r="DI26" s="591"/>
      <c r="DJ26" s="591"/>
      <c r="DK26" s="592"/>
      <c r="DL26" s="599">
        <v>244838</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109676185</v>
      </c>
      <c r="S27" s="601"/>
      <c r="T27" s="601"/>
      <c r="U27" s="601"/>
      <c r="V27" s="601"/>
      <c r="W27" s="601"/>
      <c r="X27" s="601"/>
      <c r="Y27" s="592"/>
      <c r="Z27" s="595">
        <v>14.3</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235750</v>
      </c>
      <c r="BE27" s="591"/>
      <c r="BF27" s="591"/>
      <c r="BG27" s="591"/>
      <c r="BH27" s="591"/>
      <c r="BI27" s="591"/>
      <c r="BJ27" s="591"/>
      <c r="BK27" s="592"/>
      <c r="BL27" s="595">
        <v>0.1</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23649</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58577</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58577</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3178817</v>
      </c>
      <c r="S29" s="601"/>
      <c r="T29" s="601"/>
      <c r="U29" s="601"/>
      <c r="V29" s="601"/>
      <c r="W29" s="601"/>
      <c r="X29" s="601"/>
      <c r="Y29" s="592"/>
      <c r="Z29" s="595">
        <v>0.4</v>
      </c>
      <c r="AA29" s="603"/>
      <c r="AB29" s="603"/>
      <c r="AC29" s="604"/>
      <c r="AD29" s="599" t="s">
        <v>118</v>
      </c>
      <c r="AE29" s="601"/>
      <c r="AF29" s="601"/>
      <c r="AG29" s="601"/>
      <c r="AH29" s="601"/>
      <c r="AI29" s="601"/>
      <c r="AJ29" s="601"/>
      <c r="AK29" s="592"/>
      <c r="AL29" s="595" t="s">
        <v>118</v>
      </c>
      <c r="AM29" s="603"/>
      <c r="AN29" s="603"/>
      <c r="AO29" s="597"/>
      <c r="AP29" s="587" t="s">
        <v>269</v>
      </c>
      <c r="AQ29" s="588"/>
      <c r="AR29" s="588"/>
      <c r="AS29" s="588"/>
      <c r="AT29" s="588"/>
      <c r="AU29" s="588"/>
      <c r="AV29" s="588"/>
      <c r="AW29" s="588"/>
      <c r="AX29" s="588"/>
      <c r="AY29" s="588"/>
      <c r="AZ29" s="588"/>
      <c r="BA29" s="588"/>
      <c r="BB29" s="588"/>
      <c r="BC29" s="589"/>
      <c r="BD29" s="590">
        <v>23649</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367347</v>
      </c>
      <c r="S30" s="601"/>
      <c r="T30" s="601"/>
      <c r="U30" s="601"/>
      <c r="V30" s="601"/>
      <c r="W30" s="601"/>
      <c r="X30" s="601"/>
      <c r="Y30" s="592"/>
      <c r="Z30" s="595">
        <v>0</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v>212101</v>
      </c>
      <c r="BE30" s="591"/>
      <c r="BF30" s="591"/>
      <c r="BG30" s="591"/>
      <c r="BH30" s="591"/>
      <c r="BI30" s="591"/>
      <c r="BJ30" s="591"/>
      <c r="BK30" s="592"/>
      <c r="BL30" s="595">
        <v>0.1</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516184</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516184</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17396952</v>
      </c>
      <c r="S31" s="601"/>
      <c r="T31" s="601"/>
      <c r="U31" s="601"/>
      <c r="V31" s="601"/>
      <c r="W31" s="601"/>
      <c r="X31" s="601"/>
      <c r="Y31" s="592"/>
      <c r="Z31" s="595">
        <v>2.2999999999999998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88086</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3445494</v>
      </c>
      <c r="CN31" s="601"/>
      <c r="CO31" s="601"/>
      <c r="CP31" s="601"/>
      <c r="CQ31" s="601"/>
      <c r="CR31" s="601"/>
      <c r="CS31" s="601"/>
      <c r="CT31" s="592"/>
      <c r="CU31" s="595">
        <v>0.5</v>
      </c>
      <c r="CV31" s="596"/>
      <c r="CW31" s="596"/>
      <c r="CX31" s="604"/>
      <c r="CY31" s="599" t="s">
        <v>118</v>
      </c>
      <c r="CZ31" s="591"/>
      <c r="DA31" s="591"/>
      <c r="DB31" s="591"/>
      <c r="DC31" s="591"/>
      <c r="DD31" s="591"/>
      <c r="DE31" s="591"/>
      <c r="DF31" s="591"/>
      <c r="DG31" s="591"/>
      <c r="DH31" s="591"/>
      <c r="DI31" s="591"/>
      <c r="DJ31" s="591"/>
      <c r="DK31" s="592"/>
      <c r="DL31" s="599">
        <v>3445494</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26746887</v>
      </c>
      <c r="S32" s="601"/>
      <c r="T32" s="601"/>
      <c r="U32" s="601"/>
      <c r="V32" s="601"/>
      <c r="W32" s="601"/>
      <c r="X32" s="601"/>
      <c r="Y32" s="592"/>
      <c r="Z32" s="595">
        <v>3.5</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196688537</v>
      </c>
      <c r="BE32" s="591"/>
      <c r="BF32" s="591"/>
      <c r="BG32" s="591"/>
      <c r="BH32" s="591"/>
      <c r="BI32" s="591"/>
      <c r="BJ32" s="591"/>
      <c r="BK32" s="592"/>
      <c r="BL32" s="595">
        <v>100</v>
      </c>
      <c r="BM32" s="596"/>
      <c r="BN32" s="596"/>
      <c r="BO32" s="604"/>
      <c r="BP32" s="599">
        <v>1549708</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131334441</v>
      </c>
      <c r="S33" s="601"/>
      <c r="T33" s="601"/>
      <c r="U33" s="601"/>
      <c r="V33" s="601"/>
      <c r="W33" s="601"/>
      <c r="X33" s="601"/>
      <c r="Y33" s="592"/>
      <c r="Z33" s="595">
        <v>17.2</v>
      </c>
      <c r="AA33" s="603"/>
      <c r="AB33" s="603"/>
      <c r="AC33" s="604"/>
      <c r="AD33" s="599">
        <v>7668</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740769253</v>
      </c>
      <c r="CN33" s="614"/>
      <c r="CO33" s="614"/>
      <c r="CP33" s="614"/>
      <c r="CQ33" s="614"/>
      <c r="CR33" s="614"/>
      <c r="CS33" s="614"/>
      <c r="CT33" s="615"/>
      <c r="CU33" s="616">
        <v>100</v>
      </c>
      <c r="CV33" s="617"/>
      <c r="CW33" s="617"/>
      <c r="CX33" s="618"/>
      <c r="CY33" s="599">
        <v>121381452</v>
      </c>
      <c r="CZ33" s="591"/>
      <c r="DA33" s="591"/>
      <c r="DB33" s="591"/>
      <c r="DC33" s="591"/>
      <c r="DD33" s="591"/>
      <c r="DE33" s="591"/>
      <c r="DF33" s="591"/>
      <c r="DG33" s="591"/>
      <c r="DH33" s="591"/>
      <c r="DI33" s="591"/>
      <c r="DJ33" s="591"/>
      <c r="DK33" s="592"/>
      <c r="DL33" s="599">
        <v>431437369</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53015000</v>
      </c>
      <c r="S34" s="601"/>
      <c r="T34" s="601"/>
      <c r="U34" s="601"/>
      <c r="V34" s="601"/>
      <c r="W34" s="601"/>
      <c r="X34" s="601"/>
      <c r="Y34" s="592"/>
      <c r="Z34" s="595">
        <v>6.9</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v>2329000</v>
      </c>
      <c r="S36" s="601"/>
      <c r="T36" s="601"/>
      <c r="U36" s="601"/>
      <c r="V36" s="601"/>
      <c r="W36" s="601"/>
      <c r="X36" s="601"/>
      <c r="Y36" s="592"/>
      <c r="Z36" s="595">
        <v>0.3</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263442218</v>
      </c>
      <c r="CN36" s="580"/>
      <c r="CO36" s="580"/>
      <c r="CP36" s="580"/>
      <c r="CQ36" s="580"/>
      <c r="CR36" s="580"/>
      <c r="CS36" s="580"/>
      <c r="CT36" s="581"/>
      <c r="CU36" s="584">
        <v>35.6</v>
      </c>
      <c r="CV36" s="585"/>
      <c r="CW36" s="585"/>
      <c r="CX36" s="629"/>
      <c r="CY36" s="628">
        <v>233672968</v>
      </c>
      <c r="CZ36" s="580"/>
      <c r="DA36" s="580"/>
      <c r="DB36" s="580"/>
      <c r="DC36" s="580"/>
      <c r="DD36" s="580"/>
      <c r="DE36" s="580"/>
      <c r="DF36" s="581"/>
      <c r="DG36" s="628">
        <v>231144136</v>
      </c>
      <c r="DH36" s="580"/>
      <c r="DI36" s="580"/>
      <c r="DJ36" s="580"/>
      <c r="DK36" s="580"/>
      <c r="DL36" s="580"/>
      <c r="DM36" s="580"/>
      <c r="DN36" s="580"/>
      <c r="DO36" s="580"/>
      <c r="DP36" s="580"/>
      <c r="DQ36" s="581"/>
      <c r="DR36" s="584">
        <v>62.9</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765414818</v>
      </c>
      <c r="S37" s="614"/>
      <c r="T37" s="614"/>
      <c r="U37" s="614"/>
      <c r="V37" s="614"/>
      <c r="W37" s="614"/>
      <c r="X37" s="614"/>
      <c r="Y37" s="615"/>
      <c r="Z37" s="616">
        <v>100</v>
      </c>
      <c r="AA37" s="617"/>
      <c r="AB37" s="617"/>
      <c r="AC37" s="618"/>
      <c r="AD37" s="622">
        <v>365209425</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152103410</v>
      </c>
      <c r="CN37" s="624"/>
      <c r="CO37" s="624"/>
      <c r="CP37" s="624"/>
      <c r="CQ37" s="624"/>
      <c r="CR37" s="624"/>
      <c r="CS37" s="624"/>
      <c r="CT37" s="625"/>
      <c r="CU37" s="595">
        <v>20.5</v>
      </c>
      <c r="CV37" s="626"/>
      <c r="CW37" s="626"/>
      <c r="CX37" s="627"/>
      <c r="CY37" s="599">
        <v>130478808</v>
      </c>
      <c r="CZ37" s="624"/>
      <c r="DA37" s="624"/>
      <c r="DB37" s="624"/>
      <c r="DC37" s="624"/>
      <c r="DD37" s="624"/>
      <c r="DE37" s="624"/>
      <c r="DF37" s="625"/>
      <c r="DG37" s="599">
        <v>127952746</v>
      </c>
      <c r="DH37" s="624"/>
      <c r="DI37" s="624"/>
      <c r="DJ37" s="624"/>
      <c r="DK37" s="624"/>
      <c r="DL37" s="624"/>
      <c r="DM37" s="624"/>
      <c r="DN37" s="624"/>
      <c r="DO37" s="624"/>
      <c r="DP37" s="624"/>
      <c r="DQ37" s="625"/>
      <c r="DR37" s="595">
        <v>34.799999999999997</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116108404</v>
      </c>
      <c r="CN38" s="591"/>
      <c r="CO38" s="591"/>
      <c r="CP38" s="591"/>
      <c r="CQ38" s="591"/>
      <c r="CR38" s="591"/>
      <c r="CS38" s="591"/>
      <c r="CT38" s="592"/>
      <c r="CU38" s="595">
        <v>15.7</v>
      </c>
      <c r="CV38" s="626"/>
      <c r="CW38" s="626"/>
      <c r="CX38" s="627"/>
      <c r="CY38" s="599">
        <v>94999695</v>
      </c>
      <c r="CZ38" s="624"/>
      <c r="DA38" s="624"/>
      <c r="DB38" s="624"/>
      <c r="DC38" s="624"/>
      <c r="DD38" s="624"/>
      <c r="DE38" s="624"/>
      <c r="DF38" s="625"/>
      <c r="DG38" s="599">
        <v>94990486</v>
      </c>
      <c r="DH38" s="624"/>
      <c r="DI38" s="624"/>
      <c r="DJ38" s="624"/>
      <c r="DK38" s="624"/>
      <c r="DL38" s="624"/>
      <c r="DM38" s="624"/>
      <c r="DN38" s="624"/>
      <c r="DO38" s="624"/>
      <c r="DP38" s="624"/>
      <c r="DQ38" s="625"/>
      <c r="DR38" s="595">
        <v>25.8</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31890655</v>
      </c>
      <c r="CN39" s="624"/>
      <c r="CO39" s="624"/>
      <c r="CP39" s="624"/>
      <c r="CQ39" s="624"/>
      <c r="CR39" s="624"/>
      <c r="CS39" s="624"/>
      <c r="CT39" s="625"/>
      <c r="CU39" s="595">
        <v>4.3</v>
      </c>
      <c r="CV39" s="626"/>
      <c r="CW39" s="626"/>
      <c r="CX39" s="627"/>
      <c r="CY39" s="599">
        <v>24348527</v>
      </c>
      <c r="CZ39" s="624"/>
      <c r="DA39" s="624"/>
      <c r="DB39" s="624"/>
      <c r="DC39" s="624"/>
      <c r="DD39" s="624"/>
      <c r="DE39" s="624"/>
      <c r="DF39" s="625"/>
      <c r="DG39" s="599">
        <v>24345757</v>
      </c>
      <c r="DH39" s="624"/>
      <c r="DI39" s="624"/>
      <c r="DJ39" s="624"/>
      <c r="DK39" s="624"/>
      <c r="DL39" s="624"/>
      <c r="DM39" s="624"/>
      <c r="DN39" s="624"/>
      <c r="DO39" s="624"/>
      <c r="DP39" s="624"/>
      <c r="DQ39" s="625"/>
      <c r="DR39" s="595">
        <v>6.6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79448153</v>
      </c>
      <c r="CN40" s="591"/>
      <c r="CO40" s="591"/>
      <c r="CP40" s="591"/>
      <c r="CQ40" s="591"/>
      <c r="CR40" s="591"/>
      <c r="CS40" s="591"/>
      <c r="CT40" s="592"/>
      <c r="CU40" s="595">
        <v>10.7</v>
      </c>
      <c r="CV40" s="626"/>
      <c r="CW40" s="626"/>
      <c r="CX40" s="627"/>
      <c r="CY40" s="599">
        <v>78845633</v>
      </c>
      <c r="CZ40" s="624"/>
      <c r="DA40" s="624"/>
      <c r="DB40" s="624"/>
      <c r="DC40" s="624"/>
      <c r="DD40" s="624"/>
      <c r="DE40" s="624"/>
      <c r="DF40" s="625"/>
      <c r="DG40" s="599">
        <v>78845633</v>
      </c>
      <c r="DH40" s="624"/>
      <c r="DI40" s="624"/>
      <c r="DJ40" s="624"/>
      <c r="DK40" s="624"/>
      <c r="DL40" s="624"/>
      <c r="DM40" s="624"/>
      <c r="DN40" s="624"/>
      <c r="DO40" s="624"/>
      <c r="DP40" s="624"/>
      <c r="DQ40" s="625"/>
      <c r="DR40" s="595">
        <v>21.5</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99.5</v>
      </c>
      <c r="BE41" s="641"/>
      <c r="BF41" s="641"/>
      <c r="BG41" s="641"/>
      <c r="BH41" s="641"/>
      <c r="BI41" s="641">
        <v>99.4</v>
      </c>
      <c r="BJ41" s="641"/>
      <c r="BK41" s="641"/>
      <c r="BL41" s="641"/>
      <c r="BM41" s="642"/>
      <c r="BN41" s="640">
        <v>99.7</v>
      </c>
      <c r="BO41" s="641"/>
      <c r="BP41" s="641"/>
      <c r="BQ41" s="641"/>
      <c r="BR41" s="641"/>
      <c r="BS41" s="641">
        <v>99.5</v>
      </c>
      <c r="BT41" s="641"/>
      <c r="BU41" s="641"/>
      <c r="BV41" s="641"/>
      <c r="BW41" s="642"/>
      <c r="BY41" s="650" t="s">
        <v>301</v>
      </c>
      <c r="BZ41" s="651"/>
      <c r="CA41" s="587" t="s">
        <v>67</v>
      </c>
      <c r="CB41" s="588"/>
      <c r="CC41" s="588"/>
      <c r="CD41" s="588"/>
      <c r="CE41" s="588"/>
      <c r="CF41" s="588"/>
      <c r="CG41" s="588"/>
      <c r="CH41" s="588"/>
      <c r="CI41" s="588"/>
      <c r="CJ41" s="588"/>
      <c r="CK41" s="588"/>
      <c r="CL41" s="589"/>
      <c r="CM41" s="590">
        <v>79440365</v>
      </c>
      <c r="CN41" s="624"/>
      <c r="CO41" s="624"/>
      <c r="CP41" s="624"/>
      <c r="CQ41" s="624"/>
      <c r="CR41" s="624"/>
      <c r="CS41" s="624"/>
      <c r="CT41" s="625"/>
      <c r="CU41" s="595">
        <v>10.7</v>
      </c>
      <c r="CV41" s="626"/>
      <c r="CW41" s="626"/>
      <c r="CX41" s="627"/>
      <c r="CY41" s="599">
        <v>78837845</v>
      </c>
      <c r="CZ41" s="624"/>
      <c r="DA41" s="624"/>
      <c r="DB41" s="624"/>
      <c r="DC41" s="624"/>
      <c r="DD41" s="624"/>
      <c r="DE41" s="624"/>
      <c r="DF41" s="625"/>
      <c r="DG41" s="599">
        <v>78837845</v>
      </c>
      <c r="DH41" s="624"/>
      <c r="DI41" s="624"/>
      <c r="DJ41" s="624"/>
      <c r="DK41" s="624"/>
      <c r="DL41" s="624"/>
      <c r="DM41" s="624"/>
      <c r="DN41" s="624"/>
      <c r="DO41" s="624"/>
      <c r="DP41" s="624"/>
      <c r="DQ41" s="625"/>
      <c r="DR41" s="595">
        <v>21.5</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99.4</v>
      </c>
      <c r="BE42" s="644"/>
      <c r="BF42" s="644"/>
      <c r="BG42" s="644"/>
      <c r="BH42" s="644"/>
      <c r="BI42" s="645">
        <v>98.8</v>
      </c>
      <c r="BJ42" s="645"/>
      <c r="BK42" s="645"/>
      <c r="BL42" s="645"/>
      <c r="BM42" s="646"/>
      <c r="BN42" s="643">
        <v>99.4</v>
      </c>
      <c r="BO42" s="644"/>
      <c r="BP42" s="644"/>
      <c r="BQ42" s="644"/>
      <c r="BR42" s="644"/>
      <c r="BS42" s="645">
        <v>98.8</v>
      </c>
      <c r="BT42" s="645"/>
      <c r="BU42" s="645"/>
      <c r="BV42" s="645"/>
      <c r="BW42" s="646"/>
      <c r="BY42" s="652"/>
      <c r="BZ42" s="653"/>
      <c r="CA42" s="587" t="s">
        <v>304</v>
      </c>
      <c r="CB42" s="588"/>
      <c r="CC42" s="588"/>
      <c r="CD42" s="588"/>
      <c r="CE42" s="588"/>
      <c r="CF42" s="588"/>
      <c r="CG42" s="588"/>
      <c r="CH42" s="588"/>
      <c r="CI42" s="588"/>
      <c r="CJ42" s="588"/>
      <c r="CK42" s="588"/>
      <c r="CL42" s="589"/>
      <c r="CM42" s="590">
        <v>75636339</v>
      </c>
      <c r="CN42" s="591"/>
      <c r="CO42" s="591"/>
      <c r="CP42" s="591"/>
      <c r="CQ42" s="591"/>
      <c r="CR42" s="591"/>
      <c r="CS42" s="591"/>
      <c r="CT42" s="592"/>
      <c r="CU42" s="595">
        <v>10.199999999999999</v>
      </c>
      <c r="CV42" s="626"/>
      <c r="CW42" s="626"/>
      <c r="CX42" s="627"/>
      <c r="CY42" s="599">
        <v>75041460</v>
      </c>
      <c r="CZ42" s="624"/>
      <c r="DA42" s="624"/>
      <c r="DB42" s="624"/>
      <c r="DC42" s="624"/>
      <c r="DD42" s="624"/>
      <c r="DE42" s="624"/>
      <c r="DF42" s="625"/>
      <c r="DG42" s="599">
        <v>75041460</v>
      </c>
      <c r="DH42" s="624"/>
      <c r="DI42" s="624"/>
      <c r="DJ42" s="624"/>
      <c r="DK42" s="624"/>
      <c r="DL42" s="624"/>
      <c r="DM42" s="624"/>
      <c r="DN42" s="624"/>
      <c r="DO42" s="624"/>
      <c r="DP42" s="624"/>
      <c r="DQ42" s="625"/>
      <c r="DR42" s="595">
        <v>20.399999999999999</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99.5</v>
      </c>
      <c r="BE43" s="648"/>
      <c r="BF43" s="648"/>
      <c r="BG43" s="648"/>
      <c r="BH43" s="648"/>
      <c r="BI43" s="648">
        <v>99.3</v>
      </c>
      <c r="BJ43" s="648"/>
      <c r="BK43" s="648"/>
      <c r="BL43" s="648"/>
      <c r="BM43" s="649"/>
      <c r="BN43" s="647">
        <v>100.2</v>
      </c>
      <c r="BO43" s="648"/>
      <c r="BP43" s="648"/>
      <c r="BQ43" s="648"/>
      <c r="BR43" s="648"/>
      <c r="BS43" s="648">
        <v>100</v>
      </c>
      <c r="BT43" s="648"/>
      <c r="BU43" s="648"/>
      <c r="BV43" s="648"/>
      <c r="BW43" s="649"/>
      <c r="BY43" s="652"/>
      <c r="BZ43" s="653"/>
      <c r="CA43" s="587" t="s">
        <v>306</v>
      </c>
      <c r="CB43" s="588"/>
      <c r="CC43" s="588"/>
      <c r="CD43" s="588"/>
      <c r="CE43" s="588"/>
      <c r="CF43" s="588"/>
      <c r="CG43" s="588"/>
      <c r="CH43" s="588"/>
      <c r="CI43" s="588"/>
      <c r="CJ43" s="588"/>
      <c r="CK43" s="588"/>
      <c r="CL43" s="589"/>
      <c r="CM43" s="590">
        <v>3804026</v>
      </c>
      <c r="CN43" s="624"/>
      <c r="CO43" s="624"/>
      <c r="CP43" s="624"/>
      <c r="CQ43" s="624"/>
      <c r="CR43" s="624"/>
      <c r="CS43" s="624"/>
      <c r="CT43" s="625"/>
      <c r="CU43" s="595">
        <v>0.5</v>
      </c>
      <c r="CV43" s="626"/>
      <c r="CW43" s="626"/>
      <c r="CX43" s="627"/>
      <c r="CY43" s="599">
        <v>3796385</v>
      </c>
      <c r="CZ43" s="624"/>
      <c r="DA43" s="624"/>
      <c r="DB43" s="624"/>
      <c r="DC43" s="624"/>
      <c r="DD43" s="624"/>
      <c r="DE43" s="624"/>
      <c r="DF43" s="625"/>
      <c r="DG43" s="599">
        <v>3796385</v>
      </c>
      <c r="DH43" s="624"/>
      <c r="DI43" s="624"/>
      <c r="DJ43" s="624"/>
      <c r="DK43" s="624"/>
      <c r="DL43" s="624"/>
      <c r="DM43" s="624"/>
      <c r="DN43" s="624"/>
      <c r="DO43" s="624"/>
      <c r="DP43" s="624"/>
      <c r="DQ43" s="625"/>
      <c r="DR43" s="595">
        <v>1</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9970787</v>
      </c>
      <c r="BE44" s="670"/>
      <c r="BF44" s="670"/>
      <c r="BG44" s="670"/>
      <c r="BH44" s="670"/>
      <c r="BI44" s="670"/>
      <c r="BJ44" s="670"/>
      <c r="BK44" s="670"/>
      <c r="BL44" s="670"/>
      <c r="BM44" s="671"/>
      <c r="BN44" s="669">
        <v>9985176</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7788</v>
      </c>
      <c r="CN44" s="591"/>
      <c r="CO44" s="591"/>
      <c r="CP44" s="591"/>
      <c r="CQ44" s="591"/>
      <c r="CR44" s="591"/>
      <c r="CS44" s="591"/>
      <c r="CT44" s="592"/>
      <c r="CU44" s="595">
        <v>0</v>
      </c>
      <c r="CV44" s="626"/>
      <c r="CW44" s="626"/>
      <c r="CX44" s="627"/>
      <c r="CY44" s="599">
        <v>7788</v>
      </c>
      <c r="CZ44" s="624"/>
      <c r="DA44" s="624"/>
      <c r="DB44" s="624"/>
      <c r="DC44" s="624"/>
      <c r="DD44" s="624"/>
      <c r="DE44" s="624"/>
      <c r="DF44" s="625"/>
      <c r="DG44" s="599">
        <v>7788</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9970787</v>
      </c>
      <c r="BE45" s="661"/>
      <c r="BF45" s="661"/>
      <c r="BG45" s="661"/>
      <c r="BH45" s="661"/>
      <c r="BI45" s="661"/>
      <c r="BJ45" s="661"/>
      <c r="BK45" s="661"/>
      <c r="BL45" s="661"/>
      <c r="BM45" s="662"/>
      <c r="BN45" s="660">
        <v>9985176</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352111742</v>
      </c>
      <c r="CN45" s="624"/>
      <c r="CO45" s="624"/>
      <c r="CP45" s="624"/>
      <c r="CQ45" s="624"/>
      <c r="CR45" s="624"/>
      <c r="CS45" s="624"/>
      <c r="CT45" s="625"/>
      <c r="CU45" s="595">
        <v>47.5</v>
      </c>
      <c r="CV45" s="626"/>
      <c r="CW45" s="626"/>
      <c r="CX45" s="627"/>
      <c r="CY45" s="599">
        <v>184479576</v>
      </c>
      <c r="CZ45" s="624"/>
      <c r="DA45" s="624"/>
      <c r="DB45" s="624"/>
      <c r="DC45" s="624"/>
      <c r="DD45" s="624"/>
      <c r="DE45" s="624"/>
      <c r="DF45" s="625"/>
      <c r="DG45" s="599">
        <v>85027418</v>
      </c>
      <c r="DH45" s="624"/>
      <c r="DI45" s="624"/>
      <c r="DJ45" s="624"/>
      <c r="DK45" s="624"/>
      <c r="DL45" s="624"/>
      <c r="DM45" s="624"/>
      <c r="DN45" s="624"/>
      <c r="DO45" s="624"/>
      <c r="DP45" s="624"/>
      <c r="DQ45" s="625"/>
      <c r="DR45" s="595">
        <v>23.1</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29361822</v>
      </c>
      <c r="CN46" s="591"/>
      <c r="CO46" s="591"/>
      <c r="CP46" s="591"/>
      <c r="CQ46" s="591"/>
      <c r="CR46" s="591"/>
      <c r="CS46" s="591"/>
      <c r="CT46" s="592"/>
      <c r="CU46" s="595">
        <v>4</v>
      </c>
      <c r="CV46" s="626"/>
      <c r="CW46" s="626"/>
      <c r="CX46" s="627"/>
      <c r="CY46" s="599">
        <v>17986559</v>
      </c>
      <c r="CZ46" s="624"/>
      <c r="DA46" s="624"/>
      <c r="DB46" s="624"/>
      <c r="DC46" s="624"/>
      <c r="DD46" s="624"/>
      <c r="DE46" s="624"/>
      <c r="DF46" s="625"/>
      <c r="DG46" s="599">
        <v>14009668</v>
      </c>
      <c r="DH46" s="624"/>
      <c r="DI46" s="624"/>
      <c r="DJ46" s="624"/>
      <c r="DK46" s="624"/>
      <c r="DL46" s="624"/>
      <c r="DM46" s="624"/>
      <c r="DN46" s="624"/>
      <c r="DO46" s="624"/>
      <c r="DP46" s="624"/>
      <c r="DQ46" s="625"/>
      <c r="DR46" s="595">
        <v>3.8</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3921564</v>
      </c>
      <c r="CN47" s="624"/>
      <c r="CO47" s="624"/>
      <c r="CP47" s="624"/>
      <c r="CQ47" s="624"/>
      <c r="CR47" s="624"/>
      <c r="CS47" s="624"/>
      <c r="CT47" s="625"/>
      <c r="CU47" s="595">
        <v>0.5</v>
      </c>
      <c r="CV47" s="626"/>
      <c r="CW47" s="626"/>
      <c r="CX47" s="627"/>
      <c r="CY47" s="599">
        <v>3709480</v>
      </c>
      <c r="CZ47" s="624"/>
      <c r="DA47" s="624"/>
      <c r="DB47" s="624"/>
      <c r="DC47" s="624"/>
      <c r="DD47" s="624"/>
      <c r="DE47" s="624"/>
      <c r="DF47" s="625"/>
      <c r="DG47" s="599">
        <v>3671888</v>
      </c>
      <c r="DH47" s="624"/>
      <c r="DI47" s="624"/>
      <c r="DJ47" s="624"/>
      <c r="DK47" s="624"/>
      <c r="DL47" s="624"/>
      <c r="DM47" s="624"/>
      <c r="DN47" s="624"/>
      <c r="DO47" s="624"/>
      <c r="DP47" s="624"/>
      <c r="DQ47" s="625"/>
      <c r="DR47" s="595">
        <v>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158461077</v>
      </c>
      <c r="CN48" s="591"/>
      <c r="CO48" s="591"/>
      <c r="CP48" s="591"/>
      <c r="CQ48" s="591"/>
      <c r="CR48" s="591"/>
      <c r="CS48" s="591"/>
      <c r="CT48" s="592"/>
      <c r="CU48" s="595">
        <v>21.4</v>
      </c>
      <c r="CV48" s="626"/>
      <c r="CW48" s="626"/>
      <c r="CX48" s="627"/>
      <c r="CY48" s="599">
        <v>126535708</v>
      </c>
      <c r="CZ48" s="624"/>
      <c r="DA48" s="624"/>
      <c r="DB48" s="624"/>
      <c r="DC48" s="624"/>
      <c r="DD48" s="624"/>
      <c r="DE48" s="624"/>
      <c r="DF48" s="625"/>
      <c r="DG48" s="599">
        <v>67345358</v>
      </c>
      <c r="DH48" s="624"/>
      <c r="DI48" s="624"/>
      <c r="DJ48" s="624"/>
      <c r="DK48" s="624"/>
      <c r="DL48" s="624"/>
      <c r="DM48" s="624"/>
      <c r="DN48" s="624"/>
      <c r="DO48" s="624"/>
      <c r="DP48" s="624"/>
      <c r="DQ48" s="625"/>
      <c r="DR48" s="595">
        <v>18.3</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8076135</v>
      </c>
      <c r="CN49" s="624"/>
      <c r="CO49" s="624"/>
      <c r="CP49" s="624"/>
      <c r="CQ49" s="624"/>
      <c r="CR49" s="624"/>
      <c r="CS49" s="624"/>
      <c r="CT49" s="625"/>
      <c r="CU49" s="595">
        <v>1.1000000000000001</v>
      </c>
      <c r="CV49" s="626"/>
      <c r="CW49" s="626"/>
      <c r="CX49" s="627"/>
      <c r="CY49" s="599">
        <v>8065750</v>
      </c>
      <c r="CZ49" s="624"/>
      <c r="DA49" s="624"/>
      <c r="DB49" s="624"/>
      <c r="DC49" s="624"/>
      <c r="DD49" s="624"/>
      <c r="DE49" s="624"/>
      <c r="DF49" s="625"/>
      <c r="DG49" s="599" t="s">
        <v>118</v>
      </c>
      <c r="DH49" s="624"/>
      <c r="DI49" s="624"/>
      <c r="DJ49" s="624"/>
      <c r="DK49" s="624"/>
      <c r="DL49" s="624"/>
      <c r="DM49" s="624"/>
      <c r="DN49" s="624"/>
      <c r="DO49" s="624"/>
      <c r="DP49" s="624"/>
      <c r="DQ49" s="625"/>
      <c r="DR49" s="595" t="s">
        <v>118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30697176</v>
      </c>
      <c r="CN50" s="591"/>
      <c r="CO50" s="591"/>
      <c r="CP50" s="591"/>
      <c r="CQ50" s="591"/>
      <c r="CR50" s="591"/>
      <c r="CS50" s="591"/>
      <c r="CT50" s="592"/>
      <c r="CU50" s="595">
        <v>4.0999999999999996</v>
      </c>
      <c r="CV50" s="626"/>
      <c r="CW50" s="626"/>
      <c r="CX50" s="627"/>
      <c r="CY50" s="599">
        <v>27983194</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t="s">
        <v>118</v>
      </c>
      <c r="CN51" s="624"/>
      <c r="CO51" s="624"/>
      <c r="CP51" s="624"/>
      <c r="CQ51" s="624"/>
      <c r="CR51" s="624"/>
      <c r="CS51" s="624"/>
      <c r="CT51" s="625"/>
      <c r="CU51" s="595" t="s">
        <v>118</v>
      </c>
      <c r="CV51" s="626"/>
      <c r="CW51" s="626"/>
      <c r="CX51" s="627"/>
      <c r="CY51" s="599" t="s">
        <v>118</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121593968</v>
      </c>
      <c r="CN52" s="591"/>
      <c r="CO52" s="591"/>
      <c r="CP52" s="591"/>
      <c r="CQ52" s="591"/>
      <c r="CR52" s="591"/>
      <c r="CS52" s="591"/>
      <c r="CT52" s="592"/>
      <c r="CU52" s="595">
        <v>16.399999999999999</v>
      </c>
      <c r="CV52" s="626"/>
      <c r="CW52" s="626"/>
      <c r="CX52" s="627"/>
      <c r="CY52" s="599">
        <v>198885</v>
      </c>
      <c r="CZ52" s="624"/>
      <c r="DA52" s="624"/>
      <c r="DB52" s="624"/>
      <c r="DC52" s="624"/>
      <c r="DD52" s="624"/>
      <c r="DE52" s="624"/>
      <c r="DF52" s="625"/>
      <c r="DG52" s="599">
        <v>504</v>
      </c>
      <c r="DH52" s="624"/>
      <c r="DI52" s="624"/>
      <c r="DJ52" s="624"/>
      <c r="DK52" s="624"/>
      <c r="DL52" s="624"/>
      <c r="DM52" s="624"/>
      <c r="DN52" s="624"/>
      <c r="DO52" s="624"/>
      <c r="DP52" s="624"/>
      <c r="DQ52" s="625"/>
      <c r="DR52" s="595">
        <v>0</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125215293</v>
      </c>
      <c r="CN54" s="591"/>
      <c r="CO54" s="591"/>
      <c r="CP54" s="591"/>
      <c r="CQ54" s="591"/>
      <c r="CR54" s="591"/>
      <c r="CS54" s="591"/>
      <c r="CT54" s="592"/>
      <c r="CU54" s="595">
        <v>16.899999999999999</v>
      </c>
      <c r="CV54" s="626"/>
      <c r="CW54" s="626"/>
      <c r="CX54" s="627"/>
      <c r="CY54" s="599">
        <v>13284825</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4979820</v>
      </c>
      <c r="CN55" s="591"/>
      <c r="CO55" s="591"/>
      <c r="CP55" s="591"/>
      <c r="CQ55" s="591"/>
      <c r="CR55" s="591"/>
      <c r="CS55" s="591"/>
      <c r="CT55" s="592"/>
      <c r="CU55" s="595">
        <v>0.7</v>
      </c>
      <c r="CV55" s="626"/>
      <c r="CW55" s="626"/>
      <c r="CX55" s="627"/>
      <c r="CY55" s="599">
        <v>4883564</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121381452</v>
      </c>
      <c r="CN56" s="591"/>
      <c r="CO56" s="591"/>
      <c r="CP56" s="591"/>
      <c r="CQ56" s="591"/>
      <c r="CR56" s="591"/>
      <c r="CS56" s="591"/>
      <c r="CT56" s="592"/>
      <c r="CU56" s="595">
        <v>16.399999999999999</v>
      </c>
      <c r="CV56" s="626"/>
      <c r="CW56" s="626"/>
      <c r="CX56" s="627"/>
      <c r="CY56" s="599">
        <v>12948080</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84413378</v>
      </c>
      <c r="CN57" s="591"/>
      <c r="CO57" s="591"/>
      <c r="CP57" s="591"/>
      <c r="CQ57" s="591"/>
      <c r="CR57" s="591"/>
      <c r="CS57" s="591"/>
      <c r="CT57" s="592"/>
      <c r="CU57" s="595">
        <v>11.4</v>
      </c>
      <c r="CV57" s="626"/>
      <c r="CW57" s="626"/>
      <c r="CX57" s="627"/>
      <c r="CY57" s="599">
        <v>3660616</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24645971</v>
      </c>
      <c r="CN58" s="591"/>
      <c r="CO58" s="591"/>
      <c r="CP58" s="591"/>
      <c r="CQ58" s="591"/>
      <c r="CR58" s="591"/>
      <c r="CS58" s="591"/>
      <c r="CT58" s="592"/>
      <c r="CU58" s="595">
        <v>3.3</v>
      </c>
      <c r="CV58" s="626"/>
      <c r="CW58" s="626"/>
      <c r="CX58" s="627"/>
      <c r="CY58" s="599">
        <v>8215746</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3833841</v>
      </c>
      <c r="CN59" s="591"/>
      <c r="CO59" s="591"/>
      <c r="CP59" s="591"/>
      <c r="CQ59" s="591"/>
      <c r="CR59" s="591"/>
      <c r="CS59" s="591"/>
      <c r="CT59" s="592"/>
      <c r="CU59" s="595">
        <v>0.5</v>
      </c>
      <c r="CV59" s="626"/>
      <c r="CW59" s="626"/>
      <c r="CX59" s="627"/>
      <c r="CY59" s="599">
        <v>336745</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740769253</v>
      </c>
      <c r="CN61" s="614"/>
      <c r="CO61" s="614"/>
      <c r="CP61" s="614"/>
      <c r="CQ61" s="614"/>
      <c r="CR61" s="614"/>
      <c r="CS61" s="614"/>
      <c r="CT61" s="615"/>
      <c r="CU61" s="616">
        <v>100</v>
      </c>
      <c r="CV61" s="679"/>
      <c r="CW61" s="679"/>
      <c r="CX61" s="680"/>
      <c r="CY61" s="622">
        <v>431437369</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7DsMK6xLGAT5aIN13C3zvxWmT6qqn4VO5jmi8L0wAifSmzTCQCkjYILVzOc6V05BOk2QhO9FClNLs/awh6yng==" saltValue="xW+7p4jREB+IgCKqyJ2LeQ=="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5"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 zeroHeight="1" x14ac:dyDescent="0.2"/>
  <cols>
    <col min="1" max="130" width="2.7265625" style="230" customWidth="1"/>
    <col min="131" max="131" width="1.63281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552</v>
      </c>
      <c r="C7" s="718"/>
      <c r="D7" s="718"/>
      <c r="E7" s="718"/>
      <c r="F7" s="718"/>
      <c r="G7" s="718"/>
      <c r="H7" s="718"/>
      <c r="I7" s="718"/>
      <c r="J7" s="718"/>
      <c r="K7" s="718"/>
      <c r="L7" s="718"/>
      <c r="M7" s="718"/>
      <c r="N7" s="718"/>
      <c r="O7" s="718"/>
      <c r="P7" s="719"/>
      <c r="Q7" s="720">
        <v>794708</v>
      </c>
      <c r="R7" s="721"/>
      <c r="S7" s="721"/>
      <c r="T7" s="721"/>
      <c r="U7" s="721"/>
      <c r="V7" s="721">
        <v>778763</v>
      </c>
      <c r="W7" s="721"/>
      <c r="X7" s="721"/>
      <c r="Y7" s="721"/>
      <c r="Z7" s="721"/>
      <c r="AA7" s="721">
        <v>15945</v>
      </c>
      <c r="AB7" s="721"/>
      <c r="AC7" s="721"/>
      <c r="AD7" s="721"/>
      <c r="AE7" s="722"/>
      <c r="AF7" s="723">
        <v>5187</v>
      </c>
      <c r="AG7" s="724"/>
      <c r="AH7" s="724"/>
      <c r="AI7" s="724"/>
      <c r="AJ7" s="725"/>
      <c r="AK7" s="726">
        <v>142</v>
      </c>
      <c r="AL7" s="727"/>
      <c r="AM7" s="727"/>
      <c r="AN7" s="727"/>
      <c r="AO7" s="727"/>
      <c r="AP7" s="727">
        <v>956426</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c r="BS7" s="714" t="s">
        <v>529</v>
      </c>
      <c r="BT7" s="715"/>
      <c r="BU7" s="715"/>
      <c r="BV7" s="715"/>
      <c r="BW7" s="715"/>
      <c r="BX7" s="715"/>
      <c r="BY7" s="715"/>
      <c r="BZ7" s="715"/>
      <c r="CA7" s="715"/>
      <c r="CB7" s="715"/>
      <c r="CC7" s="715"/>
      <c r="CD7" s="715"/>
      <c r="CE7" s="715"/>
      <c r="CF7" s="715"/>
      <c r="CG7" s="730"/>
      <c r="CH7" s="711">
        <v>-15</v>
      </c>
      <c r="CI7" s="712"/>
      <c r="CJ7" s="712"/>
      <c r="CK7" s="712"/>
      <c r="CL7" s="713"/>
      <c r="CM7" s="711">
        <v>1655</v>
      </c>
      <c r="CN7" s="712"/>
      <c r="CO7" s="712"/>
      <c r="CP7" s="712"/>
      <c r="CQ7" s="713"/>
      <c r="CR7" s="711">
        <v>1200</v>
      </c>
      <c r="CS7" s="712"/>
      <c r="CT7" s="712"/>
      <c r="CU7" s="712"/>
      <c r="CV7" s="713"/>
      <c r="CW7" s="711" t="s">
        <v>460</v>
      </c>
      <c r="CX7" s="712"/>
      <c r="CY7" s="712"/>
      <c r="CZ7" s="712"/>
      <c r="DA7" s="713"/>
      <c r="DB7" s="711" t="s">
        <v>460</v>
      </c>
      <c r="DC7" s="712"/>
      <c r="DD7" s="712"/>
      <c r="DE7" s="712"/>
      <c r="DF7" s="713"/>
      <c r="DG7" s="711" t="s">
        <v>460</v>
      </c>
      <c r="DH7" s="712"/>
      <c r="DI7" s="712"/>
      <c r="DJ7" s="712"/>
      <c r="DK7" s="713"/>
      <c r="DL7" s="711" t="s">
        <v>460</v>
      </c>
      <c r="DM7" s="712"/>
      <c r="DN7" s="712"/>
      <c r="DO7" s="712"/>
      <c r="DP7" s="713"/>
      <c r="DQ7" s="711" t="s">
        <v>460</v>
      </c>
      <c r="DR7" s="712"/>
      <c r="DS7" s="712"/>
      <c r="DT7" s="712"/>
      <c r="DU7" s="713"/>
      <c r="DV7" s="714"/>
      <c r="DW7" s="715"/>
      <c r="DX7" s="715"/>
      <c r="DY7" s="715"/>
      <c r="DZ7" s="716"/>
      <c r="EA7" s="233"/>
    </row>
    <row r="8" spans="1:131" s="234" customFormat="1" ht="26.25" customHeight="1" x14ac:dyDescent="0.2">
      <c r="A8" s="237">
        <v>2</v>
      </c>
      <c r="B8" s="748" t="s">
        <v>553</v>
      </c>
      <c r="C8" s="749"/>
      <c r="D8" s="749"/>
      <c r="E8" s="749"/>
      <c r="F8" s="749"/>
      <c r="G8" s="749"/>
      <c r="H8" s="749"/>
      <c r="I8" s="749"/>
      <c r="J8" s="749"/>
      <c r="K8" s="749"/>
      <c r="L8" s="749"/>
      <c r="M8" s="749"/>
      <c r="N8" s="749"/>
      <c r="O8" s="749"/>
      <c r="P8" s="750"/>
      <c r="Q8" s="751">
        <v>3</v>
      </c>
      <c r="R8" s="752"/>
      <c r="S8" s="752"/>
      <c r="T8" s="752"/>
      <c r="U8" s="752"/>
      <c r="V8" s="752">
        <v>3</v>
      </c>
      <c r="W8" s="752"/>
      <c r="X8" s="752"/>
      <c r="Y8" s="752"/>
      <c r="Z8" s="752"/>
      <c r="AA8" s="752">
        <v>0</v>
      </c>
      <c r="AB8" s="752"/>
      <c r="AC8" s="752"/>
      <c r="AD8" s="752"/>
      <c r="AE8" s="753"/>
      <c r="AF8" s="754" t="s">
        <v>118</v>
      </c>
      <c r="AG8" s="755"/>
      <c r="AH8" s="755"/>
      <c r="AI8" s="755"/>
      <c r="AJ8" s="756"/>
      <c r="AK8" s="737" t="s">
        <v>460</v>
      </c>
      <c r="AL8" s="738"/>
      <c r="AM8" s="738"/>
      <c r="AN8" s="738"/>
      <c r="AO8" s="738"/>
      <c r="AP8" s="738" t="s">
        <v>460</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530</v>
      </c>
      <c r="BT8" s="742"/>
      <c r="BU8" s="742"/>
      <c r="BV8" s="742"/>
      <c r="BW8" s="742"/>
      <c r="BX8" s="742"/>
      <c r="BY8" s="742"/>
      <c r="BZ8" s="742"/>
      <c r="CA8" s="742"/>
      <c r="CB8" s="742"/>
      <c r="CC8" s="742"/>
      <c r="CD8" s="742"/>
      <c r="CE8" s="742"/>
      <c r="CF8" s="742"/>
      <c r="CG8" s="743"/>
      <c r="CH8" s="744">
        <v>3</v>
      </c>
      <c r="CI8" s="745"/>
      <c r="CJ8" s="745"/>
      <c r="CK8" s="745"/>
      <c r="CL8" s="746"/>
      <c r="CM8" s="744">
        <v>1008</v>
      </c>
      <c r="CN8" s="745"/>
      <c r="CO8" s="745"/>
      <c r="CP8" s="745"/>
      <c r="CQ8" s="746"/>
      <c r="CR8" s="744">
        <v>500</v>
      </c>
      <c r="CS8" s="745"/>
      <c r="CT8" s="745"/>
      <c r="CU8" s="745"/>
      <c r="CV8" s="746"/>
      <c r="CW8" s="744" t="s">
        <v>460</v>
      </c>
      <c r="CX8" s="745"/>
      <c r="CY8" s="745"/>
      <c r="CZ8" s="745"/>
      <c r="DA8" s="746"/>
      <c r="DB8" s="744" t="s">
        <v>460</v>
      </c>
      <c r="DC8" s="745"/>
      <c r="DD8" s="745"/>
      <c r="DE8" s="745"/>
      <c r="DF8" s="746"/>
      <c r="DG8" s="744" t="s">
        <v>460</v>
      </c>
      <c r="DH8" s="745"/>
      <c r="DI8" s="745"/>
      <c r="DJ8" s="745"/>
      <c r="DK8" s="746"/>
      <c r="DL8" s="744" t="s">
        <v>460</v>
      </c>
      <c r="DM8" s="745"/>
      <c r="DN8" s="745"/>
      <c r="DO8" s="745"/>
      <c r="DP8" s="746"/>
      <c r="DQ8" s="744" t="s">
        <v>460</v>
      </c>
      <c r="DR8" s="745"/>
      <c r="DS8" s="745"/>
      <c r="DT8" s="745"/>
      <c r="DU8" s="746"/>
      <c r="DV8" s="741"/>
      <c r="DW8" s="742"/>
      <c r="DX8" s="742"/>
      <c r="DY8" s="742"/>
      <c r="DZ8" s="747"/>
      <c r="EA8" s="233"/>
    </row>
    <row r="9" spans="1:131" s="234" customFormat="1" ht="26.25" customHeight="1" x14ac:dyDescent="0.2">
      <c r="A9" s="237">
        <v>3</v>
      </c>
      <c r="B9" s="748" t="s">
        <v>554</v>
      </c>
      <c r="C9" s="749"/>
      <c r="D9" s="749"/>
      <c r="E9" s="749"/>
      <c r="F9" s="749"/>
      <c r="G9" s="749"/>
      <c r="H9" s="749"/>
      <c r="I9" s="749"/>
      <c r="J9" s="749"/>
      <c r="K9" s="749"/>
      <c r="L9" s="749"/>
      <c r="M9" s="749"/>
      <c r="N9" s="749"/>
      <c r="O9" s="749"/>
      <c r="P9" s="750"/>
      <c r="Q9" s="751">
        <v>1006</v>
      </c>
      <c r="R9" s="752"/>
      <c r="S9" s="752"/>
      <c r="T9" s="752"/>
      <c r="U9" s="752"/>
      <c r="V9" s="752">
        <v>324</v>
      </c>
      <c r="W9" s="752"/>
      <c r="X9" s="752"/>
      <c r="Y9" s="752"/>
      <c r="Z9" s="752"/>
      <c r="AA9" s="752">
        <v>682</v>
      </c>
      <c r="AB9" s="752"/>
      <c r="AC9" s="752"/>
      <c r="AD9" s="752"/>
      <c r="AE9" s="753"/>
      <c r="AF9" s="754" t="s">
        <v>118</v>
      </c>
      <c r="AG9" s="755"/>
      <c r="AH9" s="755"/>
      <c r="AI9" s="755"/>
      <c r="AJ9" s="756"/>
      <c r="AK9" s="737">
        <v>23</v>
      </c>
      <c r="AL9" s="738"/>
      <c r="AM9" s="738"/>
      <c r="AN9" s="738"/>
      <c r="AO9" s="738"/>
      <c r="AP9" s="738" t="s">
        <v>460</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531</v>
      </c>
      <c r="BT9" s="742"/>
      <c r="BU9" s="742"/>
      <c r="BV9" s="742"/>
      <c r="BW9" s="742"/>
      <c r="BX9" s="742"/>
      <c r="BY9" s="742"/>
      <c r="BZ9" s="742"/>
      <c r="CA9" s="742"/>
      <c r="CB9" s="742"/>
      <c r="CC9" s="742"/>
      <c r="CD9" s="742"/>
      <c r="CE9" s="742"/>
      <c r="CF9" s="742"/>
      <c r="CG9" s="743"/>
      <c r="CH9" s="744">
        <v>1</v>
      </c>
      <c r="CI9" s="745"/>
      <c r="CJ9" s="745"/>
      <c r="CK9" s="745"/>
      <c r="CL9" s="746"/>
      <c r="CM9" s="744">
        <v>1051</v>
      </c>
      <c r="CN9" s="745"/>
      <c r="CO9" s="745"/>
      <c r="CP9" s="745"/>
      <c r="CQ9" s="746"/>
      <c r="CR9" s="744">
        <v>1000</v>
      </c>
      <c r="CS9" s="745"/>
      <c r="CT9" s="745"/>
      <c r="CU9" s="745"/>
      <c r="CV9" s="746"/>
      <c r="CW9" s="744" t="s">
        <v>460</v>
      </c>
      <c r="CX9" s="745"/>
      <c r="CY9" s="745"/>
      <c r="CZ9" s="745"/>
      <c r="DA9" s="746"/>
      <c r="DB9" s="744" t="s">
        <v>460</v>
      </c>
      <c r="DC9" s="745"/>
      <c r="DD9" s="745"/>
      <c r="DE9" s="745"/>
      <c r="DF9" s="746"/>
      <c r="DG9" s="744" t="s">
        <v>460</v>
      </c>
      <c r="DH9" s="745"/>
      <c r="DI9" s="745"/>
      <c r="DJ9" s="745"/>
      <c r="DK9" s="746"/>
      <c r="DL9" s="744" t="s">
        <v>460</v>
      </c>
      <c r="DM9" s="745"/>
      <c r="DN9" s="745"/>
      <c r="DO9" s="745"/>
      <c r="DP9" s="746"/>
      <c r="DQ9" s="744" t="s">
        <v>460</v>
      </c>
      <c r="DR9" s="745"/>
      <c r="DS9" s="745"/>
      <c r="DT9" s="745"/>
      <c r="DU9" s="746"/>
      <c r="DV9" s="741"/>
      <c r="DW9" s="742"/>
      <c r="DX9" s="742"/>
      <c r="DY9" s="742"/>
      <c r="DZ9" s="747"/>
      <c r="EA9" s="233"/>
    </row>
    <row r="10" spans="1:131" s="234" customFormat="1" ht="26.25" customHeight="1" x14ac:dyDescent="0.2">
      <c r="A10" s="237">
        <v>4</v>
      </c>
      <c r="B10" s="748" t="s">
        <v>555</v>
      </c>
      <c r="C10" s="749"/>
      <c r="D10" s="749"/>
      <c r="E10" s="749"/>
      <c r="F10" s="749"/>
      <c r="G10" s="749"/>
      <c r="H10" s="749"/>
      <c r="I10" s="749"/>
      <c r="J10" s="749"/>
      <c r="K10" s="749"/>
      <c r="L10" s="749"/>
      <c r="M10" s="749"/>
      <c r="N10" s="749"/>
      <c r="O10" s="749"/>
      <c r="P10" s="750"/>
      <c r="Q10" s="751">
        <v>55</v>
      </c>
      <c r="R10" s="752"/>
      <c r="S10" s="752"/>
      <c r="T10" s="752"/>
      <c r="U10" s="752"/>
      <c r="V10" s="752">
        <v>8</v>
      </c>
      <c r="W10" s="752"/>
      <c r="X10" s="752"/>
      <c r="Y10" s="752"/>
      <c r="Z10" s="752"/>
      <c r="AA10" s="752">
        <v>47</v>
      </c>
      <c r="AB10" s="752"/>
      <c r="AC10" s="752"/>
      <c r="AD10" s="752"/>
      <c r="AE10" s="753"/>
      <c r="AF10" s="754" t="s">
        <v>118</v>
      </c>
      <c r="AG10" s="755"/>
      <c r="AH10" s="755"/>
      <c r="AI10" s="755"/>
      <c r="AJ10" s="756"/>
      <c r="AK10" s="737">
        <v>1</v>
      </c>
      <c r="AL10" s="738"/>
      <c r="AM10" s="738"/>
      <c r="AN10" s="738"/>
      <c r="AO10" s="738"/>
      <c r="AP10" s="738">
        <v>13362</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532</v>
      </c>
      <c r="BT10" s="742"/>
      <c r="BU10" s="742"/>
      <c r="BV10" s="742"/>
      <c r="BW10" s="742"/>
      <c r="BX10" s="742"/>
      <c r="BY10" s="742"/>
      <c r="BZ10" s="742"/>
      <c r="CA10" s="742"/>
      <c r="CB10" s="742"/>
      <c r="CC10" s="742"/>
      <c r="CD10" s="742"/>
      <c r="CE10" s="742"/>
      <c r="CF10" s="742"/>
      <c r="CG10" s="743"/>
      <c r="CH10" s="744">
        <v>0</v>
      </c>
      <c r="CI10" s="745"/>
      <c r="CJ10" s="745"/>
      <c r="CK10" s="745"/>
      <c r="CL10" s="746"/>
      <c r="CM10" s="744">
        <v>44</v>
      </c>
      <c r="CN10" s="745"/>
      <c r="CO10" s="745"/>
      <c r="CP10" s="745"/>
      <c r="CQ10" s="746"/>
      <c r="CR10" s="744">
        <v>2</v>
      </c>
      <c r="CS10" s="745"/>
      <c r="CT10" s="745"/>
      <c r="CU10" s="745"/>
      <c r="CV10" s="746"/>
      <c r="CW10" s="744" t="s">
        <v>460</v>
      </c>
      <c r="CX10" s="745"/>
      <c r="CY10" s="745"/>
      <c r="CZ10" s="745"/>
      <c r="DA10" s="746"/>
      <c r="DB10" s="744" t="s">
        <v>460</v>
      </c>
      <c r="DC10" s="745"/>
      <c r="DD10" s="745"/>
      <c r="DE10" s="745"/>
      <c r="DF10" s="746"/>
      <c r="DG10" s="744" t="s">
        <v>460</v>
      </c>
      <c r="DH10" s="745"/>
      <c r="DI10" s="745"/>
      <c r="DJ10" s="745"/>
      <c r="DK10" s="746"/>
      <c r="DL10" s="744" t="s">
        <v>460</v>
      </c>
      <c r="DM10" s="745"/>
      <c r="DN10" s="745"/>
      <c r="DO10" s="745"/>
      <c r="DP10" s="746"/>
      <c r="DQ10" s="744" t="s">
        <v>460</v>
      </c>
      <c r="DR10" s="745"/>
      <c r="DS10" s="745"/>
      <c r="DT10" s="745"/>
      <c r="DU10" s="746"/>
      <c r="DV10" s="741"/>
      <c r="DW10" s="742"/>
      <c r="DX10" s="742"/>
      <c r="DY10" s="742"/>
      <c r="DZ10" s="747"/>
      <c r="EA10" s="233"/>
    </row>
    <row r="11" spans="1:131" s="234" customFormat="1" ht="26.25" customHeight="1" x14ac:dyDescent="0.2">
      <c r="A11" s="237">
        <v>5</v>
      </c>
      <c r="B11" s="748" t="s">
        <v>556</v>
      </c>
      <c r="C11" s="749"/>
      <c r="D11" s="749"/>
      <c r="E11" s="749"/>
      <c r="F11" s="749"/>
      <c r="G11" s="749"/>
      <c r="H11" s="749"/>
      <c r="I11" s="749"/>
      <c r="J11" s="749"/>
      <c r="K11" s="749"/>
      <c r="L11" s="749"/>
      <c r="M11" s="749"/>
      <c r="N11" s="749"/>
      <c r="O11" s="749"/>
      <c r="P11" s="750"/>
      <c r="Q11" s="751">
        <v>43</v>
      </c>
      <c r="R11" s="752"/>
      <c r="S11" s="752"/>
      <c r="T11" s="752"/>
      <c r="U11" s="752"/>
      <c r="V11" s="752">
        <v>6</v>
      </c>
      <c r="W11" s="752"/>
      <c r="X11" s="752"/>
      <c r="Y11" s="752"/>
      <c r="Z11" s="752"/>
      <c r="AA11" s="752">
        <v>37</v>
      </c>
      <c r="AB11" s="752"/>
      <c r="AC11" s="752"/>
      <c r="AD11" s="752"/>
      <c r="AE11" s="753"/>
      <c r="AF11" s="754" t="s">
        <v>118</v>
      </c>
      <c r="AG11" s="755"/>
      <c r="AH11" s="755"/>
      <c r="AI11" s="755"/>
      <c r="AJ11" s="756"/>
      <c r="AK11" s="737" t="s">
        <v>460</v>
      </c>
      <c r="AL11" s="738"/>
      <c r="AM11" s="738"/>
      <c r="AN11" s="738"/>
      <c r="AO11" s="738"/>
      <c r="AP11" s="738">
        <v>41</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533</v>
      </c>
      <c r="BT11" s="742"/>
      <c r="BU11" s="742"/>
      <c r="BV11" s="742"/>
      <c r="BW11" s="742"/>
      <c r="BX11" s="742"/>
      <c r="BY11" s="742"/>
      <c r="BZ11" s="742"/>
      <c r="CA11" s="742"/>
      <c r="CB11" s="742"/>
      <c r="CC11" s="742"/>
      <c r="CD11" s="742"/>
      <c r="CE11" s="742"/>
      <c r="CF11" s="742"/>
      <c r="CG11" s="743"/>
      <c r="CH11" s="744">
        <v>29</v>
      </c>
      <c r="CI11" s="745"/>
      <c r="CJ11" s="745"/>
      <c r="CK11" s="745"/>
      <c r="CL11" s="746"/>
      <c r="CM11" s="744">
        <v>2230</v>
      </c>
      <c r="CN11" s="745"/>
      <c r="CO11" s="745"/>
      <c r="CP11" s="745"/>
      <c r="CQ11" s="746"/>
      <c r="CR11" s="744">
        <v>640</v>
      </c>
      <c r="CS11" s="745"/>
      <c r="CT11" s="745"/>
      <c r="CU11" s="745"/>
      <c r="CV11" s="746"/>
      <c r="CW11" s="744">
        <v>101</v>
      </c>
      <c r="CX11" s="745"/>
      <c r="CY11" s="745"/>
      <c r="CZ11" s="745"/>
      <c r="DA11" s="746"/>
      <c r="DB11" s="744">
        <v>13476</v>
      </c>
      <c r="DC11" s="745"/>
      <c r="DD11" s="745"/>
      <c r="DE11" s="745"/>
      <c r="DF11" s="746"/>
      <c r="DG11" s="744" t="s">
        <v>460</v>
      </c>
      <c r="DH11" s="745"/>
      <c r="DI11" s="745"/>
      <c r="DJ11" s="745"/>
      <c r="DK11" s="746"/>
      <c r="DL11" s="744" t="s">
        <v>460</v>
      </c>
      <c r="DM11" s="745"/>
      <c r="DN11" s="745"/>
      <c r="DO11" s="745"/>
      <c r="DP11" s="746"/>
      <c r="DQ11" s="744" t="s">
        <v>460</v>
      </c>
      <c r="DR11" s="745"/>
      <c r="DS11" s="745"/>
      <c r="DT11" s="745"/>
      <c r="DU11" s="746"/>
      <c r="DV11" s="741"/>
      <c r="DW11" s="742"/>
      <c r="DX11" s="742"/>
      <c r="DY11" s="742"/>
      <c r="DZ11" s="747"/>
      <c r="EA11" s="233"/>
    </row>
    <row r="12" spans="1:131" s="234" customFormat="1" ht="26.25" customHeight="1" x14ac:dyDescent="0.2">
      <c r="A12" s="237">
        <v>6</v>
      </c>
      <c r="B12" s="748" t="s">
        <v>557</v>
      </c>
      <c r="C12" s="749"/>
      <c r="D12" s="749"/>
      <c r="E12" s="749"/>
      <c r="F12" s="749"/>
      <c r="G12" s="749"/>
      <c r="H12" s="749"/>
      <c r="I12" s="749"/>
      <c r="J12" s="749"/>
      <c r="K12" s="749"/>
      <c r="L12" s="749"/>
      <c r="M12" s="749"/>
      <c r="N12" s="749"/>
      <c r="O12" s="749"/>
      <c r="P12" s="750"/>
      <c r="Q12" s="751">
        <v>370</v>
      </c>
      <c r="R12" s="752"/>
      <c r="S12" s="752"/>
      <c r="T12" s="752"/>
      <c r="U12" s="752"/>
      <c r="V12" s="752">
        <v>370</v>
      </c>
      <c r="W12" s="752"/>
      <c r="X12" s="752"/>
      <c r="Y12" s="752"/>
      <c r="Z12" s="752"/>
      <c r="AA12" s="752">
        <v>0</v>
      </c>
      <c r="AB12" s="752"/>
      <c r="AC12" s="752"/>
      <c r="AD12" s="752"/>
      <c r="AE12" s="753"/>
      <c r="AF12" s="754" t="s">
        <v>118</v>
      </c>
      <c r="AG12" s="755"/>
      <c r="AH12" s="755"/>
      <c r="AI12" s="755"/>
      <c r="AJ12" s="756"/>
      <c r="AK12" s="737">
        <v>348</v>
      </c>
      <c r="AL12" s="738"/>
      <c r="AM12" s="738"/>
      <c r="AN12" s="738"/>
      <c r="AO12" s="738"/>
      <c r="AP12" s="738" t="s">
        <v>460</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534</v>
      </c>
      <c r="BT12" s="742"/>
      <c r="BU12" s="742"/>
      <c r="BV12" s="742"/>
      <c r="BW12" s="742"/>
      <c r="BX12" s="742"/>
      <c r="BY12" s="742"/>
      <c r="BZ12" s="742"/>
      <c r="CA12" s="742"/>
      <c r="CB12" s="742"/>
      <c r="CC12" s="742"/>
      <c r="CD12" s="742"/>
      <c r="CE12" s="742"/>
      <c r="CF12" s="742"/>
      <c r="CG12" s="743"/>
      <c r="CH12" s="744">
        <v>-6</v>
      </c>
      <c r="CI12" s="745"/>
      <c r="CJ12" s="745"/>
      <c r="CK12" s="745"/>
      <c r="CL12" s="746"/>
      <c r="CM12" s="744">
        <v>511</v>
      </c>
      <c r="CN12" s="745"/>
      <c r="CO12" s="745"/>
      <c r="CP12" s="745"/>
      <c r="CQ12" s="746"/>
      <c r="CR12" s="744">
        <v>150</v>
      </c>
      <c r="CS12" s="745"/>
      <c r="CT12" s="745"/>
      <c r="CU12" s="745"/>
      <c r="CV12" s="746"/>
      <c r="CW12" s="744" t="s">
        <v>460</v>
      </c>
      <c r="CX12" s="745"/>
      <c r="CY12" s="745"/>
      <c r="CZ12" s="745"/>
      <c r="DA12" s="746"/>
      <c r="DB12" s="744" t="s">
        <v>460</v>
      </c>
      <c r="DC12" s="745"/>
      <c r="DD12" s="745"/>
      <c r="DE12" s="745"/>
      <c r="DF12" s="746"/>
      <c r="DG12" s="744" t="s">
        <v>460</v>
      </c>
      <c r="DH12" s="745"/>
      <c r="DI12" s="745"/>
      <c r="DJ12" s="745"/>
      <c r="DK12" s="746"/>
      <c r="DL12" s="744" t="s">
        <v>460</v>
      </c>
      <c r="DM12" s="745"/>
      <c r="DN12" s="745"/>
      <c r="DO12" s="745"/>
      <c r="DP12" s="746"/>
      <c r="DQ12" s="744" t="s">
        <v>460</v>
      </c>
      <c r="DR12" s="745"/>
      <c r="DS12" s="745"/>
      <c r="DT12" s="745"/>
      <c r="DU12" s="746"/>
      <c r="DV12" s="741"/>
      <c r="DW12" s="742"/>
      <c r="DX12" s="742"/>
      <c r="DY12" s="742"/>
      <c r="DZ12" s="747"/>
      <c r="EA12" s="233"/>
    </row>
    <row r="13" spans="1:131" s="234" customFormat="1" ht="26.25" customHeight="1" x14ac:dyDescent="0.2">
      <c r="A13" s="237">
        <v>7</v>
      </c>
      <c r="B13" s="748" t="s">
        <v>558</v>
      </c>
      <c r="C13" s="749"/>
      <c r="D13" s="749"/>
      <c r="E13" s="749"/>
      <c r="F13" s="749"/>
      <c r="G13" s="749"/>
      <c r="H13" s="749"/>
      <c r="I13" s="749"/>
      <c r="J13" s="749"/>
      <c r="K13" s="749"/>
      <c r="L13" s="749"/>
      <c r="M13" s="749"/>
      <c r="N13" s="749"/>
      <c r="O13" s="749"/>
      <c r="P13" s="750"/>
      <c r="Q13" s="751">
        <v>345</v>
      </c>
      <c r="R13" s="752"/>
      <c r="S13" s="752"/>
      <c r="T13" s="752"/>
      <c r="U13" s="752"/>
      <c r="V13" s="752">
        <v>286</v>
      </c>
      <c r="W13" s="752"/>
      <c r="X13" s="752"/>
      <c r="Y13" s="752"/>
      <c r="Z13" s="752"/>
      <c r="AA13" s="752">
        <v>59</v>
      </c>
      <c r="AB13" s="752"/>
      <c r="AC13" s="752"/>
      <c r="AD13" s="752"/>
      <c r="AE13" s="753"/>
      <c r="AF13" s="754">
        <v>59</v>
      </c>
      <c r="AG13" s="755"/>
      <c r="AH13" s="755"/>
      <c r="AI13" s="755"/>
      <c r="AJ13" s="756"/>
      <c r="AK13" s="737">
        <v>160</v>
      </c>
      <c r="AL13" s="738"/>
      <c r="AM13" s="738"/>
      <c r="AN13" s="738"/>
      <c r="AO13" s="738"/>
      <c r="AP13" s="738">
        <v>380</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535</v>
      </c>
      <c r="BT13" s="742"/>
      <c r="BU13" s="742"/>
      <c r="BV13" s="742"/>
      <c r="BW13" s="742"/>
      <c r="BX13" s="742"/>
      <c r="BY13" s="742"/>
      <c r="BZ13" s="742"/>
      <c r="CA13" s="742"/>
      <c r="CB13" s="742"/>
      <c r="CC13" s="742"/>
      <c r="CD13" s="742"/>
      <c r="CE13" s="742"/>
      <c r="CF13" s="742"/>
      <c r="CG13" s="743"/>
      <c r="CH13" s="744">
        <v>-5</v>
      </c>
      <c r="CI13" s="745"/>
      <c r="CJ13" s="745"/>
      <c r="CK13" s="745"/>
      <c r="CL13" s="746"/>
      <c r="CM13" s="744">
        <v>1466</v>
      </c>
      <c r="CN13" s="745"/>
      <c r="CO13" s="745"/>
      <c r="CP13" s="745"/>
      <c r="CQ13" s="746"/>
      <c r="CR13" s="744">
        <v>1000</v>
      </c>
      <c r="CS13" s="745"/>
      <c r="CT13" s="745"/>
      <c r="CU13" s="745"/>
      <c r="CV13" s="746"/>
      <c r="CW13" s="744">
        <v>4</v>
      </c>
      <c r="CX13" s="745"/>
      <c r="CY13" s="745"/>
      <c r="CZ13" s="745"/>
      <c r="DA13" s="746"/>
      <c r="DB13" s="744" t="s">
        <v>460</v>
      </c>
      <c r="DC13" s="745"/>
      <c r="DD13" s="745"/>
      <c r="DE13" s="745"/>
      <c r="DF13" s="746"/>
      <c r="DG13" s="744" t="s">
        <v>460</v>
      </c>
      <c r="DH13" s="745"/>
      <c r="DI13" s="745"/>
      <c r="DJ13" s="745"/>
      <c r="DK13" s="746"/>
      <c r="DL13" s="744" t="s">
        <v>460</v>
      </c>
      <c r="DM13" s="745"/>
      <c r="DN13" s="745"/>
      <c r="DO13" s="745"/>
      <c r="DP13" s="746"/>
      <c r="DQ13" s="744" t="s">
        <v>460</v>
      </c>
      <c r="DR13" s="745"/>
      <c r="DS13" s="745"/>
      <c r="DT13" s="745"/>
      <c r="DU13" s="746"/>
      <c r="DV13" s="741"/>
      <c r="DW13" s="742"/>
      <c r="DX13" s="742"/>
      <c r="DY13" s="742"/>
      <c r="DZ13" s="747"/>
      <c r="EA13" s="233"/>
    </row>
    <row r="14" spans="1:131" s="234" customFormat="1" ht="26.25" customHeight="1" x14ac:dyDescent="0.2">
      <c r="A14" s="237">
        <v>8</v>
      </c>
      <c r="B14" s="748" t="s">
        <v>559</v>
      </c>
      <c r="C14" s="749"/>
      <c r="D14" s="749"/>
      <c r="E14" s="749"/>
      <c r="F14" s="749"/>
      <c r="G14" s="749"/>
      <c r="H14" s="749"/>
      <c r="I14" s="749"/>
      <c r="J14" s="749"/>
      <c r="K14" s="749"/>
      <c r="L14" s="749"/>
      <c r="M14" s="749"/>
      <c r="N14" s="749"/>
      <c r="O14" s="749"/>
      <c r="P14" s="750"/>
      <c r="Q14" s="751">
        <v>590</v>
      </c>
      <c r="R14" s="752"/>
      <c r="S14" s="752"/>
      <c r="T14" s="752"/>
      <c r="U14" s="752"/>
      <c r="V14" s="752">
        <v>156</v>
      </c>
      <c r="W14" s="752"/>
      <c r="X14" s="752"/>
      <c r="Y14" s="752"/>
      <c r="Z14" s="752"/>
      <c r="AA14" s="752">
        <v>434</v>
      </c>
      <c r="AB14" s="752"/>
      <c r="AC14" s="752"/>
      <c r="AD14" s="752"/>
      <c r="AE14" s="753"/>
      <c r="AF14" s="754" t="s">
        <v>118</v>
      </c>
      <c r="AG14" s="755"/>
      <c r="AH14" s="755"/>
      <c r="AI14" s="755"/>
      <c r="AJ14" s="756"/>
      <c r="AK14" s="737">
        <v>2</v>
      </c>
      <c r="AL14" s="738"/>
      <c r="AM14" s="738"/>
      <c r="AN14" s="738"/>
      <c r="AO14" s="738"/>
      <c r="AP14" s="738" t="s">
        <v>460</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t="s">
        <v>536</v>
      </c>
      <c r="BS14" s="741" t="s">
        <v>537</v>
      </c>
      <c r="BT14" s="742"/>
      <c r="BU14" s="742"/>
      <c r="BV14" s="742"/>
      <c r="BW14" s="742"/>
      <c r="BX14" s="742"/>
      <c r="BY14" s="742"/>
      <c r="BZ14" s="742"/>
      <c r="CA14" s="742"/>
      <c r="CB14" s="742"/>
      <c r="CC14" s="742"/>
      <c r="CD14" s="742"/>
      <c r="CE14" s="742"/>
      <c r="CF14" s="742"/>
      <c r="CG14" s="743"/>
      <c r="CH14" s="744">
        <v>-1</v>
      </c>
      <c r="CI14" s="745"/>
      <c r="CJ14" s="745"/>
      <c r="CK14" s="745"/>
      <c r="CL14" s="746"/>
      <c r="CM14" s="744">
        <v>1152</v>
      </c>
      <c r="CN14" s="745"/>
      <c r="CO14" s="745"/>
      <c r="CP14" s="745"/>
      <c r="CQ14" s="746"/>
      <c r="CR14" s="744">
        <v>11</v>
      </c>
      <c r="CS14" s="745"/>
      <c r="CT14" s="745"/>
      <c r="CU14" s="745"/>
      <c r="CV14" s="746"/>
      <c r="CW14" s="744">
        <v>168</v>
      </c>
      <c r="CX14" s="745"/>
      <c r="CY14" s="745"/>
      <c r="CZ14" s="745"/>
      <c r="DA14" s="746"/>
      <c r="DB14" s="744">
        <v>24</v>
      </c>
      <c r="DC14" s="745"/>
      <c r="DD14" s="745"/>
      <c r="DE14" s="745"/>
      <c r="DF14" s="746"/>
      <c r="DG14" s="744" t="s">
        <v>460</v>
      </c>
      <c r="DH14" s="745"/>
      <c r="DI14" s="745"/>
      <c r="DJ14" s="745"/>
      <c r="DK14" s="746"/>
      <c r="DL14" s="744" t="s">
        <v>460</v>
      </c>
      <c r="DM14" s="745"/>
      <c r="DN14" s="745"/>
      <c r="DO14" s="745"/>
      <c r="DP14" s="746"/>
      <c r="DQ14" s="744" t="s">
        <v>460</v>
      </c>
      <c r="DR14" s="745"/>
      <c r="DS14" s="745"/>
      <c r="DT14" s="745"/>
      <c r="DU14" s="746"/>
      <c r="DV14" s="741"/>
      <c r="DW14" s="742"/>
      <c r="DX14" s="742"/>
      <c r="DY14" s="742"/>
      <c r="DZ14" s="747"/>
      <c r="EA14" s="233"/>
    </row>
    <row r="15" spans="1:131" s="234" customFormat="1" ht="26.25" customHeight="1" x14ac:dyDescent="0.2">
      <c r="A15" s="237">
        <v>9</v>
      </c>
      <c r="B15" s="748" t="s">
        <v>560</v>
      </c>
      <c r="C15" s="749"/>
      <c r="D15" s="749"/>
      <c r="E15" s="749"/>
      <c r="F15" s="749"/>
      <c r="G15" s="749"/>
      <c r="H15" s="749"/>
      <c r="I15" s="749"/>
      <c r="J15" s="749"/>
      <c r="K15" s="749"/>
      <c r="L15" s="749"/>
      <c r="M15" s="749"/>
      <c r="N15" s="749"/>
      <c r="O15" s="749"/>
      <c r="P15" s="750"/>
      <c r="Q15" s="751">
        <v>253</v>
      </c>
      <c r="R15" s="752"/>
      <c r="S15" s="752"/>
      <c r="T15" s="752"/>
      <c r="U15" s="752"/>
      <c r="V15" s="752">
        <v>0</v>
      </c>
      <c r="W15" s="752"/>
      <c r="X15" s="752"/>
      <c r="Y15" s="752"/>
      <c r="Z15" s="752"/>
      <c r="AA15" s="752">
        <v>253</v>
      </c>
      <c r="AB15" s="752"/>
      <c r="AC15" s="752"/>
      <c r="AD15" s="752"/>
      <c r="AE15" s="753"/>
      <c r="AF15" s="754" t="s">
        <v>118</v>
      </c>
      <c r="AG15" s="755"/>
      <c r="AH15" s="755"/>
      <c r="AI15" s="755"/>
      <c r="AJ15" s="756"/>
      <c r="AK15" s="737" t="s">
        <v>460</v>
      </c>
      <c r="AL15" s="738"/>
      <c r="AM15" s="738"/>
      <c r="AN15" s="738"/>
      <c r="AO15" s="738"/>
      <c r="AP15" s="738" t="s">
        <v>460</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538</v>
      </c>
      <c r="BT15" s="742"/>
      <c r="BU15" s="742"/>
      <c r="BV15" s="742"/>
      <c r="BW15" s="742"/>
      <c r="BX15" s="742"/>
      <c r="BY15" s="742"/>
      <c r="BZ15" s="742"/>
      <c r="CA15" s="742"/>
      <c r="CB15" s="742"/>
      <c r="CC15" s="742"/>
      <c r="CD15" s="742"/>
      <c r="CE15" s="742"/>
      <c r="CF15" s="742"/>
      <c r="CG15" s="743"/>
      <c r="CH15" s="744">
        <v>-4</v>
      </c>
      <c r="CI15" s="745"/>
      <c r="CJ15" s="745"/>
      <c r="CK15" s="745"/>
      <c r="CL15" s="746"/>
      <c r="CM15" s="744">
        <v>1102</v>
      </c>
      <c r="CN15" s="745"/>
      <c r="CO15" s="745"/>
      <c r="CP15" s="745"/>
      <c r="CQ15" s="746"/>
      <c r="CR15" s="744">
        <v>400</v>
      </c>
      <c r="CS15" s="745"/>
      <c r="CT15" s="745"/>
      <c r="CU15" s="745"/>
      <c r="CV15" s="746"/>
      <c r="CW15" s="744">
        <v>3</v>
      </c>
      <c r="CX15" s="745"/>
      <c r="CY15" s="745"/>
      <c r="CZ15" s="745"/>
      <c r="DA15" s="746"/>
      <c r="DB15" s="744" t="s">
        <v>460</v>
      </c>
      <c r="DC15" s="745"/>
      <c r="DD15" s="745"/>
      <c r="DE15" s="745"/>
      <c r="DF15" s="746"/>
      <c r="DG15" s="744" t="s">
        <v>460</v>
      </c>
      <c r="DH15" s="745"/>
      <c r="DI15" s="745"/>
      <c r="DJ15" s="745"/>
      <c r="DK15" s="746"/>
      <c r="DL15" s="744" t="s">
        <v>460</v>
      </c>
      <c r="DM15" s="745"/>
      <c r="DN15" s="745"/>
      <c r="DO15" s="745"/>
      <c r="DP15" s="746"/>
      <c r="DQ15" s="744" t="s">
        <v>460</v>
      </c>
      <c r="DR15" s="745"/>
      <c r="DS15" s="745"/>
      <c r="DT15" s="745"/>
      <c r="DU15" s="746"/>
      <c r="DV15" s="741"/>
      <c r="DW15" s="742"/>
      <c r="DX15" s="742"/>
      <c r="DY15" s="742"/>
      <c r="DZ15" s="747"/>
      <c r="EA15" s="233"/>
    </row>
    <row r="16" spans="1:131" s="234" customFormat="1" ht="26.25" customHeight="1" x14ac:dyDescent="0.2">
      <c r="A16" s="237">
        <v>10</v>
      </c>
      <c r="B16" s="748" t="s">
        <v>561</v>
      </c>
      <c r="C16" s="749"/>
      <c r="D16" s="749"/>
      <c r="E16" s="749"/>
      <c r="F16" s="749"/>
      <c r="G16" s="749"/>
      <c r="H16" s="749"/>
      <c r="I16" s="749"/>
      <c r="J16" s="749"/>
      <c r="K16" s="749"/>
      <c r="L16" s="749"/>
      <c r="M16" s="749"/>
      <c r="N16" s="749"/>
      <c r="O16" s="749"/>
      <c r="P16" s="750"/>
      <c r="Q16" s="751">
        <v>5553</v>
      </c>
      <c r="R16" s="752"/>
      <c r="S16" s="752"/>
      <c r="T16" s="752"/>
      <c r="U16" s="752"/>
      <c r="V16" s="752">
        <v>1632</v>
      </c>
      <c r="W16" s="752"/>
      <c r="X16" s="752"/>
      <c r="Y16" s="752"/>
      <c r="Z16" s="752"/>
      <c r="AA16" s="752">
        <v>3921</v>
      </c>
      <c r="AB16" s="752"/>
      <c r="AC16" s="752"/>
      <c r="AD16" s="752"/>
      <c r="AE16" s="753"/>
      <c r="AF16" s="754" t="s">
        <v>118</v>
      </c>
      <c r="AG16" s="755"/>
      <c r="AH16" s="755"/>
      <c r="AI16" s="755"/>
      <c r="AJ16" s="756"/>
      <c r="AK16" s="737" t="s">
        <v>460</v>
      </c>
      <c r="AL16" s="738"/>
      <c r="AM16" s="738"/>
      <c r="AN16" s="738"/>
      <c r="AO16" s="738"/>
      <c r="AP16" s="738">
        <v>1862</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539</v>
      </c>
      <c r="BT16" s="742"/>
      <c r="BU16" s="742"/>
      <c r="BV16" s="742"/>
      <c r="BW16" s="742"/>
      <c r="BX16" s="742"/>
      <c r="BY16" s="742"/>
      <c r="BZ16" s="742"/>
      <c r="CA16" s="742"/>
      <c r="CB16" s="742"/>
      <c r="CC16" s="742"/>
      <c r="CD16" s="742"/>
      <c r="CE16" s="742"/>
      <c r="CF16" s="742"/>
      <c r="CG16" s="743"/>
      <c r="CH16" s="744">
        <v>4</v>
      </c>
      <c r="CI16" s="745"/>
      <c r="CJ16" s="745"/>
      <c r="CK16" s="745"/>
      <c r="CL16" s="746"/>
      <c r="CM16" s="744">
        <v>457</v>
      </c>
      <c r="CN16" s="745"/>
      <c r="CO16" s="745"/>
      <c r="CP16" s="745"/>
      <c r="CQ16" s="746"/>
      <c r="CR16" s="744">
        <v>45</v>
      </c>
      <c r="CS16" s="745"/>
      <c r="CT16" s="745"/>
      <c r="CU16" s="745"/>
      <c r="CV16" s="746"/>
      <c r="CW16" s="744" t="s">
        <v>460</v>
      </c>
      <c r="CX16" s="745"/>
      <c r="CY16" s="745"/>
      <c r="CZ16" s="745"/>
      <c r="DA16" s="746"/>
      <c r="DB16" s="744" t="s">
        <v>460</v>
      </c>
      <c r="DC16" s="745"/>
      <c r="DD16" s="745"/>
      <c r="DE16" s="745"/>
      <c r="DF16" s="746"/>
      <c r="DG16" s="744" t="s">
        <v>460</v>
      </c>
      <c r="DH16" s="745"/>
      <c r="DI16" s="745"/>
      <c r="DJ16" s="745"/>
      <c r="DK16" s="746"/>
      <c r="DL16" s="744" t="s">
        <v>460</v>
      </c>
      <c r="DM16" s="745"/>
      <c r="DN16" s="745"/>
      <c r="DO16" s="745"/>
      <c r="DP16" s="746"/>
      <c r="DQ16" s="744" t="s">
        <v>460</v>
      </c>
      <c r="DR16" s="745"/>
      <c r="DS16" s="745"/>
      <c r="DT16" s="745"/>
      <c r="DU16" s="746"/>
      <c r="DV16" s="741"/>
      <c r="DW16" s="742"/>
      <c r="DX16" s="742"/>
      <c r="DY16" s="742"/>
      <c r="DZ16" s="747"/>
      <c r="EA16" s="233"/>
    </row>
    <row r="17" spans="1:131" s="234" customFormat="1" ht="26.25" customHeight="1" x14ac:dyDescent="0.2">
      <c r="A17" s="237">
        <v>11</v>
      </c>
      <c r="B17" s="748" t="s">
        <v>562</v>
      </c>
      <c r="C17" s="749"/>
      <c r="D17" s="749"/>
      <c r="E17" s="749"/>
      <c r="F17" s="749"/>
      <c r="G17" s="749"/>
      <c r="H17" s="749"/>
      <c r="I17" s="749"/>
      <c r="J17" s="749"/>
      <c r="K17" s="749"/>
      <c r="L17" s="749"/>
      <c r="M17" s="749"/>
      <c r="N17" s="749"/>
      <c r="O17" s="749"/>
      <c r="P17" s="750"/>
      <c r="Q17" s="751">
        <v>306</v>
      </c>
      <c r="R17" s="752"/>
      <c r="S17" s="752"/>
      <c r="T17" s="752"/>
      <c r="U17" s="752"/>
      <c r="V17" s="752">
        <v>306</v>
      </c>
      <c r="W17" s="752"/>
      <c r="X17" s="752"/>
      <c r="Y17" s="752"/>
      <c r="Z17" s="752"/>
      <c r="AA17" s="752">
        <v>0</v>
      </c>
      <c r="AB17" s="752"/>
      <c r="AC17" s="752"/>
      <c r="AD17" s="752"/>
      <c r="AE17" s="753"/>
      <c r="AF17" s="754" t="s">
        <v>118</v>
      </c>
      <c r="AG17" s="755"/>
      <c r="AH17" s="755"/>
      <c r="AI17" s="755"/>
      <c r="AJ17" s="756"/>
      <c r="AK17" s="737" t="s">
        <v>460</v>
      </c>
      <c r="AL17" s="738"/>
      <c r="AM17" s="738"/>
      <c r="AN17" s="738"/>
      <c r="AO17" s="738"/>
      <c r="AP17" s="738" t="s">
        <v>460</v>
      </c>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540</v>
      </c>
      <c r="BT17" s="742"/>
      <c r="BU17" s="742"/>
      <c r="BV17" s="742"/>
      <c r="BW17" s="742"/>
      <c r="BX17" s="742"/>
      <c r="BY17" s="742"/>
      <c r="BZ17" s="742"/>
      <c r="CA17" s="742"/>
      <c r="CB17" s="742"/>
      <c r="CC17" s="742"/>
      <c r="CD17" s="742"/>
      <c r="CE17" s="742"/>
      <c r="CF17" s="742"/>
      <c r="CG17" s="743"/>
      <c r="CH17" s="744">
        <v>-31</v>
      </c>
      <c r="CI17" s="745"/>
      <c r="CJ17" s="745"/>
      <c r="CK17" s="745"/>
      <c r="CL17" s="746"/>
      <c r="CM17" s="744">
        <v>2952</v>
      </c>
      <c r="CN17" s="745"/>
      <c r="CO17" s="745"/>
      <c r="CP17" s="745"/>
      <c r="CQ17" s="746"/>
      <c r="CR17" s="744">
        <v>785</v>
      </c>
      <c r="CS17" s="745"/>
      <c r="CT17" s="745"/>
      <c r="CU17" s="745"/>
      <c r="CV17" s="746"/>
      <c r="CW17" s="744" t="s">
        <v>460</v>
      </c>
      <c r="CX17" s="745"/>
      <c r="CY17" s="745"/>
      <c r="CZ17" s="745"/>
      <c r="DA17" s="746"/>
      <c r="DB17" s="744" t="s">
        <v>460</v>
      </c>
      <c r="DC17" s="745"/>
      <c r="DD17" s="745"/>
      <c r="DE17" s="745"/>
      <c r="DF17" s="746"/>
      <c r="DG17" s="744" t="s">
        <v>460</v>
      </c>
      <c r="DH17" s="745"/>
      <c r="DI17" s="745"/>
      <c r="DJ17" s="745"/>
      <c r="DK17" s="746"/>
      <c r="DL17" s="744" t="s">
        <v>460</v>
      </c>
      <c r="DM17" s="745"/>
      <c r="DN17" s="745"/>
      <c r="DO17" s="745"/>
      <c r="DP17" s="746"/>
      <c r="DQ17" s="744" t="s">
        <v>460</v>
      </c>
      <c r="DR17" s="745"/>
      <c r="DS17" s="745"/>
      <c r="DT17" s="745"/>
      <c r="DU17" s="746"/>
      <c r="DV17" s="741"/>
      <c r="DW17" s="742"/>
      <c r="DX17" s="742"/>
      <c r="DY17" s="742"/>
      <c r="DZ17" s="747"/>
      <c r="EA17" s="233"/>
    </row>
    <row r="18" spans="1:131" s="234" customFormat="1" ht="26.25" customHeight="1" x14ac:dyDescent="0.2">
      <c r="A18" s="237">
        <v>12</v>
      </c>
      <c r="B18" s="748" t="s">
        <v>563</v>
      </c>
      <c r="C18" s="749"/>
      <c r="D18" s="749"/>
      <c r="E18" s="749"/>
      <c r="F18" s="749"/>
      <c r="G18" s="749"/>
      <c r="H18" s="749"/>
      <c r="I18" s="749"/>
      <c r="J18" s="749"/>
      <c r="K18" s="749"/>
      <c r="L18" s="749"/>
      <c r="M18" s="749"/>
      <c r="N18" s="749"/>
      <c r="O18" s="749"/>
      <c r="P18" s="750"/>
      <c r="Q18" s="751">
        <v>13</v>
      </c>
      <c r="R18" s="752"/>
      <c r="S18" s="752"/>
      <c r="T18" s="752"/>
      <c r="U18" s="752"/>
      <c r="V18" s="752">
        <v>12</v>
      </c>
      <c r="W18" s="752"/>
      <c r="X18" s="752"/>
      <c r="Y18" s="752"/>
      <c r="Z18" s="752"/>
      <c r="AA18" s="752">
        <v>1</v>
      </c>
      <c r="AB18" s="752"/>
      <c r="AC18" s="752"/>
      <c r="AD18" s="752"/>
      <c r="AE18" s="753"/>
      <c r="AF18" s="754">
        <v>1</v>
      </c>
      <c r="AG18" s="755"/>
      <c r="AH18" s="755"/>
      <c r="AI18" s="755"/>
      <c r="AJ18" s="756"/>
      <c r="AK18" s="737" t="s">
        <v>460</v>
      </c>
      <c r="AL18" s="738"/>
      <c r="AM18" s="738"/>
      <c r="AN18" s="738"/>
      <c r="AO18" s="738"/>
      <c r="AP18" s="738" t="s">
        <v>460</v>
      </c>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541</v>
      </c>
      <c r="BT18" s="742"/>
      <c r="BU18" s="742"/>
      <c r="BV18" s="742"/>
      <c r="BW18" s="742"/>
      <c r="BX18" s="742"/>
      <c r="BY18" s="742"/>
      <c r="BZ18" s="742"/>
      <c r="CA18" s="742"/>
      <c r="CB18" s="742"/>
      <c r="CC18" s="742"/>
      <c r="CD18" s="742"/>
      <c r="CE18" s="742"/>
      <c r="CF18" s="742"/>
      <c r="CG18" s="743"/>
      <c r="CH18" s="744">
        <v>0</v>
      </c>
      <c r="CI18" s="745"/>
      <c r="CJ18" s="745"/>
      <c r="CK18" s="745"/>
      <c r="CL18" s="746"/>
      <c r="CM18" s="744">
        <v>83</v>
      </c>
      <c r="CN18" s="745"/>
      <c r="CO18" s="745"/>
      <c r="CP18" s="745"/>
      <c r="CQ18" s="746"/>
      <c r="CR18" s="744">
        <v>10</v>
      </c>
      <c r="CS18" s="745"/>
      <c r="CT18" s="745"/>
      <c r="CU18" s="745"/>
      <c r="CV18" s="746"/>
      <c r="CW18" s="744" t="s">
        <v>460</v>
      </c>
      <c r="CX18" s="745"/>
      <c r="CY18" s="745"/>
      <c r="CZ18" s="745"/>
      <c r="DA18" s="746"/>
      <c r="DB18" s="744" t="s">
        <v>460</v>
      </c>
      <c r="DC18" s="745"/>
      <c r="DD18" s="745"/>
      <c r="DE18" s="745"/>
      <c r="DF18" s="746"/>
      <c r="DG18" s="744" t="s">
        <v>460</v>
      </c>
      <c r="DH18" s="745"/>
      <c r="DI18" s="745"/>
      <c r="DJ18" s="745"/>
      <c r="DK18" s="746"/>
      <c r="DL18" s="744" t="s">
        <v>460</v>
      </c>
      <c r="DM18" s="745"/>
      <c r="DN18" s="745"/>
      <c r="DO18" s="745"/>
      <c r="DP18" s="746"/>
      <c r="DQ18" s="744" t="s">
        <v>460</v>
      </c>
      <c r="DR18" s="745"/>
      <c r="DS18" s="745"/>
      <c r="DT18" s="745"/>
      <c r="DU18" s="746"/>
      <c r="DV18" s="741"/>
      <c r="DW18" s="742"/>
      <c r="DX18" s="742"/>
      <c r="DY18" s="742"/>
      <c r="DZ18" s="747"/>
      <c r="EA18" s="233"/>
    </row>
    <row r="19" spans="1:131" s="234" customFormat="1" ht="26.25" customHeight="1" x14ac:dyDescent="0.2">
      <c r="A19" s="237">
        <v>13</v>
      </c>
      <c r="B19" s="748" t="s">
        <v>564</v>
      </c>
      <c r="C19" s="749"/>
      <c r="D19" s="749"/>
      <c r="E19" s="749"/>
      <c r="F19" s="749"/>
      <c r="G19" s="749"/>
      <c r="H19" s="749"/>
      <c r="I19" s="749"/>
      <c r="J19" s="749"/>
      <c r="K19" s="749"/>
      <c r="L19" s="749"/>
      <c r="M19" s="749"/>
      <c r="N19" s="749"/>
      <c r="O19" s="749"/>
      <c r="P19" s="750"/>
      <c r="Q19" s="751">
        <v>3353</v>
      </c>
      <c r="R19" s="752"/>
      <c r="S19" s="752"/>
      <c r="T19" s="752"/>
      <c r="U19" s="752"/>
      <c r="V19" s="752">
        <v>87</v>
      </c>
      <c r="W19" s="752"/>
      <c r="X19" s="752"/>
      <c r="Y19" s="752"/>
      <c r="Z19" s="752"/>
      <c r="AA19" s="752">
        <v>3266</v>
      </c>
      <c r="AB19" s="752"/>
      <c r="AC19" s="752"/>
      <c r="AD19" s="752"/>
      <c r="AE19" s="753"/>
      <c r="AF19" s="754" t="s">
        <v>118</v>
      </c>
      <c r="AG19" s="755"/>
      <c r="AH19" s="755"/>
      <c r="AI19" s="755"/>
      <c r="AJ19" s="756"/>
      <c r="AK19" s="737" t="s">
        <v>460</v>
      </c>
      <c r="AL19" s="738"/>
      <c r="AM19" s="738"/>
      <c r="AN19" s="738"/>
      <c r="AO19" s="738"/>
      <c r="AP19" s="738" t="s">
        <v>460</v>
      </c>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c r="BS19" s="741" t="s">
        <v>542</v>
      </c>
      <c r="BT19" s="742"/>
      <c r="BU19" s="742"/>
      <c r="BV19" s="742"/>
      <c r="BW19" s="742"/>
      <c r="BX19" s="742"/>
      <c r="BY19" s="742"/>
      <c r="BZ19" s="742"/>
      <c r="CA19" s="742"/>
      <c r="CB19" s="742"/>
      <c r="CC19" s="742"/>
      <c r="CD19" s="742"/>
      <c r="CE19" s="742"/>
      <c r="CF19" s="742"/>
      <c r="CG19" s="743"/>
      <c r="CH19" s="744">
        <v>7</v>
      </c>
      <c r="CI19" s="745"/>
      <c r="CJ19" s="745"/>
      <c r="CK19" s="745"/>
      <c r="CL19" s="746"/>
      <c r="CM19" s="744">
        <v>234</v>
      </c>
      <c r="CN19" s="745"/>
      <c r="CO19" s="745"/>
      <c r="CP19" s="745"/>
      <c r="CQ19" s="746"/>
      <c r="CR19" s="744">
        <v>5</v>
      </c>
      <c r="CS19" s="745"/>
      <c r="CT19" s="745"/>
      <c r="CU19" s="745"/>
      <c r="CV19" s="746"/>
      <c r="CW19" s="744" t="s">
        <v>460</v>
      </c>
      <c r="CX19" s="745"/>
      <c r="CY19" s="745"/>
      <c r="CZ19" s="745"/>
      <c r="DA19" s="746"/>
      <c r="DB19" s="744" t="s">
        <v>460</v>
      </c>
      <c r="DC19" s="745"/>
      <c r="DD19" s="745"/>
      <c r="DE19" s="745"/>
      <c r="DF19" s="746"/>
      <c r="DG19" s="744" t="s">
        <v>460</v>
      </c>
      <c r="DH19" s="745"/>
      <c r="DI19" s="745"/>
      <c r="DJ19" s="745"/>
      <c r="DK19" s="746"/>
      <c r="DL19" s="744" t="s">
        <v>460</v>
      </c>
      <c r="DM19" s="745"/>
      <c r="DN19" s="745"/>
      <c r="DO19" s="745"/>
      <c r="DP19" s="746"/>
      <c r="DQ19" s="744" t="s">
        <v>460</v>
      </c>
      <c r="DR19" s="745"/>
      <c r="DS19" s="745"/>
      <c r="DT19" s="745"/>
      <c r="DU19" s="746"/>
      <c r="DV19" s="741"/>
      <c r="DW19" s="742"/>
      <c r="DX19" s="742"/>
      <c r="DY19" s="742"/>
      <c r="DZ19" s="747"/>
      <c r="EA19" s="233"/>
    </row>
    <row r="20" spans="1:131" s="234" customFormat="1" ht="26.25" customHeight="1" x14ac:dyDescent="0.2">
      <c r="A20" s="237">
        <v>14</v>
      </c>
      <c r="B20" s="748" t="s">
        <v>565</v>
      </c>
      <c r="C20" s="749"/>
      <c r="D20" s="749"/>
      <c r="E20" s="749"/>
      <c r="F20" s="749"/>
      <c r="G20" s="749"/>
      <c r="H20" s="749"/>
      <c r="I20" s="749"/>
      <c r="J20" s="749"/>
      <c r="K20" s="749"/>
      <c r="L20" s="749"/>
      <c r="M20" s="749"/>
      <c r="N20" s="749"/>
      <c r="O20" s="749"/>
      <c r="P20" s="750"/>
      <c r="Q20" s="751">
        <v>108118</v>
      </c>
      <c r="R20" s="752"/>
      <c r="S20" s="752"/>
      <c r="T20" s="752"/>
      <c r="U20" s="752"/>
      <c r="V20" s="752">
        <v>108118</v>
      </c>
      <c r="W20" s="752"/>
      <c r="X20" s="752"/>
      <c r="Y20" s="752"/>
      <c r="Z20" s="752"/>
      <c r="AA20" s="752">
        <v>0</v>
      </c>
      <c r="AB20" s="752"/>
      <c r="AC20" s="752"/>
      <c r="AD20" s="752"/>
      <c r="AE20" s="753"/>
      <c r="AF20" s="754" t="s">
        <v>118</v>
      </c>
      <c r="AG20" s="755"/>
      <c r="AH20" s="755"/>
      <c r="AI20" s="755"/>
      <c r="AJ20" s="756"/>
      <c r="AK20" s="737">
        <v>78964</v>
      </c>
      <c r="AL20" s="738"/>
      <c r="AM20" s="738"/>
      <c r="AN20" s="738"/>
      <c r="AO20" s="738"/>
      <c r="AP20" s="738" t="s">
        <v>460</v>
      </c>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543</v>
      </c>
      <c r="BT20" s="742"/>
      <c r="BU20" s="742"/>
      <c r="BV20" s="742"/>
      <c r="BW20" s="742"/>
      <c r="BX20" s="742"/>
      <c r="BY20" s="742"/>
      <c r="BZ20" s="742"/>
      <c r="CA20" s="742"/>
      <c r="CB20" s="742"/>
      <c r="CC20" s="742"/>
      <c r="CD20" s="742"/>
      <c r="CE20" s="742"/>
      <c r="CF20" s="742"/>
      <c r="CG20" s="743"/>
      <c r="CH20" s="744">
        <v>-2</v>
      </c>
      <c r="CI20" s="745"/>
      <c r="CJ20" s="745"/>
      <c r="CK20" s="745"/>
      <c r="CL20" s="746"/>
      <c r="CM20" s="744">
        <v>668</v>
      </c>
      <c r="CN20" s="745"/>
      <c r="CO20" s="745"/>
      <c r="CP20" s="745"/>
      <c r="CQ20" s="746"/>
      <c r="CR20" s="744">
        <v>300</v>
      </c>
      <c r="CS20" s="745"/>
      <c r="CT20" s="745"/>
      <c r="CU20" s="745"/>
      <c r="CV20" s="746"/>
      <c r="CW20" s="744" t="s">
        <v>460</v>
      </c>
      <c r="CX20" s="745"/>
      <c r="CY20" s="745"/>
      <c r="CZ20" s="745"/>
      <c r="DA20" s="746"/>
      <c r="DB20" s="744" t="s">
        <v>460</v>
      </c>
      <c r="DC20" s="745"/>
      <c r="DD20" s="745"/>
      <c r="DE20" s="745"/>
      <c r="DF20" s="746"/>
      <c r="DG20" s="744" t="s">
        <v>460</v>
      </c>
      <c r="DH20" s="745"/>
      <c r="DI20" s="745"/>
      <c r="DJ20" s="745"/>
      <c r="DK20" s="746"/>
      <c r="DL20" s="744" t="s">
        <v>460</v>
      </c>
      <c r="DM20" s="745"/>
      <c r="DN20" s="745"/>
      <c r="DO20" s="745"/>
      <c r="DP20" s="746"/>
      <c r="DQ20" s="744" t="s">
        <v>460</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544</v>
      </c>
      <c r="BT21" s="742"/>
      <c r="BU21" s="742"/>
      <c r="BV21" s="742"/>
      <c r="BW21" s="742"/>
      <c r="BX21" s="742"/>
      <c r="BY21" s="742"/>
      <c r="BZ21" s="742"/>
      <c r="CA21" s="742"/>
      <c r="CB21" s="742"/>
      <c r="CC21" s="742"/>
      <c r="CD21" s="742"/>
      <c r="CE21" s="742"/>
      <c r="CF21" s="742"/>
      <c r="CG21" s="743"/>
      <c r="CH21" s="744">
        <v>442</v>
      </c>
      <c r="CI21" s="745"/>
      <c r="CJ21" s="745"/>
      <c r="CK21" s="745"/>
      <c r="CL21" s="746"/>
      <c r="CM21" s="744">
        <v>5312</v>
      </c>
      <c r="CN21" s="745"/>
      <c r="CO21" s="745"/>
      <c r="CP21" s="745"/>
      <c r="CQ21" s="746"/>
      <c r="CR21" s="744">
        <v>300</v>
      </c>
      <c r="CS21" s="745"/>
      <c r="CT21" s="745"/>
      <c r="CU21" s="745"/>
      <c r="CV21" s="746"/>
      <c r="CW21" s="744" t="s">
        <v>460</v>
      </c>
      <c r="CX21" s="745"/>
      <c r="CY21" s="745"/>
      <c r="CZ21" s="745"/>
      <c r="DA21" s="746"/>
      <c r="DB21" s="744" t="s">
        <v>460</v>
      </c>
      <c r="DC21" s="745"/>
      <c r="DD21" s="745"/>
      <c r="DE21" s="745"/>
      <c r="DF21" s="746"/>
      <c r="DG21" s="744" t="s">
        <v>460</v>
      </c>
      <c r="DH21" s="745"/>
      <c r="DI21" s="745"/>
      <c r="DJ21" s="745"/>
      <c r="DK21" s="746"/>
      <c r="DL21" s="744" t="s">
        <v>460</v>
      </c>
      <c r="DM21" s="745"/>
      <c r="DN21" s="745"/>
      <c r="DO21" s="745"/>
      <c r="DP21" s="746"/>
      <c r="DQ21" s="744" t="s">
        <v>460</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354</v>
      </c>
      <c r="BA22" s="780"/>
      <c r="BB22" s="780"/>
      <c r="BC22" s="780"/>
      <c r="BD22" s="781"/>
      <c r="BE22" s="232"/>
      <c r="BF22" s="232"/>
      <c r="BG22" s="232"/>
      <c r="BH22" s="232"/>
      <c r="BI22" s="232"/>
      <c r="BJ22" s="232"/>
      <c r="BK22" s="232"/>
      <c r="BL22" s="232"/>
      <c r="BM22" s="232"/>
      <c r="BN22" s="232"/>
      <c r="BO22" s="232"/>
      <c r="BP22" s="232"/>
      <c r="BQ22" s="237">
        <v>16</v>
      </c>
      <c r="BR22" s="238"/>
      <c r="BS22" s="741" t="s">
        <v>545</v>
      </c>
      <c r="BT22" s="742"/>
      <c r="BU22" s="742"/>
      <c r="BV22" s="742"/>
      <c r="BW22" s="742"/>
      <c r="BX22" s="742"/>
      <c r="BY22" s="742"/>
      <c r="BZ22" s="742"/>
      <c r="CA22" s="742"/>
      <c r="CB22" s="742"/>
      <c r="CC22" s="742"/>
      <c r="CD22" s="742"/>
      <c r="CE22" s="742"/>
      <c r="CF22" s="742"/>
      <c r="CG22" s="743"/>
      <c r="CH22" s="744">
        <v>79</v>
      </c>
      <c r="CI22" s="745"/>
      <c r="CJ22" s="745"/>
      <c r="CK22" s="745"/>
      <c r="CL22" s="746"/>
      <c r="CM22" s="744">
        <v>3762</v>
      </c>
      <c r="CN22" s="745"/>
      <c r="CO22" s="745"/>
      <c r="CP22" s="745"/>
      <c r="CQ22" s="746"/>
      <c r="CR22" s="744">
        <v>936</v>
      </c>
      <c r="CS22" s="745"/>
      <c r="CT22" s="745"/>
      <c r="CU22" s="745"/>
      <c r="CV22" s="746"/>
      <c r="CW22" s="744" t="s">
        <v>460</v>
      </c>
      <c r="CX22" s="745"/>
      <c r="CY22" s="745"/>
      <c r="CZ22" s="745"/>
      <c r="DA22" s="746"/>
      <c r="DB22" s="744" t="s">
        <v>460</v>
      </c>
      <c r="DC22" s="745"/>
      <c r="DD22" s="745"/>
      <c r="DE22" s="745"/>
      <c r="DF22" s="746"/>
      <c r="DG22" s="744" t="s">
        <v>460</v>
      </c>
      <c r="DH22" s="745"/>
      <c r="DI22" s="745"/>
      <c r="DJ22" s="745"/>
      <c r="DK22" s="746"/>
      <c r="DL22" s="744" t="s">
        <v>460</v>
      </c>
      <c r="DM22" s="745"/>
      <c r="DN22" s="745"/>
      <c r="DO22" s="745"/>
      <c r="DP22" s="746"/>
      <c r="DQ22" s="744" t="s">
        <v>460</v>
      </c>
      <c r="DR22" s="745"/>
      <c r="DS22" s="745"/>
      <c r="DT22" s="745"/>
      <c r="DU22" s="746"/>
      <c r="DV22" s="741"/>
      <c r="DW22" s="742"/>
      <c r="DX22" s="742"/>
      <c r="DY22" s="742"/>
      <c r="DZ22" s="747"/>
      <c r="EA22" s="233"/>
    </row>
    <row r="23" spans="1:131" s="234" customFormat="1" ht="26.25" customHeight="1" thickBot="1" x14ac:dyDescent="0.25">
      <c r="A23" s="239" t="s">
        <v>355</v>
      </c>
      <c r="B23" s="757" t="s">
        <v>356</v>
      </c>
      <c r="C23" s="758"/>
      <c r="D23" s="758"/>
      <c r="E23" s="758"/>
      <c r="F23" s="758"/>
      <c r="G23" s="758"/>
      <c r="H23" s="758"/>
      <c r="I23" s="758"/>
      <c r="J23" s="758"/>
      <c r="K23" s="758"/>
      <c r="L23" s="758"/>
      <c r="M23" s="758"/>
      <c r="N23" s="758"/>
      <c r="O23" s="758"/>
      <c r="P23" s="759"/>
      <c r="Q23" s="760">
        <v>914716</v>
      </c>
      <c r="R23" s="761"/>
      <c r="S23" s="761"/>
      <c r="T23" s="761"/>
      <c r="U23" s="761"/>
      <c r="V23" s="761">
        <v>890071</v>
      </c>
      <c r="W23" s="761"/>
      <c r="X23" s="761"/>
      <c r="Y23" s="761"/>
      <c r="Z23" s="761"/>
      <c r="AA23" s="761">
        <v>24645</v>
      </c>
      <c r="AB23" s="761"/>
      <c r="AC23" s="761"/>
      <c r="AD23" s="761"/>
      <c r="AE23" s="762"/>
      <c r="AF23" s="763">
        <v>5247</v>
      </c>
      <c r="AG23" s="761"/>
      <c r="AH23" s="761"/>
      <c r="AI23" s="761"/>
      <c r="AJ23" s="764"/>
      <c r="AK23" s="765"/>
      <c r="AL23" s="766"/>
      <c r="AM23" s="766"/>
      <c r="AN23" s="766"/>
      <c r="AO23" s="766"/>
      <c r="AP23" s="761">
        <v>972071</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c r="BS23" s="741" t="s">
        <v>546</v>
      </c>
      <c r="BT23" s="742"/>
      <c r="BU23" s="742"/>
      <c r="BV23" s="742"/>
      <c r="BW23" s="742"/>
      <c r="BX23" s="742"/>
      <c r="BY23" s="742"/>
      <c r="BZ23" s="742"/>
      <c r="CA23" s="742"/>
      <c r="CB23" s="742"/>
      <c r="CC23" s="742"/>
      <c r="CD23" s="742"/>
      <c r="CE23" s="742"/>
      <c r="CF23" s="742"/>
      <c r="CG23" s="743"/>
      <c r="CH23" s="744">
        <v>0</v>
      </c>
      <c r="CI23" s="745"/>
      <c r="CJ23" s="745"/>
      <c r="CK23" s="745"/>
      <c r="CL23" s="746"/>
      <c r="CM23" s="744">
        <v>614</v>
      </c>
      <c r="CN23" s="745"/>
      <c r="CO23" s="745"/>
      <c r="CP23" s="745"/>
      <c r="CQ23" s="746"/>
      <c r="CR23" s="744">
        <v>256</v>
      </c>
      <c r="CS23" s="745"/>
      <c r="CT23" s="745"/>
      <c r="CU23" s="745"/>
      <c r="CV23" s="746"/>
      <c r="CW23" s="744" t="s">
        <v>460</v>
      </c>
      <c r="CX23" s="745"/>
      <c r="CY23" s="745"/>
      <c r="CZ23" s="745"/>
      <c r="DA23" s="746"/>
      <c r="DB23" s="744" t="s">
        <v>460</v>
      </c>
      <c r="DC23" s="745"/>
      <c r="DD23" s="745"/>
      <c r="DE23" s="745"/>
      <c r="DF23" s="746"/>
      <c r="DG23" s="744" t="s">
        <v>460</v>
      </c>
      <c r="DH23" s="745"/>
      <c r="DI23" s="745"/>
      <c r="DJ23" s="745"/>
      <c r="DK23" s="746"/>
      <c r="DL23" s="744" t="s">
        <v>460</v>
      </c>
      <c r="DM23" s="745"/>
      <c r="DN23" s="745"/>
      <c r="DO23" s="745"/>
      <c r="DP23" s="746"/>
      <c r="DQ23" s="744" t="s">
        <v>460</v>
      </c>
      <c r="DR23" s="745"/>
      <c r="DS23" s="745"/>
      <c r="DT23" s="745"/>
      <c r="DU23" s="746"/>
      <c r="DV23" s="741"/>
      <c r="DW23" s="742"/>
      <c r="DX23" s="742"/>
      <c r="DY23" s="742"/>
      <c r="DZ23" s="747"/>
      <c r="EA23" s="233"/>
    </row>
    <row r="24" spans="1:131" s="234" customFormat="1" ht="26.25" customHeight="1" x14ac:dyDescent="0.2">
      <c r="A24" s="782" t="s">
        <v>357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547</v>
      </c>
      <c r="BT24" s="742"/>
      <c r="BU24" s="742"/>
      <c r="BV24" s="742"/>
      <c r="BW24" s="742"/>
      <c r="BX24" s="742"/>
      <c r="BY24" s="742"/>
      <c r="BZ24" s="742"/>
      <c r="CA24" s="742"/>
      <c r="CB24" s="742"/>
      <c r="CC24" s="742"/>
      <c r="CD24" s="742"/>
      <c r="CE24" s="742"/>
      <c r="CF24" s="742"/>
      <c r="CG24" s="743"/>
      <c r="CH24" s="744">
        <v>13</v>
      </c>
      <c r="CI24" s="745"/>
      <c r="CJ24" s="745"/>
      <c r="CK24" s="745"/>
      <c r="CL24" s="746"/>
      <c r="CM24" s="744">
        <v>271</v>
      </c>
      <c r="CN24" s="745"/>
      <c r="CO24" s="745"/>
      <c r="CP24" s="745"/>
      <c r="CQ24" s="746"/>
      <c r="CR24" s="744">
        <v>401</v>
      </c>
      <c r="CS24" s="745"/>
      <c r="CT24" s="745"/>
      <c r="CU24" s="745"/>
      <c r="CV24" s="746"/>
      <c r="CW24" s="744" t="s">
        <v>460</v>
      </c>
      <c r="CX24" s="745"/>
      <c r="CY24" s="745"/>
      <c r="CZ24" s="745"/>
      <c r="DA24" s="746"/>
      <c r="DB24" s="744" t="s">
        <v>460</v>
      </c>
      <c r="DC24" s="745"/>
      <c r="DD24" s="745"/>
      <c r="DE24" s="745"/>
      <c r="DF24" s="746"/>
      <c r="DG24" s="744" t="s">
        <v>460</v>
      </c>
      <c r="DH24" s="745"/>
      <c r="DI24" s="745"/>
      <c r="DJ24" s="745"/>
      <c r="DK24" s="746"/>
      <c r="DL24" s="744" t="s">
        <v>460</v>
      </c>
      <c r="DM24" s="745"/>
      <c r="DN24" s="745"/>
      <c r="DO24" s="745"/>
      <c r="DP24" s="746"/>
      <c r="DQ24" s="744" t="s">
        <v>460</v>
      </c>
      <c r="DR24" s="745"/>
      <c r="DS24" s="745"/>
      <c r="DT24" s="745"/>
      <c r="DU24" s="746"/>
      <c r="DV24" s="741"/>
      <c r="DW24" s="742"/>
      <c r="DX24" s="742"/>
      <c r="DY24" s="742"/>
      <c r="DZ24" s="747"/>
      <c r="EA24" s="233"/>
    </row>
    <row r="25" spans="1:131" ht="26.25" customHeight="1" thickBot="1" x14ac:dyDescent="0.25">
      <c r="A25" s="693" t="s">
        <v>358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t="s">
        <v>536</v>
      </c>
      <c r="BS25" s="741" t="s">
        <v>548</v>
      </c>
      <c r="BT25" s="742"/>
      <c r="BU25" s="742"/>
      <c r="BV25" s="742"/>
      <c r="BW25" s="742"/>
      <c r="BX25" s="742"/>
      <c r="BY25" s="742"/>
      <c r="BZ25" s="742"/>
      <c r="CA25" s="742"/>
      <c r="CB25" s="742"/>
      <c r="CC25" s="742"/>
      <c r="CD25" s="742"/>
      <c r="CE25" s="742"/>
      <c r="CF25" s="742"/>
      <c r="CG25" s="743"/>
      <c r="CH25" s="744">
        <v>0</v>
      </c>
      <c r="CI25" s="745"/>
      <c r="CJ25" s="745"/>
      <c r="CK25" s="745"/>
      <c r="CL25" s="746"/>
      <c r="CM25" s="744">
        <v>317</v>
      </c>
      <c r="CN25" s="745"/>
      <c r="CO25" s="745"/>
      <c r="CP25" s="745"/>
      <c r="CQ25" s="746"/>
      <c r="CR25" s="744">
        <v>30</v>
      </c>
      <c r="CS25" s="745"/>
      <c r="CT25" s="745"/>
      <c r="CU25" s="745"/>
      <c r="CV25" s="746"/>
      <c r="CW25" s="744" t="s">
        <v>460</v>
      </c>
      <c r="CX25" s="745"/>
      <c r="CY25" s="745"/>
      <c r="CZ25" s="745"/>
      <c r="DA25" s="746"/>
      <c r="DB25" s="744" t="s">
        <v>460</v>
      </c>
      <c r="DC25" s="745"/>
      <c r="DD25" s="745"/>
      <c r="DE25" s="745"/>
      <c r="DF25" s="746"/>
      <c r="DG25" s="744" t="s">
        <v>460</v>
      </c>
      <c r="DH25" s="745"/>
      <c r="DI25" s="745"/>
      <c r="DJ25" s="745"/>
      <c r="DK25" s="746"/>
      <c r="DL25" s="744" t="s">
        <v>460</v>
      </c>
      <c r="DM25" s="745"/>
      <c r="DN25" s="745"/>
      <c r="DO25" s="745"/>
      <c r="DP25" s="746"/>
      <c r="DQ25" s="744" t="s">
        <v>460</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359</v>
      </c>
      <c r="R26" s="702"/>
      <c r="S26" s="702"/>
      <c r="T26" s="702"/>
      <c r="U26" s="703"/>
      <c r="V26" s="701" t="s">
        <v>360</v>
      </c>
      <c r="W26" s="702"/>
      <c r="X26" s="702"/>
      <c r="Y26" s="702"/>
      <c r="Z26" s="703"/>
      <c r="AA26" s="701" t="s">
        <v>361</v>
      </c>
      <c r="AB26" s="702"/>
      <c r="AC26" s="702"/>
      <c r="AD26" s="702"/>
      <c r="AE26" s="702"/>
      <c r="AF26" s="788" t="s">
        <v>362</v>
      </c>
      <c r="AG26" s="789"/>
      <c r="AH26" s="789"/>
      <c r="AI26" s="789"/>
      <c r="AJ26" s="790"/>
      <c r="AK26" s="702" t="s">
        <v>363</v>
      </c>
      <c r="AL26" s="702"/>
      <c r="AM26" s="702"/>
      <c r="AN26" s="702"/>
      <c r="AO26" s="703"/>
      <c r="AP26" s="701" t="s">
        <v>364</v>
      </c>
      <c r="AQ26" s="702"/>
      <c r="AR26" s="702"/>
      <c r="AS26" s="702"/>
      <c r="AT26" s="703"/>
      <c r="AU26" s="701" t="s">
        <v>365</v>
      </c>
      <c r="AV26" s="702"/>
      <c r="AW26" s="702"/>
      <c r="AX26" s="702"/>
      <c r="AY26" s="703"/>
      <c r="AZ26" s="701" t="s">
        <v>366</v>
      </c>
      <c r="BA26" s="702"/>
      <c r="BB26" s="702"/>
      <c r="BC26" s="702"/>
      <c r="BD26" s="703"/>
      <c r="BE26" s="701" t="s">
        <v>344</v>
      </c>
      <c r="BF26" s="702"/>
      <c r="BG26" s="702"/>
      <c r="BH26" s="702"/>
      <c r="BI26" s="708"/>
      <c r="BJ26" s="231"/>
      <c r="BK26" s="231"/>
      <c r="BL26" s="231"/>
      <c r="BM26" s="231"/>
      <c r="BN26" s="231"/>
      <c r="BO26" s="240"/>
      <c r="BP26" s="240"/>
      <c r="BQ26" s="237">
        <v>20</v>
      </c>
      <c r="BR26" s="238" t="s">
        <v>536</v>
      </c>
      <c r="BS26" s="741" t="s">
        <v>549</v>
      </c>
      <c r="BT26" s="742"/>
      <c r="BU26" s="742"/>
      <c r="BV26" s="742"/>
      <c r="BW26" s="742"/>
      <c r="BX26" s="742"/>
      <c r="BY26" s="742"/>
      <c r="BZ26" s="742"/>
      <c r="CA26" s="742"/>
      <c r="CB26" s="742"/>
      <c r="CC26" s="742"/>
      <c r="CD26" s="742"/>
      <c r="CE26" s="742"/>
      <c r="CF26" s="742"/>
      <c r="CG26" s="743"/>
      <c r="CH26" s="744">
        <v>8</v>
      </c>
      <c r="CI26" s="745"/>
      <c r="CJ26" s="745"/>
      <c r="CK26" s="745"/>
      <c r="CL26" s="746"/>
      <c r="CM26" s="744">
        <v>2017</v>
      </c>
      <c r="CN26" s="745"/>
      <c r="CO26" s="745"/>
      <c r="CP26" s="745"/>
      <c r="CQ26" s="746"/>
      <c r="CR26" s="744">
        <v>2206</v>
      </c>
      <c r="CS26" s="745"/>
      <c r="CT26" s="745"/>
      <c r="CU26" s="745"/>
      <c r="CV26" s="746"/>
      <c r="CW26" s="744" t="s">
        <v>460</v>
      </c>
      <c r="CX26" s="745"/>
      <c r="CY26" s="745"/>
      <c r="CZ26" s="745"/>
      <c r="DA26" s="746"/>
      <c r="DB26" s="744" t="s">
        <v>460</v>
      </c>
      <c r="DC26" s="745"/>
      <c r="DD26" s="745"/>
      <c r="DE26" s="745"/>
      <c r="DF26" s="746"/>
      <c r="DG26" s="744" t="s">
        <v>460</v>
      </c>
      <c r="DH26" s="745"/>
      <c r="DI26" s="745"/>
      <c r="DJ26" s="745"/>
      <c r="DK26" s="746"/>
      <c r="DL26" s="744" t="s">
        <v>460</v>
      </c>
      <c r="DM26" s="745"/>
      <c r="DN26" s="745"/>
      <c r="DO26" s="745"/>
      <c r="DP26" s="746"/>
      <c r="DQ26" s="744" t="s">
        <v>460</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c r="BT27" s="742"/>
      <c r="BU27" s="742"/>
      <c r="BV27" s="742"/>
      <c r="BW27" s="742"/>
      <c r="BX27" s="742"/>
      <c r="BY27" s="742"/>
      <c r="BZ27" s="742"/>
      <c r="CA27" s="742"/>
      <c r="CB27" s="742"/>
      <c r="CC27" s="742"/>
      <c r="CD27" s="742"/>
      <c r="CE27" s="742"/>
      <c r="CF27" s="742"/>
      <c r="CG27" s="743"/>
      <c r="CH27" s="744"/>
      <c r="CI27" s="745"/>
      <c r="CJ27" s="745"/>
      <c r="CK27" s="745"/>
      <c r="CL27" s="746"/>
      <c r="CM27" s="744"/>
      <c r="CN27" s="745"/>
      <c r="CO27" s="745"/>
      <c r="CP27" s="745"/>
      <c r="CQ27" s="746"/>
      <c r="CR27" s="744"/>
      <c r="CS27" s="745"/>
      <c r="CT27" s="745"/>
      <c r="CU27" s="745"/>
      <c r="CV27" s="746"/>
      <c r="CW27" s="744"/>
      <c r="CX27" s="745"/>
      <c r="CY27" s="745"/>
      <c r="CZ27" s="745"/>
      <c r="DA27" s="746"/>
      <c r="DB27" s="744"/>
      <c r="DC27" s="745"/>
      <c r="DD27" s="745"/>
      <c r="DE27" s="745"/>
      <c r="DF27" s="746"/>
      <c r="DG27" s="744"/>
      <c r="DH27" s="745"/>
      <c r="DI27" s="745"/>
      <c r="DJ27" s="745"/>
      <c r="DK27" s="746"/>
      <c r="DL27" s="744"/>
      <c r="DM27" s="745"/>
      <c r="DN27" s="745"/>
      <c r="DO27" s="745"/>
      <c r="DP27" s="746"/>
      <c r="DQ27" s="744"/>
      <c r="DR27" s="745"/>
      <c r="DS27" s="745"/>
      <c r="DT27" s="745"/>
      <c r="DU27" s="746"/>
      <c r="DV27" s="741"/>
      <c r="DW27" s="742"/>
      <c r="DX27" s="742"/>
      <c r="DY27" s="742"/>
      <c r="DZ27" s="747"/>
      <c r="EA27" s="229"/>
    </row>
    <row r="28" spans="1:131" ht="26.25" customHeight="1" thickTop="1" x14ac:dyDescent="0.2">
      <c r="A28" s="241">
        <v>1</v>
      </c>
      <c r="B28" s="717" t="s">
        <v>566</v>
      </c>
      <c r="C28" s="718"/>
      <c r="D28" s="718"/>
      <c r="E28" s="718"/>
      <c r="F28" s="718"/>
      <c r="G28" s="718"/>
      <c r="H28" s="718"/>
      <c r="I28" s="718"/>
      <c r="J28" s="718"/>
      <c r="K28" s="718"/>
      <c r="L28" s="718"/>
      <c r="M28" s="718"/>
      <c r="N28" s="718"/>
      <c r="O28" s="718"/>
      <c r="P28" s="719"/>
      <c r="Q28" s="798">
        <v>144681</v>
      </c>
      <c r="R28" s="799"/>
      <c r="S28" s="799"/>
      <c r="T28" s="799"/>
      <c r="U28" s="799"/>
      <c r="V28" s="799">
        <v>134710</v>
      </c>
      <c r="W28" s="799"/>
      <c r="X28" s="799"/>
      <c r="Y28" s="799"/>
      <c r="Z28" s="799"/>
      <c r="AA28" s="799">
        <v>9971</v>
      </c>
      <c r="AB28" s="799"/>
      <c r="AC28" s="799"/>
      <c r="AD28" s="799"/>
      <c r="AE28" s="800"/>
      <c r="AF28" s="801">
        <v>9971</v>
      </c>
      <c r="AG28" s="799"/>
      <c r="AH28" s="799"/>
      <c r="AI28" s="799"/>
      <c r="AJ28" s="802"/>
      <c r="AK28" s="803">
        <v>8066</v>
      </c>
      <c r="AL28" s="804"/>
      <c r="AM28" s="804"/>
      <c r="AN28" s="804"/>
      <c r="AO28" s="804"/>
      <c r="AP28" s="804" t="s">
        <v>460</v>
      </c>
      <c r="AQ28" s="804"/>
      <c r="AR28" s="804"/>
      <c r="AS28" s="804"/>
      <c r="AT28" s="804"/>
      <c r="AU28" s="804" t="s">
        <v>460</v>
      </c>
      <c r="AV28" s="804"/>
      <c r="AW28" s="804"/>
      <c r="AX28" s="804"/>
      <c r="AY28" s="804"/>
      <c r="AZ28" s="805" t="s">
        <v>460</v>
      </c>
      <c r="BA28" s="805"/>
      <c r="BB28" s="805"/>
      <c r="BC28" s="805"/>
      <c r="BD28" s="805"/>
      <c r="BE28" s="796"/>
      <c r="BF28" s="796"/>
      <c r="BG28" s="796"/>
      <c r="BH28" s="796"/>
      <c r="BI28" s="797"/>
      <c r="BJ28" s="231"/>
      <c r="BK28" s="231"/>
      <c r="BL28" s="231"/>
      <c r="BM28" s="231"/>
      <c r="BN28" s="231"/>
      <c r="BO28" s="240"/>
      <c r="BP28" s="240"/>
      <c r="BQ28" s="237">
        <v>22</v>
      </c>
      <c r="BR28" s="238"/>
      <c r="BS28" s="741"/>
      <c r="BT28" s="742"/>
      <c r="BU28" s="742"/>
      <c r="BV28" s="742"/>
      <c r="BW28" s="742"/>
      <c r="BX28" s="742"/>
      <c r="BY28" s="742"/>
      <c r="BZ28" s="742"/>
      <c r="CA28" s="742"/>
      <c r="CB28" s="742"/>
      <c r="CC28" s="742"/>
      <c r="CD28" s="742"/>
      <c r="CE28" s="742"/>
      <c r="CF28" s="742"/>
      <c r="CG28" s="743"/>
      <c r="CH28" s="744"/>
      <c r="CI28" s="745"/>
      <c r="CJ28" s="745"/>
      <c r="CK28" s="745"/>
      <c r="CL28" s="746"/>
      <c r="CM28" s="744"/>
      <c r="CN28" s="745"/>
      <c r="CO28" s="745"/>
      <c r="CP28" s="745"/>
      <c r="CQ28" s="746"/>
      <c r="CR28" s="744"/>
      <c r="CS28" s="745"/>
      <c r="CT28" s="745"/>
      <c r="CU28" s="745"/>
      <c r="CV28" s="746"/>
      <c r="CW28" s="744"/>
      <c r="CX28" s="745"/>
      <c r="CY28" s="745"/>
      <c r="CZ28" s="745"/>
      <c r="DA28" s="746"/>
      <c r="DB28" s="744"/>
      <c r="DC28" s="745"/>
      <c r="DD28" s="745"/>
      <c r="DE28" s="745"/>
      <c r="DF28" s="746"/>
      <c r="DG28" s="744"/>
      <c r="DH28" s="745"/>
      <c r="DI28" s="745"/>
      <c r="DJ28" s="745"/>
      <c r="DK28" s="746"/>
      <c r="DL28" s="744"/>
      <c r="DM28" s="745"/>
      <c r="DN28" s="745"/>
      <c r="DO28" s="745"/>
      <c r="DP28" s="746"/>
      <c r="DQ28" s="744"/>
      <c r="DR28" s="745"/>
      <c r="DS28" s="745"/>
      <c r="DT28" s="745"/>
      <c r="DU28" s="746"/>
      <c r="DV28" s="741"/>
      <c r="DW28" s="742"/>
      <c r="DX28" s="742"/>
      <c r="DY28" s="742"/>
      <c r="DZ28" s="747"/>
      <c r="EA28" s="229"/>
    </row>
    <row r="29" spans="1:131" ht="26.25" customHeight="1" x14ac:dyDescent="0.2">
      <c r="A29" s="241">
        <v>2</v>
      </c>
      <c r="B29" s="748" t="s">
        <v>567</v>
      </c>
      <c r="C29" s="749"/>
      <c r="D29" s="749"/>
      <c r="E29" s="749"/>
      <c r="F29" s="749"/>
      <c r="G29" s="749"/>
      <c r="H29" s="749"/>
      <c r="I29" s="749"/>
      <c r="J29" s="749"/>
      <c r="K29" s="749"/>
      <c r="L29" s="749"/>
      <c r="M29" s="749"/>
      <c r="N29" s="749"/>
      <c r="O29" s="749"/>
      <c r="P29" s="750"/>
      <c r="Q29" s="751">
        <v>3401</v>
      </c>
      <c r="R29" s="752"/>
      <c r="S29" s="752"/>
      <c r="T29" s="752"/>
      <c r="U29" s="752"/>
      <c r="V29" s="752">
        <v>2365</v>
      </c>
      <c r="W29" s="752"/>
      <c r="X29" s="752"/>
      <c r="Y29" s="752"/>
      <c r="Z29" s="752"/>
      <c r="AA29" s="752">
        <v>1036</v>
      </c>
      <c r="AB29" s="752"/>
      <c r="AC29" s="752"/>
      <c r="AD29" s="752"/>
      <c r="AE29" s="753"/>
      <c r="AF29" s="794">
        <v>5452</v>
      </c>
      <c r="AG29" s="752"/>
      <c r="AH29" s="752"/>
      <c r="AI29" s="752"/>
      <c r="AJ29" s="795"/>
      <c r="AK29" s="810">
        <v>2</v>
      </c>
      <c r="AL29" s="806"/>
      <c r="AM29" s="806"/>
      <c r="AN29" s="806"/>
      <c r="AO29" s="806"/>
      <c r="AP29" s="806">
        <v>3644</v>
      </c>
      <c r="AQ29" s="806"/>
      <c r="AR29" s="806"/>
      <c r="AS29" s="806"/>
      <c r="AT29" s="806"/>
      <c r="AU29" s="806" t="s">
        <v>460</v>
      </c>
      <c r="AV29" s="806"/>
      <c r="AW29" s="806"/>
      <c r="AX29" s="806"/>
      <c r="AY29" s="806"/>
      <c r="AZ29" s="807" t="s">
        <v>460</v>
      </c>
      <c r="BA29" s="807"/>
      <c r="BB29" s="807"/>
      <c r="BC29" s="807"/>
      <c r="BD29" s="807"/>
      <c r="BE29" s="808" t="s">
        <v>550</v>
      </c>
      <c r="BF29" s="808"/>
      <c r="BG29" s="808"/>
      <c r="BH29" s="808"/>
      <c r="BI29" s="809"/>
      <c r="BJ29" s="231"/>
      <c r="BK29" s="231"/>
      <c r="BL29" s="231"/>
      <c r="BM29" s="231"/>
      <c r="BN29" s="231"/>
      <c r="BO29" s="240"/>
      <c r="BP29" s="240"/>
      <c r="BQ29" s="237">
        <v>23</v>
      </c>
      <c r="BR29" s="238"/>
      <c r="BS29" s="741"/>
      <c r="BT29" s="742"/>
      <c r="BU29" s="742"/>
      <c r="BV29" s="742"/>
      <c r="BW29" s="742"/>
      <c r="BX29" s="742"/>
      <c r="BY29" s="742"/>
      <c r="BZ29" s="742"/>
      <c r="CA29" s="742"/>
      <c r="CB29" s="742"/>
      <c r="CC29" s="742"/>
      <c r="CD29" s="742"/>
      <c r="CE29" s="742"/>
      <c r="CF29" s="742"/>
      <c r="CG29" s="743"/>
      <c r="CH29" s="744"/>
      <c r="CI29" s="745"/>
      <c r="CJ29" s="745"/>
      <c r="CK29" s="745"/>
      <c r="CL29" s="746"/>
      <c r="CM29" s="744"/>
      <c r="CN29" s="745"/>
      <c r="CO29" s="745"/>
      <c r="CP29" s="745"/>
      <c r="CQ29" s="746"/>
      <c r="CR29" s="744"/>
      <c r="CS29" s="745"/>
      <c r="CT29" s="745"/>
      <c r="CU29" s="745"/>
      <c r="CV29" s="746"/>
      <c r="CW29" s="744"/>
      <c r="CX29" s="745"/>
      <c r="CY29" s="745"/>
      <c r="CZ29" s="745"/>
      <c r="DA29" s="746"/>
      <c r="DB29" s="744"/>
      <c r="DC29" s="745"/>
      <c r="DD29" s="745"/>
      <c r="DE29" s="745"/>
      <c r="DF29" s="746"/>
      <c r="DG29" s="744"/>
      <c r="DH29" s="745"/>
      <c r="DI29" s="745"/>
      <c r="DJ29" s="745"/>
      <c r="DK29" s="746"/>
      <c r="DL29" s="744"/>
      <c r="DM29" s="745"/>
      <c r="DN29" s="745"/>
      <c r="DO29" s="745"/>
      <c r="DP29" s="746"/>
      <c r="DQ29" s="744"/>
      <c r="DR29" s="745"/>
      <c r="DS29" s="745"/>
      <c r="DT29" s="745"/>
      <c r="DU29" s="746"/>
      <c r="DV29" s="741"/>
      <c r="DW29" s="742"/>
      <c r="DX29" s="742"/>
      <c r="DY29" s="742"/>
      <c r="DZ29" s="747"/>
      <c r="EA29" s="229"/>
    </row>
    <row r="30" spans="1:131" ht="26.25" customHeight="1" x14ac:dyDescent="0.2">
      <c r="A30" s="241">
        <v>3</v>
      </c>
      <c r="B30" s="748" t="s">
        <v>568</v>
      </c>
      <c r="C30" s="749"/>
      <c r="D30" s="749"/>
      <c r="E30" s="749"/>
      <c r="F30" s="749"/>
      <c r="G30" s="749"/>
      <c r="H30" s="749"/>
      <c r="I30" s="749"/>
      <c r="J30" s="749"/>
      <c r="K30" s="749"/>
      <c r="L30" s="749"/>
      <c r="M30" s="749"/>
      <c r="N30" s="749"/>
      <c r="O30" s="749"/>
      <c r="P30" s="750"/>
      <c r="Q30" s="751">
        <v>46757</v>
      </c>
      <c r="R30" s="752"/>
      <c r="S30" s="752"/>
      <c r="T30" s="752"/>
      <c r="U30" s="752"/>
      <c r="V30" s="752">
        <v>50066</v>
      </c>
      <c r="W30" s="752"/>
      <c r="X30" s="752"/>
      <c r="Y30" s="752"/>
      <c r="Z30" s="752"/>
      <c r="AA30" s="752">
        <v>-3309</v>
      </c>
      <c r="AB30" s="752"/>
      <c r="AC30" s="752"/>
      <c r="AD30" s="752"/>
      <c r="AE30" s="753"/>
      <c r="AF30" s="794">
        <v>1844</v>
      </c>
      <c r="AG30" s="752"/>
      <c r="AH30" s="752"/>
      <c r="AI30" s="752"/>
      <c r="AJ30" s="795"/>
      <c r="AK30" s="810">
        <v>4056</v>
      </c>
      <c r="AL30" s="806"/>
      <c r="AM30" s="806"/>
      <c r="AN30" s="806"/>
      <c r="AO30" s="806"/>
      <c r="AP30" s="806">
        <v>30621</v>
      </c>
      <c r="AQ30" s="806"/>
      <c r="AR30" s="806"/>
      <c r="AS30" s="806"/>
      <c r="AT30" s="806"/>
      <c r="AU30" s="806">
        <v>25691</v>
      </c>
      <c r="AV30" s="806"/>
      <c r="AW30" s="806"/>
      <c r="AX30" s="806"/>
      <c r="AY30" s="806"/>
      <c r="AZ30" s="807" t="s">
        <v>460</v>
      </c>
      <c r="BA30" s="807"/>
      <c r="BB30" s="807"/>
      <c r="BC30" s="807"/>
      <c r="BD30" s="807"/>
      <c r="BE30" s="808" t="s">
        <v>550</v>
      </c>
      <c r="BF30" s="808"/>
      <c r="BG30" s="808"/>
      <c r="BH30" s="808"/>
      <c r="BI30" s="809"/>
      <c r="BJ30" s="231"/>
      <c r="BK30" s="231"/>
      <c r="BL30" s="231"/>
      <c r="BM30" s="231"/>
      <c r="BN30" s="231"/>
      <c r="BO30" s="240"/>
      <c r="BP30" s="240"/>
      <c r="BQ30" s="237">
        <v>24</v>
      </c>
      <c r="BR30" s="238"/>
      <c r="BS30" s="741"/>
      <c r="BT30" s="742"/>
      <c r="BU30" s="742"/>
      <c r="BV30" s="742"/>
      <c r="BW30" s="742"/>
      <c r="BX30" s="742"/>
      <c r="BY30" s="742"/>
      <c r="BZ30" s="742"/>
      <c r="CA30" s="742"/>
      <c r="CB30" s="742"/>
      <c r="CC30" s="742"/>
      <c r="CD30" s="742"/>
      <c r="CE30" s="742"/>
      <c r="CF30" s="742"/>
      <c r="CG30" s="743"/>
      <c r="CH30" s="744"/>
      <c r="CI30" s="745"/>
      <c r="CJ30" s="745"/>
      <c r="CK30" s="745"/>
      <c r="CL30" s="746"/>
      <c r="CM30" s="744"/>
      <c r="CN30" s="745"/>
      <c r="CO30" s="745"/>
      <c r="CP30" s="745"/>
      <c r="CQ30" s="746"/>
      <c r="CR30" s="744"/>
      <c r="CS30" s="745"/>
      <c r="CT30" s="745"/>
      <c r="CU30" s="745"/>
      <c r="CV30" s="746"/>
      <c r="CW30" s="744"/>
      <c r="CX30" s="745"/>
      <c r="CY30" s="745"/>
      <c r="CZ30" s="745"/>
      <c r="DA30" s="746"/>
      <c r="DB30" s="744"/>
      <c r="DC30" s="745"/>
      <c r="DD30" s="745"/>
      <c r="DE30" s="745"/>
      <c r="DF30" s="746"/>
      <c r="DG30" s="744"/>
      <c r="DH30" s="745"/>
      <c r="DI30" s="745"/>
      <c r="DJ30" s="745"/>
      <c r="DK30" s="746"/>
      <c r="DL30" s="744"/>
      <c r="DM30" s="745"/>
      <c r="DN30" s="745"/>
      <c r="DO30" s="745"/>
      <c r="DP30" s="746"/>
      <c r="DQ30" s="744"/>
      <c r="DR30" s="745"/>
      <c r="DS30" s="745"/>
      <c r="DT30" s="745"/>
      <c r="DU30" s="746"/>
      <c r="DV30" s="741"/>
      <c r="DW30" s="742"/>
      <c r="DX30" s="742"/>
      <c r="DY30" s="742"/>
      <c r="DZ30" s="747"/>
      <c r="EA30" s="229"/>
    </row>
    <row r="31" spans="1:131" ht="26.25" customHeight="1" x14ac:dyDescent="0.2">
      <c r="A31" s="241">
        <v>4</v>
      </c>
      <c r="B31" s="748" t="s">
        <v>569</v>
      </c>
      <c r="C31" s="749"/>
      <c r="D31" s="749"/>
      <c r="E31" s="749"/>
      <c r="F31" s="749"/>
      <c r="G31" s="749"/>
      <c r="H31" s="749"/>
      <c r="I31" s="749"/>
      <c r="J31" s="749"/>
      <c r="K31" s="749"/>
      <c r="L31" s="749"/>
      <c r="M31" s="749"/>
      <c r="N31" s="749"/>
      <c r="O31" s="749"/>
      <c r="P31" s="750"/>
      <c r="Q31" s="751">
        <v>1249</v>
      </c>
      <c r="R31" s="752"/>
      <c r="S31" s="752"/>
      <c r="T31" s="752"/>
      <c r="U31" s="752"/>
      <c r="V31" s="752">
        <v>857</v>
      </c>
      <c r="W31" s="752"/>
      <c r="X31" s="752"/>
      <c r="Y31" s="752"/>
      <c r="Z31" s="752"/>
      <c r="AA31" s="752">
        <v>392</v>
      </c>
      <c r="AB31" s="752"/>
      <c r="AC31" s="752"/>
      <c r="AD31" s="752"/>
      <c r="AE31" s="753"/>
      <c r="AF31" s="794">
        <v>4022</v>
      </c>
      <c r="AG31" s="752"/>
      <c r="AH31" s="752"/>
      <c r="AI31" s="752"/>
      <c r="AJ31" s="795"/>
      <c r="AK31" s="810">
        <v>0</v>
      </c>
      <c r="AL31" s="806"/>
      <c r="AM31" s="806"/>
      <c r="AN31" s="806"/>
      <c r="AO31" s="806"/>
      <c r="AP31" s="806">
        <v>703</v>
      </c>
      <c r="AQ31" s="806"/>
      <c r="AR31" s="806"/>
      <c r="AS31" s="806"/>
      <c r="AT31" s="806"/>
      <c r="AU31" s="806" t="s">
        <v>460</v>
      </c>
      <c r="AV31" s="806"/>
      <c r="AW31" s="806"/>
      <c r="AX31" s="806"/>
      <c r="AY31" s="806"/>
      <c r="AZ31" s="807" t="s">
        <v>460</v>
      </c>
      <c r="BA31" s="807"/>
      <c r="BB31" s="807"/>
      <c r="BC31" s="807"/>
      <c r="BD31" s="807"/>
      <c r="BE31" s="808" t="s">
        <v>550</v>
      </c>
      <c r="BF31" s="808"/>
      <c r="BG31" s="808"/>
      <c r="BH31" s="808"/>
      <c r="BI31" s="809"/>
      <c r="BJ31" s="231"/>
      <c r="BK31" s="231"/>
      <c r="BL31" s="231"/>
      <c r="BM31" s="231"/>
      <c r="BN31" s="231"/>
      <c r="BO31" s="240"/>
      <c r="BP31" s="240"/>
      <c r="BQ31" s="237">
        <v>25</v>
      </c>
      <c r="BR31" s="238"/>
      <c r="BS31" s="741"/>
      <c r="BT31" s="742"/>
      <c r="BU31" s="742"/>
      <c r="BV31" s="742"/>
      <c r="BW31" s="742"/>
      <c r="BX31" s="742"/>
      <c r="BY31" s="742"/>
      <c r="BZ31" s="742"/>
      <c r="CA31" s="742"/>
      <c r="CB31" s="742"/>
      <c r="CC31" s="742"/>
      <c r="CD31" s="742"/>
      <c r="CE31" s="742"/>
      <c r="CF31" s="742"/>
      <c r="CG31" s="743"/>
      <c r="CH31" s="744"/>
      <c r="CI31" s="745"/>
      <c r="CJ31" s="745"/>
      <c r="CK31" s="745"/>
      <c r="CL31" s="746"/>
      <c r="CM31" s="744"/>
      <c r="CN31" s="745"/>
      <c r="CO31" s="745"/>
      <c r="CP31" s="745"/>
      <c r="CQ31" s="746"/>
      <c r="CR31" s="744"/>
      <c r="CS31" s="745"/>
      <c r="CT31" s="745"/>
      <c r="CU31" s="745"/>
      <c r="CV31" s="746"/>
      <c r="CW31" s="744"/>
      <c r="CX31" s="745"/>
      <c r="CY31" s="745"/>
      <c r="CZ31" s="745"/>
      <c r="DA31" s="746"/>
      <c r="DB31" s="744"/>
      <c r="DC31" s="745"/>
      <c r="DD31" s="745"/>
      <c r="DE31" s="745"/>
      <c r="DF31" s="746"/>
      <c r="DG31" s="744"/>
      <c r="DH31" s="745"/>
      <c r="DI31" s="745"/>
      <c r="DJ31" s="745"/>
      <c r="DK31" s="746"/>
      <c r="DL31" s="744"/>
      <c r="DM31" s="745"/>
      <c r="DN31" s="745"/>
      <c r="DO31" s="745"/>
      <c r="DP31" s="746"/>
      <c r="DQ31" s="744"/>
      <c r="DR31" s="745"/>
      <c r="DS31" s="745"/>
      <c r="DT31" s="745"/>
      <c r="DU31" s="746"/>
      <c r="DV31" s="741"/>
      <c r="DW31" s="742"/>
      <c r="DX31" s="742"/>
      <c r="DY31" s="742"/>
      <c r="DZ31" s="747"/>
      <c r="EA31" s="229"/>
    </row>
    <row r="32" spans="1:131" ht="26.25" customHeight="1" x14ac:dyDescent="0.2">
      <c r="A32" s="241">
        <v>5</v>
      </c>
      <c r="B32" s="748" t="s">
        <v>570</v>
      </c>
      <c r="C32" s="749"/>
      <c r="D32" s="749"/>
      <c r="E32" s="749"/>
      <c r="F32" s="749"/>
      <c r="G32" s="749"/>
      <c r="H32" s="749"/>
      <c r="I32" s="749"/>
      <c r="J32" s="749"/>
      <c r="K32" s="749"/>
      <c r="L32" s="749"/>
      <c r="M32" s="749"/>
      <c r="N32" s="749"/>
      <c r="O32" s="749"/>
      <c r="P32" s="750"/>
      <c r="Q32" s="751">
        <v>776</v>
      </c>
      <c r="R32" s="752"/>
      <c r="S32" s="752"/>
      <c r="T32" s="752"/>
      <c r="U32" s="752"/>
      <c r="V32" s="752">
        <v>8</v>
      </c>
      <c r="W32" s="752"/>
      <c r="X32" s="752"/>
      <c r="Y32" s="752"/>
      <c r="Z32" s="752"/>
      <c r="AA32" s="752">
        <v>768</v>
      </c>
      <c r="AB32" s="752"/>
      <c r="AC32" s="752"/>
      <c r="AD32" s="752"/>
      <c r="AE32" s="753"/>
      <c r="AF32" s="794">
        <v>896</v>
      </c>
      <c r="AG32" s="752"/>
      <c r="AH32" s="752"/>
      <c r="AI32" s="752"/>
      <c r="AJ32" s="795"/>
      <c r="AK32" s="810" t="s">
        <v>460</v>
      </c>
      <c r="AL32" s="806"/>
      <c r="AM32" s="806"/>
      <c r="AN32" s="806"/>
      <c r="AO32" s="806"/>
      <c r="AP32" s="806" t="s">
        <v>460</v>
      </c>
      <c r="AQ32" s="806"/>
      <c r="AR32" s="806"/>
      <c r="AS32" s="806"/>
      <c r="AT32" s="806"/>
      <c r="AU32" s="806" t="s">
        <v>460</v>
      </c>
      <c r="AV32" s="806"/>
      <c r="AW32" s="806"/>
      <c r="AX32" s="806"/>
      <c r="AY32" s="806"/>
      <c r="AZ32" s="807" t="s">
        <v>460</v>
      </c>
      <c r="BA32" s="807"/>
      <c r="BB32" s="807"/>
      <c r="BC32" s="807"/>
      <c r="BD32" s="807"/>
      <c r="BE32" s="808" t="s">
        <v>551</v>
      </c>
      <c r="BF32" s="808"/>
      <c r="BG32" s="808"/>
      <c r="BH32" s="808"/>
      <c r="BI32" s="809"/>
      <c r="BJ32" s="231"/>
      <c r="BK32" s="231"/>
      <c r="BL32" s="231"/>
      <c r="BM32" s="231"/>
      <c r="BN32" s="231"/>
      <c r="BO32" s="240"/>
      <c r="BP32" s="240"/>
      <c r="BQ32" s="237">
        <v>26</v>
      </c>
      <c r="BR32" s="238"/>
      <c r="BS32" s="741"/>
      <c r="BT32" s="742"/>
      <c r="BU32" s="742"/>
      <c r="BV32" s="742"/>
      <c r="BW32" s="742"/>
      <c r="BX32" s="742"/>
      <c r="BY32" s="742"/>
      <c r="BZ32" s="742"/>
      <c r="CA32" s="742"/>
      <c r="CB32" s="742"/>
      <c r="CC32" s="742"/>
      <c r="CD32" s="742"/>
      <c r="CE32" s="742"/>
      <c r="CF32" s="742"/>
      <c r="CG32" s="743"/>
      <c r="CH32" s="744"/>
      <c r="CI32" s="745"/>
      <c r="CJ32" s="745"/>
      <c r="CK32" s="745"/>
      <c r="CL32" s="746"/>
      <c r="CM32" s="744"/>
      <c r="CN32" s="745"/>
      <c r="CO32" s="745"/>
      <c r="CP32" s="745"/>
      <c r="CQ32" s="746"/>
      <c r="CR32" s="744"/>
      <c r="CS32" s="745"/>
      <c r="CT32" s="745"/>
      <c r="CU32" s="745"/>
      <c r="CV32" s="746"/>
      <c r="CW32" s="744"/>
      <c r="CX32" s="745"/>
      <c r="CY32" s="745"/>
      <c r="CZ32" s="745"/>
      <c r="DA32" s="746"/>
      <c r="DB32" s="744"/>
      <c r="DC32" s="745"/>
      <c r="DD32" s="745"/>
      <c r="DE32" s="745"/>
      <c r="DF32" s="746"/>
      <c r="DG32" s="744"/>
      <c r="DH32" s="745"/>
      <c r="DI32" s="745"/>
      <c r="DJ32" s="745"/>
      <c r="DK32" s="746"/>
      <c r="DL32" s="744"/>
      <c r="DM32" s="745"/>
      <c r="DN32" s="745"/>
      <c r="DO32" s="745"/>
      <c r="DP32" s="746"/>
      <c r="DQ32" s="744"/>
      <c r="DR32" s="745"/>
      <c r="DS32" s="745"/>
      <c r="DT32" s="745"/>
      <c r="DU32" s="746"/>
      <c r="DV32" s="741"/>
      <c r="DW32" s="742"/>
      <c r="DX32" s="742"/>
      <c r="DY32" s="742"/>
      <c r="DZ32" s="747"/>
      <c r="EA32" s="229"/>
    </row>
    <row r="33" spans="1:131" ht="26.25" customHeight="1" x14ac:dyDescent="0.2">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c r="BT33" s="742"/>
      <c r="BU33" s="742"/>
      <c r="BV33" s="742"/>
      <c r="BW33" s="742"/>
      <c r="BX33" s="742"/>
      <c r="BY33" s="742"/>
      <c r="BZ33" s="742"/>
      <c r="CA33" s="742"/>
      <c r="CB33" s="742"/>
      <c r="CC33" s="742"/>
      <c r="CD33" s="742"/>
      <c r="CE33" s="742"/>
      <c r="CF33" s="742"/>
      <c r="CG33" s="743"/>
      <c r="CH33" s="744"/>
      <c r="CI33" s="745"/>
      <c r="CJ33" s="745"/>
      <c r="CK33" s="745"/>
      <c r="CL33" s="746"/>
      <c r="CM33" s="744"/>
      <c r="CN33" s="745"/>
      <c r="CO33" s="745"/>
      <c r="CP33" s="745"/>
      <c r="CQ33" s="746"/>
      <c r="CR33" s="744"/>
      <c r="CS33" s="745"/>
      <c r="CT33" s="745"/>
      <c r="CU33" s="745"/>
      <c r="CV33" s="746"/>
      <c r="CW33" s="744"/>
      <c r="CX33" s="745"/>
      <c r="CY33" s="745"/>
      <c r="CZ33" s="745"/>
      <c r="DA33" s="746"/>
      <c r="DB33" s="744"/>
      <c r="DC33" s="745"/>
      <c r="DD33" s="745"/>
      <c r="DE33" s="745"/>
      <c r="DF33" s="746"/>
      <c r="DG33" s="744"/>
      <c r="DH33" s="745"/>
      <c r="DI33" s="745"/>
      <c r="DJ33" s="745"/>
      <c r="DK33" s="746"/>
      <c r="DL33" s="744"/>
      <c r="DM33" s="745"/>
      <c r="DN33" s="745"/>
      <c r="DO33" s="745"/>
      <c r="DP33" s="746"/>
      <c r="DQ33" s="744"/>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c r="BT34" s="742"/>
      <c r="BU34" s="742"/>
      <c r="BV34" s="742"/>
      <c r="BW34" s="742"/>
      <c r="BX34" s="742"/>
      <c r="BY34" s="742"/>
      <c r="BZ34" s="742"/>
      <c r="CA34" s="742"/>
      <c r="CB34" s="742"/>
      <c r="CC34" s="742"/>
      <c r="CD34" s="742"/>
      <c r="CE34" s="742"/>
      <c r="CF34" s="742"/>
      <c r="CG34" s="743"/>
      <c r="CH34" s="744"/>
      <c r="CI34" s="745"/>
      <c r="CJ34" s="745"/>
      <c r="CK34" s="745"/>
      <c r="CL34" s="746"/>
      <c r="CM34" s="744"/>
      <c r="CN34" s="745"/>
      <c r="CO34" s="745"/>
      <c r="CP34" s="745"/>
      <c r="CQ34" s="746"/>
      <c r="CR34" s="744"/>
      <c r="CS34" s="745"/>
      <c r="CT34" s="745"/>
      <c r="CU34" s="745"/>
      <c r="CV34" s="746"/>
      <c r="CW34" s="744"/>
      <c r="CX34" s="745"/>
      <c r="CY34" s="745"/>
      <c r="CZ34" s="745"/>
      <c r="DA34" s="746"/>
      <c r="DB34" s="744"/>
      <c r="DC34" s="745"/>
      <c r="DD34" s="745"/>
      <c r="DE34" s="745"/>
      <c r="DF34" s="746"/>
      <c r="DG34" s="744"/>
      <c r="DH34" s="745"/>
      <c r="DI34" s="745"/>
      <c r="DJ34" s="745"/>
      <c r="DK34" s="746"/>
      <c r="DL34" s="744"/>
      <c r="DM34" s="745"/>
      <c r="DN34" s="745"/>
      <c r="DO34" s="745"/>
      <c r="DP34" s="746"/>
      <c r="DQ34" s="744"/>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c r="BS35" s="741"/>
      <c r="BT35" s="742"/>
      <c r="BU35" s="742"/>
      <c r="BV35" s="742"/>
      <c r="BW35" s="742"/>
      <c r="BX35" s="742"/>
      <c r="BY35" s="742"/>
      <c r="BZ35" s="742"/>
      <c r="CA35" s="742"/>
      <c r="CB35" s="742"/>
      <c r="CC35" s="742"/>
      <c r="CD35" s="742"/>
      <c r="CE35" s="742"/>
      <c r="CF35" s="742"/>
      <c r="CG35" s="743"/>
      <c r="CH35" s="744"/>
      <c r="CI35" s="745"/>
      <c r="CJ35" s="745"/>
      <c r="CK35" s="745"/>
      <c r="CL35" s="746"/>
      <c r="CM35" s="744"/>
      <c r="CN35" s="745"/>
      <c r="CO35" s="745"/>
      <c r="CP35" s="745"/>
      <c r="CQ35" s="746"/>
      <c r="CR35" s="744"/>
      <c r="CS35" s="745"/>
      <c r="CT35" s="745"/>
      <c r="CU35" s="745"/>
      <c r="CV35" s="746"/>
      <c r="CW35" s="744"/>
      <c r="CX35" s="745"/>
      <c r="CY35" s="745"/>
      <c r="CZ35" s="745"/>
      <c r="DA35" s="746"/>
      <c r="DB35" s="744"/>
      <c r="DC35" s="745"/>
      <c r="DD35" s="745"/>
      <c r="DE35" s="745"/>
      <c r="DF35" s="746"/>
      <c r="DG35" s="744"/>
      <c r="DH35" s="745"/>
      <c r="DI35" s="745"/>
      <c r="DJ35" s="745"/>
      <c r="DK35" s="746"/>
      <c r="DL35" s="744"/>
      <c r="DM35" s="745"/>
      <c r="DN35" s="745"/>
      <c r="DO35" s="745"/>
      <c r="DP35" s="746"/>
      <c r="DQ35" s="744"/>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c r="BS36" s="741"/>
      <c r="BT36" s="742"/>
      <c r="BU36" s="742"/>
      <c r="BV36" s="742"/>
      <c r="BW36" s="742"/>
      <c r="BX36" s="742"/>
      <c r="BY36" s="742"/>
      <c r="BZ36" s="742"/>
      <c r="CA36" s="742"/>
      <c r="CB36" s="742"/>
      <c r="CC36" s="742"/>
      <c r="CD36" s="742"/>
      <c r="CE36" s="742"/>
      <c r="CF36" s="742"/>
      <c r="CG36" s="743"/>
      <c r="CH36" s="744"/>
      <c r="CI36" s="745"/>
      <c r="CJ36" s="745"/>
      <c r="CK36" s="745"/>
      <c r="CL36" s="746"/>
      <c r="CM36" s="744"/>
      <c r="CN36" s="745"/>
      <c r="CO36" s="745"/>
      <c r="CP36" s="745"/>
      <c r="CQ36" s="746"/>
      <c r="CR36" s="744"/>
      <c r="CS36" s="745"/>
      <c r="CT36" s="745"/>
      <c r="CU36" s="745"/>
      <c r="CV36" s="746"/>
      <c r="CW36" s="744"/>
      <c r="CX36" s="745"/>
      <c r="CY36" s="745"/>
      <c r="CZ36" s="745"/>
      <c r="DA36" s="746"/>
      <c r="DB36" s="744"/>
      <c r="DC36" s="745"/>
      <c r="DD36" s="745"/>
      <c r="DE36" s="745"/>
      <c r="DF36" s="746"/>
      <c r="DG36" s="744"/>
      <c r="DH36" s="745"/>
      <c r="DI36" s="745"/>
      <c r="DJ36" s="745"/>
      <c r="DK36" s="746"/>
      <c r="DL36" s="744"/>
      <c r="DM36" s="745"/>
      <c r="DN36" s="745"/>
      <c r="DO36" s="745"/>
      <c r="DP36" s="746"/>
      <c r="DQ36" s="744"/>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c r="BT37" s="742"/>
      <c r="BU37" s="742"/>
      <c r="BV37" s="742"/>
      <c r="BW37" s="742"/>
      <c r="BX37" s="742"/>
      <c r="BY37" s="742"/>
      <c r="BZ37" s="742"/>
      <c r="CA37" s="742"/>
      <c r="CB37" s="742"/>
      <c r="CC37" s="742"/>
      <c r="CD37" s="742"/>
      <c r="CE37" s="742"/>
      <c r="CF37" s="742"/>
      <c r="CG37" s="743"/>
      <c r="CH37" s="744"/>
      <c r="CI37" s="745"/>
      <c r="CJ37" s="745"/>
      <c r="CK37" s="745"/>
      <c r="CL37" s="746"/>
      <c r="CM37" s="744"/>
      <c r="CN37" s="745"/>
      <c r="CO37" s="745"/>
      <c r="CP37" s="745"/>
      <c r="CQ37" s="746"/>
      <c r="CR37" s="744"/>
      <c r="CS37" s="745"/>
      <c r="CT37" s="745"/>
      <c r="CU37" s="745"/>
      <c r="CV37" s="746"/>
      <c r="CW37" s="744"/>
      <c r="CX37" s="745"/>
      <c r="CY37" s="745"/>
      <c r="CZ37" s="745"/>
      <c r="DA37" s="746"/>
      <c r="DB37" s="744"/>
      <c r="DC37" s="745"/>
      <c r="DD37" s="745"/>
      <c r="DE37" s="745"/>
      <c r="DF37" s="746"/>
      <c r="DG37" s="744"/>
      <c r="DH37" s="745"/>
      <c r="DI37" s="745"/>
      <c r="DJ37" s="745"/>
      <c r="DK37" s="746"/>
      <c r="DL37" s="744"/>
      <c r="DM37" s="745"/>
      <c r="DN37" s="745"/>
      <c r="DO37" s="745"/>
      <c r="DP37" s="746"/>
      <c r="DQ37" s="744"/>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c r="BT38" s="742"/>
      <c r="BU38" s="742"/>
      <c r="BV38" s="742"/>
      <c r="BW38" s="742"/>
      <c r="BX38" s="742"/>
      <c r="BY38" s="742"/>
      <c r="BZ38" s="742"/>
      <c r="CA38" s="742"/>
      <c r="CB38" s="742"/>
      <c r="CC38" s="742"/>
      <c r="CD38" s="742"/>
      <c r="CE38" s="742"/>
      <c r="CF38" s="742"/>
      <c r="CG38" s="743"/>
      <c r="CH38" s="744"/>
      <c r="CI38" s="745"/>
      <c r="CJ38" s="745"/>
      <c r="CK38" s="745"/>
      <c r="CL38" s="746"/>
      <c r="CM38" s="744"/>
      <c r="CN38" s="745"/>
      <c r="CO38" s="745"/>
      <c r="CP38" s="745"/>
      <c r="CQ38" s="746"/>
      <c r="CR38" s="744"/>
      <c r="CS38" s="745"/>
      <c r="CT38" s="745"/>
      <c r="CU38" s="745"/>
      <c r="CV38" s="746"/>
      <c r="CW38" s="744"/>
      <c r="CX38" s="745"/>
      <c r="CY38" s="745"/>
      <c r="CZ38" s="745"/>
      <c r="DA38" s="746"/>
      <c r="DB38" s="744"/>
      <c r="DC38" s="745"/>
      <c r="DD38" s="745"/>
      <c r="DE38" s="745"/>
      <c r="DF38" s="746"/>
      <c r="DG38" s="744"/>
      <c r="DH38" s="745"/>
      <c r="DI38" s="745"/>
      <c r="DJ38" s="745"/>
      <c r="DK38" s="746"/>
      <c r="DL38" s="744"/>
      <c r="DM38" s="745"/>
      <c r="DN38" s="745"/>
      <c r="DO38" s="745"/>
      <c r="DP38" s="746"/>
      <c r="DQ38" s="744"/>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371</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355</v>
      </c>
      <c r="B63" s="757" t="s">
        <v>372</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22184</v>
      </c>
      <c r="AG63" s="825"/>
      <c r="AH63" s="825"/>
      <c r="AI63" s="825"/>
      <c r="AJ63" s="826"/>
      <c r="AK63" s="827"/>
      <c r="AL63" s="822"/>
      <c r="AM63" s="822"/>
      <c r="AN63" s="822"/>
      <c r="AO63" s="822"/>
      <c r="AP63" s="825">
        <v>34968</v>
      </c>
      <c r="AQ63" s="825"/>
      <c r="AR63" s="825"/>
      <c r="AS63" s="825"/>
      <c r="AT63" s="825"/>
      <c r="AU63" s="825">
        <v>25691</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373</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374</v>
      </c>
      <c r="B66" s="696"/>
      <c r="C66" s="696"/>
      <c r="D66" s="696"/>
      <c r="E66" s="696"/>
      <c r="F66" s="696"/>
      <c r="G66" s="696"/>
      <c r="H66" s="696"/>
      <c r="I66" s="696"/>
      <c r="J66" s="696"/>
      <c r="K66" s="696"/>
      <c r="L66" s="696"/>
      <c r="M66" s="696"/>
      <c r="N66" s="696"/>
      <c r="O66" s="696"/>
      <c r="P66" s="697"/>
      <c r="Q66" s="701" t="s">
        <v>359</v>
      </c>
      <c r="R66" s="702"/>
      <c r="S66" s="702"/>
      <c r="T66" s="702"/>
      <c r="U66" s="703"/>
      <c r="V66" s="701" t="s">
        <v>360</v>
      </c>
      <c r="W66" s="702"/>
      <c r="X66" s="702"/>
      <c r="Y66" s="702"/>
      <c r="Z66" s="703"/>
      <c r="AA66" s="701" t="s">
        <v>361</v>
      </c>
      <c r="AB66" s="702"/>
      <c r="AC66" s="702"/>
      <c r="AD66" s="702"/>
      <c r="AE66" s="703"/>
      <c r="AF66" s="837" t="s">
        <v>362</v>
      </c>
      <c r="AG66" s="789"/>
      <c r="AH66" s="789"/>
      <c r="AI66" s="789"/>
      <c r="AJ66" s="838"/>
      <c r="AK66" s="701" t="s">
        <v>363</v>
      </c>
      <c r="AL66" s="696"/>
      <c r="AM66" s="696"/>
      <c r="AN66" s="696"/>
      <c r="AO66" s="697"/>
      <c r="AP66" s="701" t="s">
        <v>364</v>
      </c>
      <c r="AQ66" s="702"/>
      <c r="AR66" s="702"/>
      <c r="AS66" s="702"/>
      <c r="AT66" s="703"/>
      <c r="AU66" s="701" t="s">
        <v>375</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355</v>
      </c>
      <c r="B88" s="757" t="s">
        <v>376</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355</v>
      </c>
      <c r="BR102" s="757" t="s">
        <v>377</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v>10177</v>
      </c>
      <c r="CS102" s="835"/>
      <c r="CT102" s="835"/>
      <c r="CU102" s="835"/>
      <c r="CV102" s="874"/>
      <c r="CW102" s="873">
        <v>276</v>
      </c>
      <c r="CX102" s="835"/>
      <c r="CY102" s="835"/>
      <c r="CZ102" s="835"/>
      <c r="DA102" s="874"/>
      <c r="DB102" s="873">
        <v>13500</v>
      </c>
      <c r="DC102" s="835"/>
      <c r="DD102" s="835"/>
      <c r="DE102" s="835"/>
      <c r="DF102" s="874"/>
      <c r="DG102" s="873">
        <v>0</v>
      </c>
      <c r="DH102" s="835"/>
      <c r="DI102" s="835"/>
      <c r="DJ102" s="835"/>
      <c r="DK102" s="874"/>
      <c r="DL102" s="873">
        <v>0</v>
      </c>
      <c r="DM102" s="835"/>
      <c r="DN102" s="835"/>
      <c r="DO102" s="835"/>
      <c r="DP102" s="874"/>
      <c r="DQ102" s="873">
        <v>0</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378</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379</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380</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381</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382</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383</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384</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385</v>
      </c>
      <c r="AB109" s="876"/>
      <c r="AC109" s="876"/>
      <c r="AD109" s="876"/>
      <c r="AE109" s="877"/>
      <c r="AF109" s="875" t="s">
        <v>297</v>
      </c>
      <c r="AG109" s="876"/>
      <c r="AH109" s="876"/>
      <c r="AI109" s="876"/>
      <c r="AJ109" s="877"/>
      <c r="AK109" s="875" t="s">
        <v>296</v>
      </c>
      <c r="AL109" s="876"/>
      <c r="AM109" s="876"/>
      <c r="AN109" s="876"/>
      <c r="AO109" s="877"/>
      <c r="AP109" s="875" t="s">
        <v>386</v>
      </c>
      <c r="AQ109" s="876"/>
      <c r="AR109" s="876"/>
      <c r="AS109" s="876"/>
      <c r="AT109" s="878"/>
      <c r="AU109" s="895" t="s">
        <v>384</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385</v>
      </c>
      <c r="BR109" s="876"/>
      <c r="BS109" s="876"/>
      <c r="BT109" s="876"/>
      <c r="BU109" s="877"/>
      <c r="BV109" s="875" t="s">
        <v>297</v>
      </c>
      <c r="BW109" s="876"/>
      <c r="BX109" s="876"/>
      <c r="BY109" s="876"/>
      <c r="BZ109" s="877"/>
      <c r="CA109" s="875" t="s">
        <v>296</v>
      </c>
      <c r="CB109" s="876"/>
      <c r="CC109" s="876"/>
      <c r="CD109" s="876"/>
      <c r="CE109" s="877"/>
      <c r="CF109" s="896" t="s">
        <v>386</v>
      </c>
      <c r="CG109" s="896"/>
      <c r="CH109" s="896"/>
      <c r="CI109" s="896"/>
      <c r="CJ109" s="896"/>
      <c r="CK109" s="875" t="s">
        <v>387</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385</v>
      </c>
      <c r="DH109" s="876"/>
      <c r="DI109" s="876"/>
      <c r="DJ109" s="876"/>
      <c r="DK109" s="877"/>
      <c r="DL109" s="875" t="s">
        <v>297</v>
      </c>
      <c r="DM109" s="876"/>
      <c r="DN109" s="876"/>
      <c r="DO109" s="876"/>
      <c r="DP109" s="877"/>
      <c r="DQ109" s="875" t="s">
        <v>296</v>
      </c>
      <c r="DR109" s="876"/>
      <c r="DS109" s="876"/>
      <c r="DT109" s="876"/>
      <c r="DU109" s="877"/>
      <c r="DV109" s="875" t="s">
        <v>386</v>
      </c>
      <c r="DW109" s="876"/>
      <c r="DX109" s="876"/>
      <c r="DY109" s="876"/>
      <c r="DZ109" s="878"/>
    </row>
    <row r="110" spans="1:131" s="229" customFormat="1" ht="26.25" customHeight="1" x14ac:dyDescent="0.2">
      <c r="A110" s="879" t="s">
        <v>388</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92483658</v>
      </c>
      <c r="AB110" s="883"/>
      <c r="AC110" s="883"/>
      <c r="AD110" s="883"/>
      <c r="AE110" s="884"/>
      <c r="AF110" s="885">
        <v>80744025</v>
      </c>
      <c r="AG110" s="883"/>
      <c r="AH110" s="883"/>
      <c r="AI110" s="883"/>
      <c r="AJ110" s="884"/>
      <c r="AK110" s="885">
        <v>79440365</v>
      </c>
      <c r="AL110" s="883"/>
      <c r="AM110" s="883"/>
      <c r="AN110" s="883"/>
      <c r="AO110" s="884"/>
      <c r="AP110" s="886">
        <v>25.2</v>
      </c>
      <c r="AQ110" s="887"/>
      <c r="AR110" s="887"/>
      <c r="AS110" s="887"/>
      <c r="AT110" s="888"/>
      <c r="AU110" s="889" t="s">
        <v>70</v>
      </c>
      <c r="AV110" s="890"/>
      <c r="AW110" s="890"/>
      <c r="AX110" s="890"/>
      <c r="AY110" s="890"/>
      <c r="AZ110" s="912" t="s">
        <v>389</v>
      </c>
      <c r="BA110" s="880"/>
      <c r="BB110" s="880"/>
      <c r="BC110" s="880"/>
      <c r="BD110" s="880"/>
      <c r="BE110" s="880"/>
      <c r="BF110" s="880"/>
      <c r="BG110" s="880"/>
      <c r="BH110" s="880"/>
      <c r="BI110" s="880"/>
      <c r="BJ110" s="880"/>
      <c r="BK110" s="880"/>
      <c r="BL110" s="880"/>
      <c r="BM110" s="880"/>
      <c r="BN110" s="880"/>
      <c r="BO110" s="880"/>
      <c r="BP110" s="881"/>
      <c r="BQ110" s="913">
        <v>1018332425</v>
      </c>
      <c r="BR110" s="914"/>
      <c r="BS110" s="914"/>
      <c r="BT110" s="914"/>
      <c r="BU110" s="914"/>
      <c r="BV110" s="914">
        <v>994691862</v>
      </c>
      <c r="BW110" s="914"/>
      <c r="BX110" s="914"/>
      <c r="BY110" s="914"/>
      <c r="BZ110" s="914"/>
      <c r="CA110" s="914">
        <v>972070523</v>
      </c>
      <c r="CB110" s="914"/>
      <c r="CC110" s="914"/>
      <c r="CD110" s="914"/>
      <c r="CE110" s="914"/>
      <c r="CF110" s="927">
        <v>308.3</v>
      </c>
      <c r="CG110" s="928"/>
      <c r="CH110" s="928"/>
      <c r="CI110" s="928"/>
      <c r="CJ110" s="928"/>
      <c r="CK110" s="929" t="s">
        <v>390</v>
      </c>
      <c r="CL110" s="930"/>
      <c r="CM110" s="912" t="s">
        <v>391</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t="s">
        <v>118</v>
      </c>
      <c r="DH110" s="914"/>
      <c r="DI110" s="914"/>
      <c r="DJ110" s="914"/>
      <c r="DK110" s="914"/>
      <c r="DL110" s="914" t="s">
        <v>118</v>
      </c>
      <c r="DM110" s="914"/>
      <c r="DN110" s="914"/>
      <c r="DO110" s="914"/>
      <c r="DP110" s="914"/>
      <c r="DQ110" s="914" t="s">
        <v>118</v>
      </c>
      <c r="DR110" s="914"/>
      <c r="DS110" s="914"/>
      <c r="DT110" s="914"/>
      <c r="DU110" s="914"/>
      <c r="DV110" s="915" t="s">
        <v>118</v>
      </c>
      <c r="DW110" s="915"/>
      <c r="DX110" s="915"/>
      <c r="DY110" s="915"/>
      <c r="DZ110" s="916"/>
    </row>
    <row r="111" spans="1:131" s="229" customFormat="1" ht="26.25" customHeight="1" x14ac:dyDescent="0.2">
      <c r="A111" s="917" t="s">
        <v>392</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393</v>
      </c>
      <c r="BA111" s="906"/>
      <c r="BB111" s="906"/>
      <c r="BC111" s="906"/>
      <c r="BD111" s="906"/>
      <c r="BE111" s="906"/>
      <c r="BF111" s="906"/>
      <c r="BG111" s="906"/>
      <c r="BH111" s="906"/>
      <c r="BI111" s="906"/>
      <c r="BJ111" s="906"/>
      <c r="BK111" s="906"/>
      <c r="BL111" s="906"/>
      <c r="BM111" s="906"/>
      <c r="BN111" s="906"/>
      <c r="BO111" s="906"/>
      <c r="BP111" s="907"/>
      <c r="BQ111" s="908">
        <v>2284291</v>
      </c>
      <c r="BR111" s="909"/>
      <c r="BS111" s="909"/>
      <c r="BT111" s="909"/>
      <c r="BU111" s="909"/>
      <c r="BV111" s="909">
        <v>1910039</v>
      </c>
      <c r="BW111" s="909"/>
      <c r="BX111" s="909"/>
      <c r="BY111" s="909"/>
      <c r="BZ111" s="909"/>
      <c r="CA111" s="909">
        <v>1721647</v>
      </c>
      <c r="CB111" s="909"/>
      <c r="CC111" s="909"/>
      <c r="CD111" s="909"/>
      <c r="CE111" s="909"/>
      <c r="CF111" s="903">
        <v>0.5</v>
      </c>
      <c r="CG111" s="904"/>
      <c r="CH111" s="904"/>
      <c r="CI111" s="904"/>
      <c r="CJ111" s="904"/>
      <c r="CK111" s="931"/>
      <c r="CL111" s="932"/>
      <c r="CM111" s="905" t="s">
        <v>394</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395</v>
      </c>
      <c r="B112" s="943"/>
      <c r="C112" s="906" t="s">
        <v>396</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t="s">
        <v>118</v>
      </c>
      <c r="AB112" s="936"/>
      <c r="AC112" s="936"/>
      <c r="AD112" s="936"/>
      <c r="AE112" s="937"/>
      <c r="AF112" s="938" t="s">
        <v>118</v>
      </c>
      <c r="AG112" s="936"/>
      <c r="AH112" s="936"/>
      <c r="AI112" s="936"/>
      <c r="AJ112" s="937"/>
      <c r="AK112" s="938" t="s">
        <v>118</v>
      </c>
      <c r="AL112" s="936"/>
      <c r="AM112" s="936"/>
      <c r="AN112" s="936"/>
      <c r="AO112" s="937"/>
      <c r="AP112" s="939" t="s">
        <v>118</v>
      </c>
      <c r="AQ112" s="940"/>
      <c r="AR112" s="940"/>
      <c r="AS112" s="940"/>
      <c r="AT112" s="941"/>
      <c r="AU112" s="891"/>
      <c r="AV112" s="892"/>
      <c r="AW112" s="892"/>
      <c r="AX112" s="892"/>
      <c r="AY112" s="892"/>
      <c r="AZ112" s="905" t="s">
        <v>397</v>
      </c>
      <c r="BA112" s="906"/>
      <c r="BB112" s="906"/>
      <c r="BC112" s="906"/>
      <c r="BD112" s="906"/>
      <c r="BE112" s="906"/>
      <c r="BF112" s="906"/>
      <c r="BG112" s="906"/>
      <c r="BH112" s="906"/>
      <c r="BI112" s="906"/>
      <c r="BJ112" s="906"/>
      <c r="BK112" s="906"/>
      <c r="BL112" s="906"/>
      <c r="BM112" s="906"/>
      <c r="BN112" s="906"/>
      <c r="BO112" s="906"/>
      <c r="BP112" s="907"/>
      <c r="BQ112" s="908">
        <v>26536852</v>
      </c>
      <c r="BR112" s="909"/>
      <c r="BS112" s="909"/>
      <c r="BT112" s="909"/>
      <c r="BU112" s="909"/>
      <c r="BV112" s="909">
        <v>26424958</v>
      </c>
      <c r="BW112" s="909"/>
      <c r="BX112" s="909"/>
      <c r="BY112" s="909"/>
      <c r="BZ112" s="909"/>
      <c r="CA112" s="909">
        <v>25690957</v>
      </c>
      <c r="CB112" s="909"/>
      <c r="CC112" s="909"/>
      <c r="CD112" s="909"/>
      <c r="CE112" s="909"/>
      <c r="CF112" s="903">
        <v>8.1</v>
      </c>
      <c r="CG112" s="904"/>
      <c r="CH112" s="904"/>
      <c r="CI112" s="904"/>
      <c r="CJ112" s="904"/>
      <c r="CK112" s="931"/>
      <c r="CL112" s="932"/>
      <c r="CM112" s="905" t="s">
        <v>398</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399</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2058271</v>
      </c>
      <c r="AB113" s="936"/>
      <c r="AC113" s="936"/>
      <c r="AD113" s="936"/>
      <c r="AE113" s="937"/>
      <c r="AF113" s="938">
        <v>1797148</v>
      </c>
      <c r="AG113" s="936"/>
      <c r="AH113" s="936"/>
      <c r="AI113" s="936"/>
      <c r="AJ113" s="937"/>
      <c r="AK113" s="938">
        <v>1878604</v>
      </c>
      <c r="AL113" s="936"/>
      <c r="AM113" s="936"/>
      <c r="AN113" s="936"/>
      <c r="AO113" s="937"/>
      <c r="AP113" s="939">
        <v>0.6</v>
      </c>
      <c r="AQ113" s="940"/>
      <c r="AR113" s="940"/>
      <c r="AS113" s="940"/>
      <c r="AT113" s="941"/>
      <c r="AU113" s="891"/>
      <c r="AV113" s="892"/>
      <c r="AW113" s="892"/>
      <c r="AX113" s="892"/>
      <c r="AY113" s="892"/>
      <c r="AZ113" s="905" t="s">
        <v>400</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401</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402</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403</v>
      </c>
      <c r="BA114" s="906"/>
      <c r="BB114" s="906"/>
      <c r="BC114" s="906"/>
      <c r="BD114" s="906"/>
      <c r="BE114" s="906"/>
      <c r="BF114" s="906"/>
      <c r="BG114" s="906"/>
      <c r="BH114" s="906"/>
      <c r="BI114" s="906"/>
      <c r="BJ114" s="906"/>
      <c r="BK114" s="906"/>
      <c r="BL114" s="906"/>
      <c r="BM114" s="906"/>
      <c r="BN114" s="906"/>
      <c r="BO114" s="906"/>
      <c r="BP114" s="907"/>
      <c r="BQ114" s="908">
        <v>142348478</v>
      </c>
      <c r="BR114" s="909"/>
      <c r="BS114" s="909"/>
      <c r="BT114" s="909"/>
      <c r="BU114" s="909"/>
      <c r="BV114" s="909">
        <v>135783407</v>
      </c>
      <c r="BW114" s="909"/>
      <c r="BX114" s="909"/>
      <c r="BY114" s="909"/>
      <c r="BZ114" s="909"/>
      <c r="CA114" s="909">
        <v>138832263</v>
      </c>
      <c r="CB114" s="909"/>
      <c r="CC114" s="909"/>
      <c r="CD114" s="909"/>
      <c r="CE114" s="909"/>
      <c r="CF114" s="903">
        <v>44</v>
      </c>
      <c r="CG114" s="904"/>
      <c r="CH114" s="904"/>
      <c r="CI114" s="904"/>
      <c r="CJ114" s="904"/>
      <c r="CK114" s="931"/>
      <c r="CL114" s="932"/>
      <c r="CM114" s="905" t="s">
        <v>404</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v>2284291</v>
      </c>
      <c r="DH114" s="909"/>
      <c r="DI114" s="909"/>
      <c r="DJ114" s="909"/>
      <c r="DK114" s="909"/>
      <c r="DL114" s="909">
        <v>1910039</v>
      </c>
      <c r="DM114" s="909"/>
      <c r="DN114" s="909"/>
      <c r="DO114" s="909"/>
      <c r="DP114" s="909"/>
      <c r="DQ114" s="909">
        <v>1721647</v>
      </c>
      <c r="DR114" s="909"/>
      <c r="DS114" s="909"/>
      <c r="DT114" s="909"/>
      <c r="DU114" s="909"/>
      <c r="DV114" s="910">
        <v>0.5</v>
      </c>
      <c r="DW114" s="910"/>
      <c r="DX114" s="910"/>
      <c r="DY114" s="910"/>
      <c r="DZ114" s="911"/>
    </row>
    <row r="115" spans="1:130" s="229" customFormat="1" ht="26.25" customHeight="1" x14ac:dyDescent="0.2">
      <c r="A115" s="944"/>
      <c r="B115" s="945"/>
      <c r="C115" s="906" t="s">
        <v>405</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142867</v>
      </c>
      <c r="AB115" s="936"/>
      <c r="AC115" s="936"/>
      <c r="AD115" s="936"/>
      <c r="AE115" s="937"/>
      <c r="AF115" s="938">
        <v>68512</v>
      </c>
      <c r="AG115" s="936"/>
      <c r="AH115" s="936"/>
      <c r="AI115" s="936"/>
      <c r="AJ115" s="937"/>
      <c r="AK115" s="938">
        <v>49910</v>
      </c>
      <c r="AL115" s="936"/>
      <c r="AM115" s="936"/>
      <c r="AN115" s="936"/>
      <c r="AO115" s="937"/>
      <c r="AP115" s="939">
        <v>0</v>
      </c>
      <c r="AQ115" s="940"/>
      <c r="AR115" s="940"/>
      <c r="AS115" s="940"/>
      <c r="AT115" s="941"/>
      <c r="AU115" s="891"/>
      <c r="AV115" s="892"/>
      <c r="AW115" s="892"/>
      <c r="AX115" s="892"/>
      <c r="AY115" s="892"/>
      <c r="AZ115" s="905" t="s">
        <v>406</v>
      </c>
      <c r="BA115" s="906"/>
      <c r="BB115" s="906"/>
      <c r="BC115" s="906"/>
      <c r="BD115" s="906"/>
      <c r="BE115" s="906"/>
      <c r="BF115" s="906"/>
      <c r="BG115" s="906"/>
      <c r="BH115" s="906"/>
      <c r="BI115" s="906"/>
      <c r="BJ115" s="906"/>
      <c r="BK115" s="906"/>
      <c r="BL115" s="906"/>
      <c r="BM115" s="906"/>
      <c r="BN115" s="906"/>
      <c r="BO115" s="906"/>
      <c r="BP115" s="907"/>
      <c r="BQ115" s="908">
        <v>4963</v>
      </c>
      <c r="BR115" s="909"/>
      <c r="BS115" s="909"/>
      <c r="BT115" s="909"/>
      <c r="BU115" s="909"/>
      <c r="BV115" s="909">
        <v>8059</v>
      </c>
      <c r="BW115" s="909"/>
      <c r="BX115" s="909"/>
      <c r="BY115" s="909"/>
      <c r="BZ115" s="909"/>
      <c r="CA115" s="909">
        <v>23421</v>
      </c>
      <c r="CB115" s="909"/>
      <c r="CC115" s="909"/>
      <c r="CD115" s="909"/>
      <c r="CE115" s="909"/>
      <c r="CF115" s="903">
        <v>0</v>
      </c>
      <c r="CG115" s="904"/>
      <c r="CH115" s="904"/>
      <c r="CI115" s="904"/>
      <c r="CJ115" s="904"/>
      <c r="CK115" s="931"/>
      <c r="CL115" s="932"/>
      <c r="CM115" s="905" t="s">
        <v>407</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408</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t="s">
        <v>118</v>
      </c>
      <c r="AB116" s="936"/>
      <c r="AC116" s="936"/>
      <c r="AD116" s="936"/>
      <c r="AE116" s="937"/>
      <c r="AF116" s="938" t="s">
        <v>118</v>
      </c>
      <c r="AG116" s="936"/>
      <c r="AH116" s="936"/>
      <c r="AI116" s="936"/>
      <c r="AJ116" s="937"/>
      <c r="AK116" s="938" t="s">
        <v>118</v>
      </c>
      <c r="AL116" s="936"/>
      <c r="AM116" s="936"/>
      <c r="AN116" s="936"/>
      <c r="AO116" s="937"/>
      <c r="AP116" s="939" t="s">
        <v>118</v>
      </c>
      <c r="AQ116" s="940"/>
      <c r="AR116" s="940"/>
      <c r="AS116" s="940"/>
      <c r="AT116" s="941"/>
      <c r="AU116" s="891"/>
      <c r="AV116" s="892"/>
      <c r="AW116" s="892"/>
      <c r="AX116" s="892"/>
      <c r="AY116" s="892"/>
      <c r="AZ116" s="950" t="s">
        <v>409</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410</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411</v>
      </c>
      <c r="Z117" s="877"/>
      <c r="AA117" s="958">
        <v>94684796</v>
      </c>
      <c r="AB117" s="959"/>
      <c r="AC117" s="959"/>
      <c r="AD117" s="959"/>
      <c r="AE117" s="960"/>
      <c r="AF117" s="961">
        <v>82609685</v>
      </c>
      <c r="AG117" s="959"/>
      <c r="AH117" s="959"/>
      <c r="AI117" s="959"/>
      <c r="AJ117" s="960"/>
      <c r="AK117" s="961">
        <v>81368879</v>
      </c>
      <c r="AL117" s="959"/>
      <c r="AM117" s="959"/>
      <c r="AN117" s="959"/>
      <c r="AO117" s="960"/>
      <c r="AP117" s="962"/>
      <c r="AQ117" s="963"/>
      <c r="AR117" s="963"/>
      <c r="AS117" s="963"/>
      <c r="AT117" s="964"/>
      <c r="AU117" s="891"/>
      <c r="AV117" s="892"/>
      <c r="AW117" s="892"/>
      <c r="AX117" s="892"/>
      <c r="AY117" s="892"/>
      <c r="AZ117" s="905" t="s">
        <v>412</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413</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387</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385</v>
      </c>
      <c r="AB118" s="876"/>
      <c r="AC118" s="876"/>
      <c r="AD118" s="876"/>
      <c r="AE118" s="877"/>
      <c r="AF118" s="875" t="s">
        <v>297</v>
      </c>
      <c r="AG118" s="876"/>
      <c r="AH118" s="876"/>
      <c r="AI118" s="876"/>
      <c r="AJ118" s="877"/>
      <c r="AK118" s="875" t="s">
        <v>296</v>
      </c>
      <c r="AL118" s="876"/>
      <c r="AM118" s="876"/>
      <c r="AN118" s="876"/>
      <c r="AO118" s="877"/>
      <c r="AP118" s="953" t="s">
        <v>386</v>
      </c>
      <c r="AQ118" s="954"/>
      <c r="AR118" s="954"/>
      <c r="AS118" s="954"/>
      <c r="AT118" s="955"/>
      <c r="AU118" s="891"/>
      <c r="AV118" s="892"/>
      <c r="AW118" s="892"/>
      <c r="AX118" s="892"/>
      <c r="AY118" s="892"/>
      <c r="AZ118" s="956" t="s">
        <v>414</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415</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390</v>
      </c>
      <c r="B119" s="930"/>
      <c r="C119" s="912" t="s">
        <v>391</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t="s">
        <v>118</v>
      </c>
      <c r="AB119" s="883"/>
      <c r="AC119" s="883"/>
      <c r="AD119" s="883"/>
      <c r="AE119" s="884"/>
      <c r="AF119" s="885" t="s">
        <v>118</v>
      </c>
      <c r="AG119" s="883"/>
      <c r="AH119" s="883"/>
      <c r="AI119" s="883"/>
      <c r="AJ119" s="884"/>
      <c r="AK119" s="885" t="s">
        <v>118</v>
      </c>
      <c r="AL119" s="883"/>
      <c r="AM119" s="883"/>
      <c r="AN119" s="883"/>
      <c r="AO119" s="884"/>
      <c r="AP119" s="886" t="s">
        <v>118</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416</v>
      </c>
      <c r="BP119" s="978"/>
      <c r="BQ119" s="973">
        <v>1189507009</v>
      </c>
      <c r="BR119" s="974"/>
      <c r="BS119" s="974"/>
      <c r="BT119" s="974"/>
      <c r="BU119" s="974"/>
      <c r="BV119" s="974">
        <v>1158818325</v>
      </c>
      <c r="BW119" s="974"/>
      <c r="BX119" s="974"/>
      <c r="BY119" s="974"/>
      <c r="BZ119" s="974"/>
      <c r="CA119" s="974">
        <v>1138338811</v>
      </c>
      <c r="CB119" s="974"/>
      <c r="CC119" s="974"/>
      <c r="CD119" s="974"/>
      <c r="CE119" s="974"/>
      <c r="CF119" s="975"/>
      <c r="CG119" s="976"/>
      <c r="CH119" s="976"/>
      <c r="CI119" s="976"/>
      <c r="CJ119" s="977"/>
      <c r="CK119" s="933"/>
      <c r="CL119" s="934"/>
      <c r="CM119" s="956" t="s">
        <v>417</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t="s">
        <v>118</v>
      </c>
      <c r="DM119" s="909"/>
      <c r="DN119" s="909"/>
      <c r="DO119" s="909"/>
      <c r="DP119" s="909"/>
      <c r="DQ119" s="909" t="s">
        <v>118</v>
      </c>
      <c r="DR119" s="909"/>
      <c r="DS119" s="909"/>
      <c r="DT119" s="909"/>
      <c r="DU119" s="909"/>
      <c r="DV119" s="910" t="s">
        <v>118</v>
      </c>
      <c r="DW119" s="910"/>
      <c r="DX119" s="910"/>
      <c r="DY119" s="910"/>
      <c r="DZ119" s="911"/>
    </row>
    <row r="120" spans="1:130" s="229" customFormat="1" ht="26.25" customHeight="1" x14ac:dyDescent="0.2">
      <c r="A120" s="1038"/>
      <c r="B120" s="932"/>
      <c r="C120" s="905" t="s">
        <v>394</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418</v>
      </c>
      <c r="AV120" s="966"/>
      <c r="AW120" s="966"/>
      <c r="AX120" s="966"/>
      <c r="AY120" s="967"/>
      <c r="AZ120" s="912" t="s">
        <v>419</v>
      </c>
      <c r="BA120" s="880"/>
      <c r="BB120" s="880"/>
      <c r="BC120" s="880"/>
      <c r="BD120" s="880"/>
      <c r="BE120" s="880"/>
      <c r="BF120" s="880"/>
      <c r="BG120" s="880"/>
      <c r="BH120" s="880"/>
      <c r="BI120" s="880"/>
      <c r="BJ120" s="880"/>
      <c r="BK120" s="880"/>
      <c r="BL120" s="880"/>
      <c r="BM120" s="880"/>
      <c r="BN120" s="880"/>
      <c r="BO120" s="880"/>
      <c r="BP120" s="881"/>
      <c r="BQ120" s="913">
        <v>125092153</v>
      </c>
      <c r="BR120" s="914"/>
      <c r="BS120" s="914"/>
      <c r="BT120" s="914"/>
      <c r="BU120" s="914"/>
      <c r="BV120" s="914">
        <v>126636015</v>
      </c>
      <c r="BW120" s="914"/>
      <c r="BX120" s="914"/>
      <c r="BY120" s="914"/>
      <c r="BZ120" s="914"/>
      <c r="CA120" s="914">
        <v>140034974</v>
      </c>
      <c r="CB120" s="914"/>
      <c r="CC120" s="914"/>
      <c r="CD120" s="914"/>
      <c r="CE120" s="914"/>
      <c r="CF120" s="927">
        <v>44.4</v>
      </c>
      <c r="CG120" s="928"/>
      <c r="CH120" s="928"/>
      <c r="CI120" s="928"/>
      <c r="CJ120" s="928"/>
      <c r="CK120" s="982" t="s">
        <v>420</v>
      </c>
      <c r="CL120" s="983"/>
      <c r="CM120" s="983"/>
      <c r="CN120" s="983"/>
      <c r="CO120" s="984"/>
      <c r="CP120" s="990" t="s">
        <v>368</v>
      </c>
      <c r="CQ120" s="991"/>
      <c r="CR120" s="991"/>
      <c r="CS120" s="991"/>
      <c r="CT120" s="991"/>
      <c r="CU120" s="991"/>
      <c r="CV120" s="991"/>
      <c r="CW120" s="991"/>
      <c r="CX120" s="991"/>
      <c r="CY120" s="991"/>
      <c r="CZ120" s="991"/>
      <c r="DA120" s="991"/>
      <c r="DB120" s="991"/>
      <c r="DC120" s="991"/>
      <c r="DD120" s="991"/>
      <c r="DE120" s="991"/>
      <c r="DF120" s="992"/>
      <c r="DG120" s="913">
        <v>26536852</v>
      </c>
      <c r="DH120" s="914"/>
      <c r="DI120" s="914"/>
      <c r="DJ120" s="914"/>
      <c r="DK120" s="914"/>
      <c r="DL120" s="914">
        <v>26424958</v>
      </c>
      <c r="DM120" s="914"/>
      <c r="DN120" s="914"/>
      <c r="DO120" s="914"/>
      <c r="DP120" s="914"/>
      <c r="DQ120" s="914">
        <v>25690957</v>
      </c>
      <c r="DR120" s="914"/>
      <c r="DS120" s="914"/>
      <c r="DT120" s="914"/>
      <c r="DU120" s="914"/>
      <c r="DV120" s="915">
        <v>8.1</v>
      </c>
      <c r="DW120" s="915"/>
      <c r="DX120" s="915"/>
      <c r="DY120" s="915"/>
      <c r="DZ120" s="916"/>
    </row>
    <row r="121" spans="1:130" s="229" customFormat="1" ht="26.25" customHeight="1" x14ac:dyDescent="0.2">
      <c r="A121" s="1038"/>
      <c r="B121" s="932"/>
      <c r="C121" s="979" t="s">
        <v>421</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422</v>
      </c>
      <c r="BA121" s="906"/>
      <c r="BB121" s="906"/>
      <c r="BC121" s="906"/>
      <c r="BD121" s="906"/>
      <c r="BE121" s="906"/>
      <c r="BF121" s="906"/>
      <c r="BG121" s="906"/>
      <c r="BH121" s="906"/>
      <c r="BI121" s="906"/>
      <c r="BJ121" s="906"/>
      <c r="BK121" s="906"/>
      <c r="BL121" s="906"/>
      <c r="BM121" s="906"/>
      <c r="BN121" s="906"/>
      <c r="BO121" s="906"/>
      <c r="BP121" s="907"/>
      <c r="BQ121" s="908">
        <v>16592501</v>
      </c>
      <c r="BR121" s="909"/>
      <c r="BS121" s="909"/>
      <c r="BT121" s="909"/>
      <c r="BU121" s="909"/>
      <c r="BV121" s="909">
        <v>17393782</v>
      </c>
      <c r="BW121" s="909"/>
      <c r="BX121" s="909"/>
      <c r="BY121" s="909"/>
      <c r="BZ121" s="909"/>
      <c r="CA121" s="909">
        <v>17955385</v>
      </c>
      <c r="CB121" s="909"/>
      <c r="CC121" s="909"/>
      <c r="CD121" s="909"/>
      <c r="CE121" s="909"/>
      <c r="CF121" s="903">
        <v>5.7</v>
      </c>
      <c r="CG121" s="904"/>
      <c r="CH121" s="904"/>
      <c r="CI121" s="904"/>
      <c r="CJ121" s="904"/>
      <c r="CK121" s="985"/>
      <c r="CL121" s="986"/>
      <c r="CM121" s="986"/>
      <c r="CN121" s="986"/>
      <c r="CO121" s="987"/>
      <c r="CP121" s="995" t="s">
        <v>369</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t="s">
        <v>118</v>
      </c>
      <c r="DR121" s="909"/>
      <c r="DS121" s="909"/>
      <c r="DT121" s="909"/>
      <c r="DU121" s="909"/>
      <c r="DV121" s="910" t="s">
        <v>118</v>
      </c>
      <c r="DW121" s="910"/>
      <c r="DX121" s="910"/>
      <c r="DY121" s="910"/>
      <c r="DZ121" s="911"/>
    </row>
    <row r="122" spans="1:130" s="229" customFormat="1" ht="26.25" customHeight="1" x14ac:dyDescent="0.2">
      <c r="A122" s="1038"/>
      <c r="B122" s="932"/>
      <c r="C122" s="905" t="s">
        <v>404</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v>142867</v>
      </c>
      <c r="AB122" s="936"/>
      <c r="AC122" s="936"/>
      <c r="AD122" s="936"/>
      <c r="AE122" s="937"/>
      <c r="AF122" s="938">
        <v>68512</v>
      </c>
      <c r="AG122" s="936"/>
      <c r="AH122" s="936"/>
      <c r="AI122" s="936"/>
      <c r="AJ122" s="937"/>
      <c r="AK122" s="938">
        <v>49910</v>
      </c>
      <c r="AL122" s="936"/>
      <c r="AM122" s="936"/>
      <c r="AN122" s="936"/>
      <c r="AO122" s="937"/>
      <c r="AP122" s="939">
        <v>0</v>
      </c>
      <c r="AQ122" s="940"/>
      <c r="AR122" s="940"/>
      <c r="AS122" s="940"/>
      <c r="AT122" s="941"/>
      <c r="AU122" s="968"/>
      <c r="AV122" s="969"/>
      <c r="AW122" s="969"/>
      <c r="AX122" s="969"/>
      <c r="AY122" s="970"/>
      <c r="AZ122" s="956" t="s">
        <v>423</v>
      </c>
      <c r="BA122" s="948"/>
      <c r="BB122" s="948"/>
      <c r="BC122" s="948"/>
      <c r="BD122" s="948"/>
      <c r="BE122" s="948"/>
      <c r="BF122" s="948"/>
      <c r="BG122" s="948"/>
      <c r="BH122" s="948"/>
      <c r="BI122" s="948"/>
      <c r="BJ122" s="948"/>
      <c r="BK122" s="948"/>
      <c r="BL122" s="948"/>
      <c r="BM122" s="948"/>
      <c r="BN122" s="948"/>
      <c r="BO122" s="948"/>
      <c r="BP122" s="949"/>
      <c r="BQ122" s="973">
        <v>646637666</v>
      </c>
      <c r="BR122" s="974"/>
      <c r="BS122" s="974"/>
      <c r="BT122" s="974"/>
      <c r="BU122" s="974"/>
      <c r="BV122" s="974">
        <v>625340045</v>
      </c>
      <c r="BW122" s="974"/>
      <c r="BX122" s="974"/>
      <c r="BY122" s="974"/>
      <c r="BZ122" s="974"/>
      <c r="CA122" s="974">
        <v>604954507</v>
      </c>
      <c r="CB122" s="974"/>
      <c r="CC122" s="974"/>
      <c r="CD122" s="974"/>
      <c r="CE122" s="974"/>
      <c r="CF122" s="993">
        <v>191.9</v>
      </c>
      <c r="CG122" s="994"/>
      <c r="CH122" s="994"/>
      <c r="CI122" s="994"/>
      <c r="CJ122" s="994"/>
      <c r="CK122" s="985"/>
      <c r="CL122" s="986"/>
      <c r="CM122" s="986"/>
      <c r="CN122" s="986"/>
      <c r="CO122" s="987"/>
      <c r="CP122" s="995" t="s">
        <v>370</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x14ac:dyDescent="0.2">
      <c r="A123" s="1038"/>
      <c r="B123" s="932"/>
      <c r="C123" s="905" t="s">
        <v>410</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424</v>
      </c>
      <c r="BP123" s="978"/>
      <c r="BQ123" s="1044">
        <v>788322320</v>
      </c>
      <c r="BR123" s="1045"/>
      <c r="BS123" s="1045"/>
      <c r="BT123" s="1045"/>
      <c r="BU123" s="1045"/>
      <c r="BV123" s="1045">
        <v>769369842</v>
      </c>
      <c r="BW123" s="1045"/>
      <c r="BX123" s="1045"/>
      <c r="BY123" s="1045"/>
      <c r="BZ123" s="1045"/>
      <c r="CA123" s="1045">
        <v>762944866</v>
      </c>
      <c r="CB123" s="1045"/>
      <c r="CC123" s="1045"/>
      <c r="CD123" s="1045"/>
      <c r="CE123" s="1045"/>
      <c r="CF123" s="975"/>
      <c r="CG123" s="976"/>
      <c r="CH123" s="976"/>
      <c r="CI123" s="976"/>
      <c r="CJ123" s="977"/>
      <c r="CK123" s="985"/>
      <c r="CL123" s="986"/>
      <c r="CM123" s="986"/>
      <c r="CN123" s="986"/>
      <c r="CO123" s="987"/>
      <c r="CP123" s="995" t="s">
        <v>367</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413</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425</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125.3</v>
      </c>
      <c r="BR124" s="1005"/>
      <c r="BS124" s="1005"/>
      <c r="BT124" s="1005"/>
      <c r="BU124" s="1005"/>
      <c r="BV124" s="1005">
        <v>124.4</v>
      </c>
      <c r="BW124" s="1005"/>
      <c r="BX124" s="1005"/>
      <c r="BY124" s="1005"/>
      <c r="BZ124" s="1005"/>
      <c r="CA124" s="1005">
        <v>119</v>
      </c>
      <c r="CB124" s="1005"/>
      <c r="CC124" s="1005"/>
      <c r="CD124" s="1005"/>
      <c r="CE124" s="1005"/>
      <c r="CF124" s="1006"/>
      <c r="CG124" s="1007"/>
      <c r="CH124" s="1007"/>
      <c r="CI124" s="1007"/>
      <c r="CJ124" s="1008"/>
      <c r="CK124" s="988"/>
      <c r="CL124" s="988"/>
      <c r="CM124" s="988"/>
      <c r="CN124" s="988"/>
      <c r="CO124" s="989"/>
      <c r="CP124" s="1009" t="s">
        <v>426</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415</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427</v>
      </c>
      <c r="CL125" s="983"/>
      <c r="CM125" s="983"/>
      <c r="CN125" s="983"/>
      <c r="CO125" s="984"/>
      <c r="CP125" s="912" t="s">
        <v>428</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417</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t="s">
        <v>118</v>
      </c>
      <c r="AL126" s="936"/>
      <c r="AM126" s="936"/>
      <c r="AN126" s="936"/>
      <c r="AO126" s="937"/>
      <c r="AP126" s="939" t="s">
        <v>118</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429</v>
      </c>
      <c r="CQ126" s="906"/>
      <c r="CR126" s="906"/>
      <c r="CS126" s="906"/>
      <c r="CT126" s="906"/>
      <c r="CU126" s="906"/>
      <c r="CV126" s="906"/>
      <c r="CW126" s="906"/>
      <c r="CX126" s="906"/>
      <c r="CY126" s="906"/>
      <c r="CZ126" s="906"/>
      <c r="DA126" s="906"/>
      <c r="DB126" s="906"/>
      <c r="DC126" s="906"/>
      <c r="DD126" s="906"/>
      <c r="DE126" s="906"/>
      <c r="DF126" s="907"/>
      <c r="DG126" s="908" t="s">
        <v>118</v>
      </c>
      <c r="DH126" s="909"/>
      <c r="DI126" s="909"/>
      <c r="DJ126" s="909"/>
      <c r="DK126" s="909"/>
      <c r="DL126" s="909" t="s">
        <v>118</v>
      </c>
      <c r="DM126" s="909"/>
      <c r="DN126" s="909"/>
      <c r="DO126" s="909"/>
      <c r="DP126" s="909"/>
      <c r="DQ126" s="909" t="s">
        <v>118</v>
      </c>
      <c r="DR126" s="909"/>
      <c r="DS126" s="909"/>
      <c r="DT126" s="909"/>
      <c r="DU126" s="909"/>
      <c r="DV126" s="910" t="s">
        <v>118</v>
      </c>
      <c r="DW126" s="910"/>
      <c r="DX126" s="910"/>
      <c r="DY126" s="910"/>
      <c r="DZ126" s="911"/>
    </row>
    <row r="127" spans="1:130" s="229" customFormat="1" ht="26.25" customHeight="1" x14ac:dyDescent="0.2">
      <c r="A127" s="1039"/>
      <c r="B127" s="934"/>
      <c r="C127" s="956" t="s">
        <v>430</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t="s">
        <v>118</v>
      </c>
      <c r="AB127" s="936"/>
      <c r="AC127" s="936"/>
      <c r="AD127" s="936"/>
      <c r="AE127" s="937"/>
      <c r="AF127" s="938" t="s">
        <v>118</v>
      </c>
      <c r="AG127" s="936"/>
      <c r="AH127" s="936"/>
      <c r="AI127" s="936"/>
      <c r="AJ127" s="937"/>
      <c r="AK127" s="938" t="s">
        <v>118</v>
      </c>
      <c r="AL127" s="936"/>
      <c r="AM127" s="936"/>
      <c r="AN127" s="936"/>
      <c r="AO127" s="937"/>
      <c r="AP127" s="939" t="s">
        <v>118</v>
      </c>
      <c r="AQ127" s="940"/>
      <c r="AR127" s="940"/>
      <c r="AS127" s="940"/>
      <c r="AT127" s="941"/>
      <c r="AU127" s="231"/>
      <c r="AV127" s="231"/>
      <c r="AW127" s="231"/>
      <c r="AX127" s="1012" t="s">
        <v>431</v>
      </c>
      <c r="AY127" s="1013"/>
      <c r="AZ127" s="1013"/>
      <c r="BA127" s="1013"/>
      <c r="BB127" s="1013"/>
      <c r="BC127" s="1013"/>
      <c r="BD127" s="1013"/>
      <c r="BE127" s="1014"/>
      <c r="BF127" s="1015" t="s">
        <v>432</v>
      </c>
      <c r="BG127" s="1013"/>
      <c r="BH127" s="1013"/>
      <c r="BI127" s="1013"/>
      <c r="BJ127" s="1013"/>
      <c r="BK127" s="1013"/>
      <c r="BL127" s="1014"/>
      <c r="BM127" s="1015" t="s">
        <v>433</v>
      </c>
      <c r="BN127" s="1013"/>
      <c r="BO127" s="1013"/>
      <c r="BP127" s="1013"/>
      <c r="BQ127" s="1013"/>
      <c r="BR127" s="1013"/>
      <c r="BS127" s="1014"/>
      <c r="BT127" s="1015" t="s">
        <v>434</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435</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436</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437</v>
      </c>
      <c r="X128" s="1024"/>
      <c r="Y128" s="1024"/>
      <c r="Z128" s="1025"/>
      <c r="AA128" s="1026">
        <v>1870200</v>
      </c>
      <c r="AB128" s="1027"/>
      <c r="AC128" s="1027"/>
      <c r="AD128" s="1027"/>
      <c r="AE128" s="1028"/>
      <c r="AF128" s="1029">
        <v>255402</v>
      </c>
      <c r="AG128" s="1027"/>
      <c r="AH128" s="1027"/>
      <c r="AI128" s="1027"/>
      <c r="AJ128" s="1028"/>
      <c r="AK128" s="1029">
        <v>602520</v>
      </c>
      <c r="AL128" s="1027"/>
      <c r="AM128" s="1027"/>
      <c r="AN128" s="1027"/>
      <c r="AO128" s="1028"/>
      <c r="AP128" s="1030"/>
      <c r="AQ128" s="1031"/>
      <c r="AR128" s="1031"/>
      <c r="AS128" s="1031"/>
      <c r="AT128" s="1032"/>
      <c r="AU128" s="231"/>
      <c r="AV128" s="231"/>
      <c r="AW128" s="231"/>
      <c r="AX128" s="879" t="s">
        <v>438</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439</v>
      </c>
      <c r="CQ128" s="694"/>
      <c r="CR128" s="694"/>
      <c r="CS128" s="694"/>
      <c r="CT128" s="694"/>
      <c r="CU128" s="694"/>
      <c r="CV128" s="694"/>
      <c r="CW128" s="694"/>
      <c r="CX128" s="694"/>
      <c r="CY128" s="694"/>
      <c r="CZ128" s="694"/>
      <c r="DA128" s="694"/>
      <c r="DB128" s="694"/>
      <c r="DC128" s="694"/>
      <c r="DD128" s="694"/>
      <c r="DE128" s="694"/>
      <c r="DF128" s="1017"/>
      <c r="DG128" s="1018">
        <v>4963</v>
      </c>
      <c r="DH128" s="1019"/>
      <c r="DI128" s="1019"/>
      <c r="DJ128" s="1019"/>
      <c r="DK128" s="1019"/>
      <c r="DL128" s="1019">
        <v>8059</v>
      </c>
      <c r="DM128" s="1019"/>
      <c r="DN128" s="1019"/>
      <c r="DO128" s="1019"/>
      <c r="DP128" s="1019"/>
      <c r="DQ128" s="1019">
        <v>23421</v>
      </c>
      <c r="DR128" s="1019"/>
      <c r="DS128" s="1019"/>
      <c r="DT128" s="1019"/>
      <c r="DU128" s="1019"/>
      <c r="DV128" s="1020">
        <v>0</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440</v>
      </c>
      <c r="X129" s="1052"/>
      <c r="Y129" s="1052"/>
      <c r="Z129" s="1053"/>
      <c r="AA129" s="935">
        <v>371026953</v>
      </c>
      <c r="AB129" s="936"/>
      <c r="AC129" s="936"/>
      <c r="AD129" s="936"/>
      <c r="AE129" s="937"/>
      <c r="AF129" s="938">
        <v>362869208</v>
      </c>
      <c r="AG129" s="936"/>
      <c r="AH129" s="936"/>
      <c r="AI129" s="936"/>
      <c r="AJ129" s="937"/>
      <c r="AK129" s="938">
        <v>363639715</v>
      </c>
      <c r="AL129" s="936"/>
      <c r="AM129" s="936"/>
      <c r="AN129" s="936"/>
      <c r="AO129" s="937"/>
      <c r="AP129" s="1054"/>
      <c r="AQ129" s="1055"/>
      <c r="AR129" s="1055"/>
      <c r="AS129" s="1055"/>
      <c r="AT129" s="1056"/>
      <c r="AU129" s="232"/>
      <c r="AV129" s="232"/>
      <c r="AW129" s="232"/>
      <c r="AX129" s="1046" t="s">
        <v>441</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442</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443</v>
      </c>
      <c r="X130" s="1052"/>
      <c r="Y130" s="1052"/>
      <c r="Z130" s="1053"/>
      <c r="AA130" s="935">
        <v>50955195</v>
      </c>
      <c r="AB130" s="936"/>
      <c r="AC130" s="936"/>
      <c r="AD130" s="936"/>
      <c r="AE130" s="937"/>
      <c r="AF130" s="938">
        <v>49907504</v>
      </c>
      <c r="AG130" s="936"/>
      <c r="AH130" s="936"/>
      <c r="AI130" s="936"/>
      <c r="AJ130" s="937"/>
      <c r="AK130" s="938">
        <v>48359519</v>
      </c>
      <c r="AL130" s="936"/>
      <c r="AM130" s="936"/>
      <c r="AN130" s="936"/>
      <c r="AO130" s="937"/>
      <c r="AP130" s="1054"/>
      <c r="AQ130" s="1055"/>
      <c r="AR130" s="1055"/>
      <c r="AS130" s="1055"/>
      <c r="AT130" s="1056"/>
      <c r="AU130" s="232"/>
      <c r="AV130" s="232"/>
      <c r="AW130" s="232"/>
      <c r="AX130" s="1046" t="s">
        <v>444</v>
      </c>
      <c r="AY130" s="906"/>
      <c r="AZ130" s="906"/>
      <c r="BA130" s="906"/>
      <c r="BB130" s="906"/>
      <c r="BC130" s="906"/>
      <c r="BD130" s="906"/>
      <c r="BE130" s="907"/>
      <c r="BF130" s="1082">
        <v>11.2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445</v>
      </c>
      <c r="X131" s="1089"/>
      <c r="Y131" s="1089"/>
      <c r="Z131" s="1090"/>
      <c r="AA131" s="1091">
        <v>320071758</v>
      </c>
      <c r="AB131" s="1092"/>
      <c r="AC131" s="1092"/>
      <c r="AD131" s="1092"/>
      <c r="AE131" s="1093"/>
      <c r="AF131" s="1094">
        <v>312961704</v>
      </c>
      <c r="AG131" s="1092"/>
      <c r="AH131" s="1092"/>
      <c r="AI131" s="1092"/>
      <c r="AJ131" s="1093"/>
      <c r="AK131" s="1094">
        <v>315280196</v>
      </c>
      <c r="AL131" s="1092"/>
      <c r="AM131" s="1092"/>
      <c r="AN131" s="1092"/>
      <c r="AO131" s="1093"/>
      <c r="AP131" s="1095"/>
      <c r="AQ131" s="1096"/>
      <c r="AR131" s="1096"/>
      <c r="AS131" s="1096"/>
      <c r="AT131" s="1097"/>
      <c r="AU131" s="232"/>
      <c r="AV131" s="232"/>
      <c r="AW131" s="232"/>
      <c r="AX131" s="1064" t="s">
        <v>446</v>
      </c>
      <c r="AY131" s="694"/>
      <c r="AZ131" s="694"/>
      <c r="BA131" s="694"/>
      <c r="BB131" s="694"/>
      <c r="BC131" s="694"/>
      <c r="BD131" s="694"/>
      <c r="BE131" s="1017"/>
      <c r="BF131" s="1065">
        <v>119</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447</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448</v>
      </c>
      <c r="W132" s="1075"/>
      <c r="X132" s="1075"/>
      <c r="Y132" s="1075"/>
      <c r="Z132" s="1076"/>
      <c r="AA132" s="1077">
        <v>13.078130120000001</v>
      </c>
      <c r="AB132" s="1078"/>
      <c r="AC132" s="1078"/>
      <c r="AD132" s="1078"/>
      <c r="AE132" s="1079"/>
      <c r="AF132" s="1080">
        <v>10.367651560000001</v>
      </c>
      <c r="AG132" s="1078"/>
      <c r="AH132" s="1078"/>
      <c r="AI132" s="1078"/>
      <c r="AJ132" s="1079"/>
      <c r="AK132" s="1080">
        <v>10.278742660000001</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449</v>
      </c>
      <c r="W133" s="1058"/>
      <c r="X133" s="1058"/>
      <c r="Y133" s="1058"/>
      <c r="Z133" s="1059"/>
      <c r="AA133" s="1060">
        <v>10.9</v>
      </c>
      <c r="AB133" s="1061"/>
      <c r="AC133" s="1061"/>
      <c r="AD133" s="1061"/>
      <c r="AE133" s="1062"/>
      <c r="AF133" s="1060">
        <v>11.1</v>
      </c>
      <c r="AG133" s="1061"/>
      <c r="AH133" s="1061"/>
      <c r="AI133" s="1061"/>
      <c r="AJ133" s="1062"/>
      <c r="AK133" s="1060">
        <v>11.2</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wpl3/Y6BYq8aAB8DJsxHXa02bPr/dzCAmvZeIe67BBj/5fZgT44X703GcUtaNQb8WeqB4AVZcvIIw+23FYxx3w==" saltValue="nHYnLSuVvS7tXTRvpNDTj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view="pageBreakPreview" zoomScaleNormal="85" zoomScaleSheetLayoutView="100" workbookViewId="0"/>
  </sheetViews>
  <sheetFormatPr defaultColWidth="0" defaultRowHeight="13.5" customHeight="1" zeroHeight="1" x14ac:dyDescent="0.2"/>
  <cols>
    <col min="1" max="2" width="2.7265625" style="259" customWidth="1"/>
    <col min="3" max="120" width="2.7265625" style="258" customWidth="1"/>
    <col min="121" max="16384" width="9" style="258" hidden="1"/>
  </cols>
  <sheetData>
    <row r="1" spans="2:2" ht="13" x14ac:dyDescent="0.2">
      <c r="B1" s="258"/>
    </row>
    <row r="2" spans="2:2" ht="13" x14ac:dyDescent="0.2"/>
    <row r="3" spans="2:2" ht="13" x14ac:dyDescent="0.2"/>
    <row r="4" spans="2:2" ht="13" x14ac:dyDescent="0.2"/>
    <row r="5" spans="2:2" ht="13" x14ac:dyDescent="0.2"/>
    <row r="6" spans="2:2" ht="13" x14ac:dyDescent="0.2"/>
    <row r="7" spans="2:2" ht="13" x14ac:dyDescent="0.2"/>
    <row r="8" spans="2:2" ht="13" x14ac:dyDescent="0.2"/>
    <row r="9" spans="2:2" ht="13" x14ac:dyDescent="0.2"/>
    <row r="10" spans="2:2" ht="13" x14ac:dyDescent="0.2"/>
    <row r="11" spans="2:2" ht="13" x14ac:dyDescent="0.2"/>
    <row r="12" spans="2:2" ht="13" x14ac:dyDescent="0.2"/>
    <row r="13" spans="2:2" ht="13" x14ac:dyDescent="0.2"/>
    <row r="14" spans="2:2" ht="13" x14ac:dyDescent="0.2"/>
    <row r="15" spans="2:2" ht="13" x14ac:dyDescent="0.2"/>
    <row r="16" spans="2:2" ht="13" x14ac:dyDescent="0.2"/>
    <row r="17" ht="13" x14ac:dyDescent="0.2"/>
    <row r="18" ht="13" x14ac:dyDescent="0.2"/>
    <row r="19" ht="13" x14ac:dyDescent="0.2"/>
    <row r="20" ht="13" x14ac:dyDescent="0.2"/>
    <row r="21" ht="13" x14ac:dyDescent="0.2"/>
    <row r="22" ht="13" x14ac:dyDescent="0.2"/>
    <row r="23" ht="13" x14ac:dyDescent="0.2"/>
    <row r="24" ht="13" x14ac:dyDescent="0.2"/>
    <row r="25" ht="13" x14ac:dyDescent="0.2"/>
    <row r="26" ht="13" x14ac:dyDescent="0.2"/>
    <row r="27" ht="13" x14ac:dyDescent="0.2"/>
    <row r="28" ht="13" x14ac:dyDescent="0.2"/>
    <row r="29" ht="13" x14ac:dyDescent="0.2"/>
    <row r="30" ht="13" x14ac:dyDescent="0.2"/>
    <row r="31" ht="13" x14ac:dyDescent="0.2"/>
    <row r="32" ht="13" x14ac:dyDescent="0.2"/>
    <row r="33" ht="13" x14ac:dyDescent="0.2"/>
    <row r="34" ht="13" x14ac:dyDescent="0.2"/>
    <row r="35" ht="13" x14ac:dyDescent="0.2"/>
    <row r="36" ht="13" x14ac:dyDescent="0.2"/>
    <row r="37" ht="13" x14ac:dyDescent="0.2"/>
    <row r="38" ht="13" x14ac:dyDescent="0.2"/>
    <row r="39" ht="13" x14ac:dyDescent="0.2"/>
    <row r="40" ht="13" x14ac:dyDescent="0.2"/>
    <row r="41" ht="13" x14ac:dyDescent="0.2"/>
    <row r="42" ht="13" x14ac:dyDescent="0.2"/>
    <row r="43" ht="13" x14ac:dyDescent="0.2"/>
    <row r="44" ht="13" x14ac:dyDescent="0.2"/>
    <row r="45" ht="13" x14ac:dyDescent="0.2"/>
    <row r="46" ht="13" x14ac:dyDescent="0.2"/>
    <row r="47" ht="13" x14ac:dyDescent="0.2"/>
    <row r="4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 x14ac:dyDescent="0.2"/>
    <row r="93" ht="13" x14ac:dyDescent="0.2"/>
    <row r="94" ht="13" x14ac:dyDescent="0.2"/>
    <row r="95" ht="13" x14ac:dyDescent="0.2"/>
    <row r="96" ht="13" x14ac:dyDescent="0.2"/>
    <row r="97" spans="120:120" ht="13" x14ac:dyDescent="0.2">
      <c r="DP97" s="258" t="s">
        <v>0</v>
      </c>
    </row>
  </sheetData>
  <sheetProtection algorithmName="SHA-512" hashValue="YJ1tY9ZguDpXBK4tuM2v6yfI1rDfYMnSwXqRbpCoJ9dpYy3iWrFx6mqikvvMVgl2oA3SaTh0nm0gOm3Hbck8Cw==" saltValue="WVvN/j3SETDiR+fIY0yteQ=="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328125" style="259" customWidth="1"/>
    <col min="117" max="16384" width="9" style="258" hidden="1"/>
  </cols>
  <sheetData>
    <row r="1" spans="2:116" ht="13"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 x14ac:dyDescent="0.2">
      <c r="T2" s="258"/>
    </row>
    <row r="3" spans="2:116" ht="13"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 x14ac:dyDescent="0.2"/>
    <row r="5" spans="2:116" ht="13" x14ac:dyDescent="0.2"/>
    <row r="6" spans="2:116" ht="13" x14ac:dyDescent="0.2"/>
    <row r="7" spans="2:116" ht="13" x14ac:dyDescent="0.2"/>
    <row r="8" spans="2:116" ht="13" x14ac:dyDescent="0.2"/>
    <row r="9" spans="2:116" ht="13" x14ac:dyDescent="0.2"/>
    <row r="10" spans="2:116" ht="13" x14ac:dyDescent="0.2"/>
    <row r="11" spans="2:116" ht="13" x14ac:dyDescent="0.2"/>
    <row r="12" spans="2:116" ht="13" x14ac:dyDescent="0.2"/>
    <row r="13" spans="2:116" ht="13" x14ac:dyDescent="0.2"/>
    <row r="14" spans="2:116" ht="13" x14ac:dyDescent="0.2"/>
    <row r="15" spans="2:116" ht="13" x14ac:dyDescent="0.2"/>
    <row r="16" spans="2:116" ht="13" x14ac:dyDescent="0.2"/>
    <row r="17" spans="116:116" ht="13" x14ac:dyDescent="0.2"/>
    <row r="18" spans="116:116" ht="13" x14ac:dyDescent="0.2"/>
    <row r="19" spans="116:116" ht="13" x14ac:dyDescent="0.2"/>
    <row r="20" spans="116:116" ht="13" x14ac:dyDescent="0.2"/>
    <row r="21" spans="116:116" ht="13" x14ac:dyDescent="0.2">
      <c r="DL21" s="258"/>
    </row>
    <row r="22" spans="116:116" ht="13" x14ac:dyDescent="0.2"/>
    <row r="23" spans="116:116" ht="13" x14ac:dyDescent="0.2"/>
    <row r="24" spans="116:116" ht="13" x14ac:dyDescent="0.2"/>
    <row r="25" spans="116:116" ht="13" x14ac:dyDescent="0.2"/>
    <row r="26" spans="116:116" ht="13" x14ac:dyDescent="0.2"/>
    <row r="27" spans="116:116" ht="13" x14ac:dyDescent="0.2"/>
    <row r="28" spans="116:116" ht="13" x14ac:dyDescent="0.2"/>
    <row r="29" spans="116:116" ht="13" x14ac:dyDescent="0.2"/>
    <row r="30" spans="116:116" ht="13" x14ac:dyDescent="0.2"/>
    <row r="31" spans="116:116" ht="13" x14ac:dyDescent="0.2"/>
    <row r="32" spans="116:116" ht="13" x14ac:dyDescent="0.2"/>
    <row r="33" spans="2:116" ht="13" x14ac:dyDescent="0.2"/>
    <row r="34" spans="2:116" ht="13" x14ac:dyDescent="0.2"/>
    <row r="35" spans="2:116" ht="13" x14ac:dyDescent="0.2">
      <c r="M35" s="258"/>
      <c r="T35" s="258"/>
      <c r="DG35" s="258"/>
      <c r="DH35" s="258"/>
      <c r="DI35" s="258"/>
      <c r="DJ35" s="258"/>
      <c r="DK35" s="258"/>
      <c r="DL35" s="258"/>
    </row>
    <row r="36" spans="2:116" ht="13"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 x14ac:dyDescent="0.2">
      <c r="DL37" s="258"/>
    </row>
    <row r="38" spans="2:116" ht="13" x14ac:dyDescent="0.2">
      <c r="DK38" s="258"/>
      <c r="DL38" s="258"/>
    </row>
    <row r="39" spans="2:116" ht="13" x14ac:dyDescent="0.2"/>
    <row r="40" spans="2:116" ht="13" x14ac:dyDescent="0.2"/>
    <row r="41" spans="2:116" ht="13" x14ac:dyDescent="0.2"/>
    <row r="42" spans="2:116" ht="13"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 x14ac:dyDescent="0.2">
      <c r="Q43" s="258"/>
      <c r="R43" s="258"/>
      <c r="S43" s="258"/>
      <c r="CZ43" s="258"/>
      <c r="DA43" s="258"/>
      <c r="DB43" s="258"/>
      <c r="DC43" s="258"/>
      <c r="DD43" s="258"/>
      <c r="DE43" s="258"/>
      <c r="DF43" s="258"/>
      <c r="DG43" s="258"/>
      <c r="DH43" s="258"/>
      <c r="DI43" s="258"/>
      <c r="DJ43" s="258"/>
      <c r="DK43" s="258"/>
      <c r="DL43" s="258"/>
    </row>
    <row r="44" spans="2:116" ht="13" x14ac:dyDescent="0.2">
      <c r="DL44" s="258"/>
    </row>
    <row r="45" spans="2:116" ht="13" x14ac:dyDescent="0.2"/>
    <row r="46" spans="2:116" ht="13" x14ac:dyDescent="0.2"/>
    <row r="47" spans="2:116" ht="13" x14ac:dyDescent="0.2"/>
    <row r="48" spans="2:116" ht="13" x14ac:dyDescent="0.2"/>
    <row r="49" spans="111:116" ht="13" x14ac:dyDescent="0.2"/>
    <row r="50" spans="111:116" ht="13" x14ac:dyDescent="0.2">
      <c r="DG50" s="258"/>
      <c r="DH50" s="258"/>
      <c r="DI50" s="258"/>
      <c r="DJ50" s="258"/>
      <c r="DK50" s="258"/>
      <c r="DL50" s="258"/>
    </row>
    <row r="51" spans="111:116" ht="13" x14ac:dyDescent="0.2"/>
    <row r="52" spans="111:116" ht="13" x14ac:dyDescent="0.2"/>
    <row r="53" spans="111:116" ht="13" x14ac:dyDescent="0.2">
      <c r="DL53" s="258"/>
    </row>
    <row r="54" spans="111:116" ht="13" x14ac:dyDescent="0.2"/>
    <row r="55" spans="111:116" ht="13" x14ac:dyDescent="0.2"/>
    <row r="56" spans="111:116" ht="13" x14ac:dyDescent="0.2"/>
    <row r="57" spans="111:116" ht="13" x14ac:dyDescent="0.2"/>
    <row r="58" spans="111:116" ht="13" x14ac:dyDescent="0.2"/>
    <row r="59" spans="111:116" ht="13" x14ac:dyDescent="0.2"/>
    <row r="60" spans="111:116" ht="13" x14ac:dyDescent="0.2"/>
    <row r="61" spans="111:116" ht="13" x14ac:dyDescent="0.2"/>
    <row r="62" spans="111:116" ht="13" x14ac:dyDescent="0.2"/>
    <row r="63" spans="111:116" ht="13" x14ac:dyDescent="0.2"/>
    <row r="64" spans="111:116" ht="13" x14ac:dyDescent="0.2"/>
    <row r="65" spans="114:116" ht="13" x14ac:dyDescent="0.2"/>
    <row r="66" spans="114:116" ht="13" x14ac:dyDescent="0.2"/>
    <row r="67" spans="114:116" ht="13" x14ac:dyDescent="0.2">
      <c r="DJ67" s="258"/>
      <c r="DK67" s="258"/>
      <c r="DL67" s="258"/>
    </row>
    <row r="68" spans="114:116" ht="13" x14ac:dyDescent="0.2"/>
    <row r="69" spans="114:116" ht="13" x14ac:dyDescent="0.2"/>
    <row r="70" spans="114:116" ht="13" x14ac:dyDescent="0.2"/>
    <row r="71" spans="114:116" ht="13" x14ac:dyDescent="0.2"/>
    <row r="72" spans="114:116" ht="13" x14ac:dyDescent="0.2"/>
    <row r="73" spans="114:116" ht="13" x14ac:dyDescent="0.2"/>
    <row r="74" spans="114:116" ht="13" x14ac:dyDescent="0.2"/>
    <row r="75" spans="114:116" ht="13" x14ac:dyDescent="0.2"/>
    <row r="76" spans="114:116" ht="13" x14ac:dyDescent="0.2"/>
    <row r="77" spans="114:116" ht="13" x14ac:dyDescent="0.2"/>
    <row r="78" spans="114:116" ht="13" x14ac:dyDescent="0.2"/>
    <row r="79" spans="114:116" ht="13" x14ac:dyDescent="0.2"/>
    <row r="80" spans="114:116" ht="13" x14ac:dyDescent="0.2"/>
    <row r="81" spans="116:116" ht="13" x14ac:dyDescent="0.2"/>
    <row r="82" spans="116:116" ht="13" x14ac:dyDescent="0.2"/>
    <row r="83" spans="116:116" ht="13" x14ac:dyDescent="0.2"/>
    <row r="84" spans="116:116" ht="13" x14ac:dyDescent="0.2"/>
    <row r="85" spans="116:116" ht="13" x14ac:dyDescent="0.2"/>
    <row r="86" spans="116:116" ht="13" x14ac:dyDescent="0.2"/>
    <row r="87" spans="116:116" ht="13" x14ac:dyDescent="0.2"/>
    <row r="88" spans="116:116" ht="13" x14ac:dyDescent="0.2"/>
    <row r="89" spans="116:116" ht="13" x14ac:dyDescent="0.2">
      <c r="DL89" s="259" t="s">
        <v>0</v>
      </c>
    </row>
  </sheetData>
  <sheetProtection algorithmName="SHA-512" hashValue="eM6F71uZadOQnXiRDzVNJRBpqAXUzW2zs3RDgE5Vu1514GhMgsruzSqlJuR+AwyxvOc9hBvLReiiLnDdHEitCQ==" saltValue="GZWFxWK6Px0kwnt+zoKd/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zoomScaleSheetLayoutView="100" workbookViewId="0"/>
  </sheetViews>
  <sheetFormatPr defaultColWidth="0" defaultRowHeight="13.5" customHeight="1" zeroHeight="1" x14ac:dyDescent="0.2"/>
  <cols>
    <col min="1" max="36" width="2.453125" style="260" customWidth="1"/>
    <col min="37" max="44" width="17" style="260" customWidth="1"/>
    <col min="45" max="45" width="6.08984375" style="267" customWidth="1"/>
    <col min="46" max="46" width="3" style="265" customWidth="1"/>
    <col min="47" max="47" width="19.08984375" style="260" hidden="1" customWidth="1"/>
    <col min="48" max="52" width="12.6328125" style="260" hidden="1" customWidth="1"/>
    <col min="53" max="16384" width="8.6328125" style="260" hidden="1"/>
  </cols>
  <sheetData>
    <row r="1" spans="1:46" ht="13" x14ac:dyDescent="0.2">
      <c r="AS1" s="261"/>
      <c r="AT1" s="261"/>
    </row>
    <row r="2" spans="1:46" ht="13" x14ac:dyDescent="0.2">
      <c r="AS2" s="261"/>
      <c r="AT2" s="261"/>
    </row>
    <row r="3" spans="1:46" ht="13" x14ac:dyDescent="0.2">
      <c r="AS3" s="261"/>
      <c r="AT3" s="261"/>
    </row>
    <row r="4" spans="1:46" ht="13" x14ac:dyDescent="0.2">
      <c r="AS4" s="261"/>
      <c r="AT4" s="261"/>
    </row>
    <row r="5" spans="1:46" ht="16.5" x14ac:dyDescent="0.2">
      <c r="A5" s="262" t="s">
        <v>450</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451</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452</v>
      </c>
      <c r="AP7" s="271"/>
      <c r="AQ7" s="272" t="s">
        <v>453</v>
      </c>
      <c r="AR7" s="273"/>
    </row>
    <row r="8" spans="1:46" ht="13"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454</v>
      </c>
      <c r="AQ8" s="278" t="s">
        <v>455</v>
      </c>
      <c r="AR8" s="279" t="s">
        <v>456</v>
      </c>
    </row>
    <row r="9" spans="1:46" ht="13"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457</v>
      </c>
      <c r="AL9" s="1099"/>
      <c r="AM9" s="1099"/>
      <c r="AN9" s="1100"/>
      <c r="AO9" s="280">
        <v>152103410</v>
      </c>
      <c r="AP9" s="280">
        <v>115906</v>
      </c>
      <c r="AQ9" s="281">
        <v>108341</v>
      </c>
      <c r="AR9" s="282">
        <v>7</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458</v>
      </c>
      <c r="AL10" s="1099"/>
      <c r="AM10" s="1099"/>
      <c r="AN10" s="1100"/>
      <c r="AO10" s="280">
        <v>833931</v>
      </c>
      <c r="AP10" s="280">
        <v>635</v>
      </c>
      <c r="AQ10" s="281">
        <v>580</v>
      </c>
      <c r="AR10" s="282">
        <v>9.5</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459</v>
      </c>
      <c r="AL11" s="1099"/>
      <c r="AM11" s="1099"/>
      <c r="AN11" s="1100"/>
      <c r="AO11" s="280" t="s">
        <v>460</v>
      </c>
      <c r="AP11" s="280" t="s">
        <v>460</v>
      </c>
      <c r="AQ11" s="281" t="s">
        <v>460</v>
      </c>
      <c r="AR11" s="282" t="s">
        <v>460</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461</v>
      </c>
      <c r="AL12" s="1099"/>
      <c r="AM12" s="1099"/>
      <c r="AN12" s="1100"/>
      <c r="AO12" s="280" t="s">
        <v>460</v>
      </c>
      <c r="AP12" s="280" t="s">
        <v>460</v>
      </c>
      <c r="AQ12" s="281">
        <v>28</v>
      </c>
      <c r="AR12" s="282" t="s">
        <v>460</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462</v>
      </c>
      <c r="AL13" s="1099"/>
      <c r="AM13" s="1099"/>
      <c r="AN13" s="1100"/>
      <c r="AO13" s="280">
        <v>4979820</v>
      </c>
      <c r="AP13" s="280">
        <v>3795</v>
      </c>
      <c r="AQ13" s="281">
        <v>1968</v>
      </c>
      <c r="AR13" s="282">
        <v>92.8</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463</v>
      </c>
      <c r="AL14" s="1099"/>
      <c r="AM14" s="1099"/>
      <c r="AN14" s="1100"/>
      <c r="AO14" s="280">
        <v>-7906297</v>
      </c>
      <c r="AP14" s="280">
        <v>-6025</v>
      </c>
      <c r="AQ14" s="281">
        <v>-5147</v>
      </c>
      <c r="AR14" s="282">
        <v>17.100000000000001</v>
      </c>
    </row>
    <row r="15" spans="1:46" ht="13"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150010864</v>
      </c>
      <c r="AP15" s="280">
        <v>114312</v>
      </c>
      <c r="AQ15" s="281">
        <v>105769</v>
      </c>
      <c r="AR15" s="282">
        <v>8.1</v>
      </c>
    </row>
    <row r="16" spans="1:46" ht="13"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464</v>
      </c>
      <c r="AL19" s="261"/>
      <c r="AM19" s="261"/>
      <c r="AN19" s="261"/>
      <c r="AO19" s="261"/>
      <c r="AP19" s="261"/>
      <c r="AQ19" s="261"/>
      <c r="AR19" s="261"/>
    </row>
    <row r="20" spans="1:46" ht="13"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465</v>
      </c>
      <c r="AP20" s="291" t="s">
        <v>466</v>
      </c>
      <c r="AQ20" s="292" t="s">
        <v>467</v>
      </c>
      <c r="AR20" s="293"/>
    </row>
    <row r="21" spans="1:46" s="299" customFormat="1" ht="13"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468</v>
      </c>
      <c r="AL21" s="1105"/>
      <c r="AM21" s="1105"/>
      <c r="AN21" s="1106"/>
      <c r="AO21" s="295">
        <v>1370.19</v>
      </c>
      <c r="AP21" s="296">
        <v>1276.01</v>
      </c>
      <c r="AQ21" s="297">
        <v>94.18</v>
      </c>
      <c r="AR21" s="266"/>
      <c r="AS21" s="298"/>
      <c r="AT21" s="294"/>
    </row>
    <row r="22" spans="1:46" s="299" customFormat="1" ht="13"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469</v>
      </c>
      <c r="AL22" s="1105"/>
      <c r="AM22" s="1105"/>
      <c r="AN22" s="1106"/>
      <c r="AO22" s="300">
        <v>98.5</v>
      </c>
      <c r="AP22" s="301">
        <v>99.1</v>
      </c>
      <c r="AQ22" s="302">
        <v>-0.6</v>
      </c>
      <c r="AR22" s="286"/>
      <c r="AS22" s="298"/>
      <c r="AT22" s="294"/>
    </row>
    <row r="23" spans="1:46" s="299" customFormat="1" ht="13"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 x14ac:dyDescent="0.2">
      <c r="A26" s="1107" t="s">
        <v>470</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 x14ac:dyDescent="0.2">
      <c r="A27" s="307"/>
      <c r="AO27" s="261"/>
      <c r="AP27" s="261"/>
      <c r="AQ27" s="261"/>
      <c r="AR27" s="261"/>
      <c r="AS27" s="261"/>
      <c r="AT27" s="261"/>
    </row>
    <row r="28" spans="1:46" ht="16.5" x14ac:dyDescent="0.2">
      <c r="A28" s="262" t="s">
        <v>471</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472</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452</v>
      </c>
      <c r="AP30" s="271"/>
      <c r="AQ30" s="272" t="s">
        <v>453</v>
      </c>
      <c r="AR30" s="273"/>
    </row>
    <row r="31" spans="1:46" ht="13"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454</v>
      </c>
      <c r="AQ31" s="278" t="s">
        <v>455</v>
      </c>
      <c r="AR31" s="279" t="s">
        <v>456</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473</v>
      </c>
      <c r="AL32" s="1119"/>
      <c r="AM32" s="1119"/>
      <c r="AN32" s="1120"/>
      <c r="AO32" s="280">
        <v>79440365</v>
      </c>
      <c r="AP32" s="280">
        <v>60535</v>
      </c>
      <c r="AQ32" s="281">
        <v>54476</v>
      </c>
      <c r="AR32" s="282">
        <v>11.1</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474</v>
      </c>
      <c r="AL33" s="1119"/>
      <c r="AM33" s="1119"/>
      <c r="AN33" s="1120"/>
      <c r="AO33" s="280" t="s">
        <v>460</v>
      </c>
      <c r="AP33" s="280" t="s">
        <v>460</v>
      </c>
      <c r="AQ33" s="281">
        <v>4608</v>
      </c>
      <c r="AR33" s="282" t="s">
        <v>460</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475</v>
      </c>
      <c r="AL34" s="1119"/>
      <c r="AM34" s="1119"/>
      <c r="AN34" s="1120"/>
      <c r="AO34" s="280" t="s">
        <v>460</v>
      </c>
      <c r="AP34" s="280" t="s">
        <v>460</v>
      </c>
      <c r="AQ34" s="281">
        <v>15895</v>
      </c>
      <c r="AR34" s="282" t="s">
        <v>460</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476</v>
      </c>
      <c r="AL35" s="1119"/>
      <c r="AM35" s="1119"/>
      <c r="AN35" s="1120"/>
      <c r="AO35" s="280">
        <v>1878604</v>
      </c>
      <c r="AP35" s="280">
        <v>1432</v>
      </c>
      <c r="AQ35" s="281">
        <v>1275</v>
      </c>
      <c r="AR35" s="282">
        <v>12.3</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477</v>
      </c>
      <c r="AL36" s="1119"/>
      <c r="AM36" s="1119"/>
      <c r="AN36" s="1120"/>
      <c r="AO36" s="280" t="s">
        <v>460</v>
      </c>
      <c r="AP36" s="280" t="s">
        <v>460</v>
      </c>
      <c r="AQ36" s="281">
        <v>43</v>
      </c>
      <c r="AR36" s="282" t="s">
        <v>460</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478</v>
      </c>
      <c r="AL37" s="1119"/>
      <c r="AM37" s="1119"/>
      <c r="AN37" s="1120"/>
      <c r="AO37" s="280">
        <v>49910</v>
      </c>
      <c r="AP37" s="280">
        <v>38</v>
      </c>
      <c r="AQ37" s="281">
        <v>446</v>
      </c>
      <c r="AR37" s="282">
        <v>-91.5</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479</v>
      </c>
      <c r="AL38" s="1116"/>
      <c r="AM38" s="1116"/>
      <c r="AN38" s="1117"/>
      <c r="AO38" s="310" t="s">
        <v>460</v>
      </c>
      <c r="AP38" s="310" t="s">
        <v>460</v>
      </c>
      <c r="AQ38" s="311">
        <v>0</v>
      </c>
      <c r="AR38" s="302" t="s">
        <v>460</v>
      </c>
      <c r="AS38" s="309"/>
    </row>
    <row r="39" spans="1:16384" ht="13"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480</v>
      </c>
      <c r="AL39" s="1116"/>
      <c r="AM39" s="1116"/>
      <c r="AN39" s="1117"/>
      <c r="AO39" s="280">
        <v>-602520</v>
      </c>
      <c r="AP39" s="280">
        <v>-459</v>
      </c>
      <c r="AQ39" s="281">
        <v>-917</v>
      </c>
      <c r="AR39" s="282">
        <v>-49.9</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481</v>
      </c>
      <c r="AL40" s="1119"/>
      <c r="AM40" s="1119"/>
      <c r="AN40" s="1120"/>
      <c r="AO40" s="280">
        <v>-48359519</v>
      </c>
      <c r="AP40" s="280">
        <v>-36851</v>
      </c>
      <c r="AQ40" s="281">
        <v>-40837</v>
      </c>
      <c r="AR40" s="282">
        <v>-9.8000000000000007</v>
      </c>
      <c r="AS40" s="309"/>
    </row>
    <row r="41" spans="1:16384" ht="13"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482</v>
      </c>
      <c r="AL41" s="1102"/>
      <c r="AM41" s="1102"/>
      <c r="AN41" s="1103"/>
      <c r="AO41" s="280">
        <v>32406840</v>
      </c>
      <c r="AP41" s="280">
        <v>24695</v>
      </c>
      <c r="AQ41" s="281">
        <v>34990</v>
      </c>
      <c r="AR41" s="282">
        <v>-29.4</v>
      </c>
      <c r="AS41" s="309"/>
    </row>
    <row r="42" spans="1:16384" ht="13"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483</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484</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452</v>
      </c>
      <c r="AN49" s="1112" t="s">
        <v>485</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486</v>
      </c>
      <c r="AO50" s="323" t="s">
        <v>487</v>
      </c>
      <c r="AP50" s="324" t="s">
        <v>488</v>
      </c>
      <c r="AQ50" s="325" t="s">
        <v>489</v>
      </c>
      <c r="AR50" s="326" t="s">
        <v>490</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491</v>
      </c>
      <c r="AL51" s="319"/>
      <c r="AM51" s="327">
        <v>107691601</v>
      </c>
      <c r="AN51" s="328">
        <v>78657</v>
      </c>
      <c r="AO51" s="329">
        <v>13</v>
      </c>
      <c r="AP51" s="330">
        <v>91743</v>
      </c>
      <c r="AQ51" s="331">
        <v>11.2</v>
      </c>
      <c r="AR51" s="332">
        <v>1.8</v>
      </c>
    </row>
    <row r="52" spans="1:16384" ht="13"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492</v>
      </c>
      <c r="AM52" s="335">
        <v>24020484</v>
      </c>
      <c r="AN52" s="336">
        <v>17544</v>
      </c>
      <c r="AO52" s="337">
        <v>9.8000000000000007</v>
      </c>
      <c r="AP52" s="338">
        <v>21872</v>
      </c>
      <c r="AQ52" s="339">
        <v>14.5</v>
      </c>
      <c r="AR52" s="340">
        <v>-4.7</v>
      </c>
    </row>
    <row r="53" spans="1:16384" ht="13"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493</v>
      </c>
      <c r="AL53" s="319"/>
      <c r="AM53" s="327">
        <v>116034568</v>
      </c>
      <c r="AN53" s="328">
        <v>85550</v>
      </c>
      <c r="AO53" s="329">
        <v>8.8000000000000007</v>
      </c>
      <c r="AP53" s="330">
        <v>95429</v>
      </c>
      <c r="AQ53" s="331">
        <v>4</v>
      </c>
      <c r="AR53" s="332">
        <v>4.8</v>
      </c>
    </row>
    <row r="54" spans="1:16384" ht="13"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492</v>
      </c>
      <c r="AM54" s="335">
        <v>22861725</v>
      </c>
      <c r="AN54" s="336">
        <v>16855</v>
      </c>
      <c r="AO54" s="337">
        <v>-3.9</v>
      </c>
      <c r="AP54" s="338">
        <v>19371</v>
      </c>
      <c r="AQ54" s="339">
        <v>-11.4</v>
      </c>
      <c r="AR54" s="340">
        <v>7.5</v>
      </c>
    </row>
    <row r="55" spans="1:16384" ht="13"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494</v>
      </c>
      <c r="AL55" s="319"/>
      <c r="AM55" s="327">
        <v>121702026</v>
      </c>
      <c r="AN55" s="328">
        <v>90718</v>
      </c>
      <c r="AO55" s="329">
        <v>6</v>
      </c>
      <c r="AP55" s="330">
        <v>93540</v>
      </c>
      <c r="AQ55" s="331">
        <v>-2</v>
      </c>
      <c r="AR55" s="332">
        <v>8</v>
      </c>
    </row>
    <row r="56" spans="1:16384" ht="13"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492</v>
      </c>
      <c r="AM56" s="335">
        <v>24551009</v>
      </c>
      <c r="AN56" s="336">
        <v>18301</v>
      </c>
      <c r="AO56" s="337">
        <v>8.6</v>
      </c>
      <c r="AP56" s="338">
        <v>20617</v>
      </c>
      <c r="AQ56" s="339">
        <v>6.4</v>
      </c>
      <c r="AR56" s="340">
        <v>2.2000000000000002</v>
      </c>
    </row>
    <row r="57" spans="1:16384" ht="13"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495</v>
      </c>
      <c r="AL57" s="319"/>
      <c r="AM57" s="327">
        <v>109971455</v>
      </c>
      <c r="AN57" s="328">
        <v>82861</v>
      </c>
      <c r="AO57" s="329">
        <v>-8.6999999999999993</v>
      </c>
      <c r="AP57" s="330">
        <v>88232</v>
      </c>
      <c r="AQ57" s="331">
        <v>-5.7</v>
      </c>
      <c r="AR57" s="332">
        <v>-3</v>
      </c>
    </row>
    <row r="58" spans="1:16384" ht="13"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492</v>
      </c>
      <c r="AM58" s="335">
        <v>21594447</v>
      </c>
      <c r="AN58" s="336">
        <v>16271</v>
      </c>
      <c r="AO58" s="337">
        <v>-11.1</v>
      </c>
      <c r="AP58" s="338">
        <v>18955</v>
      </c>
      <c r="AQ58" s="339">
        <v>-8.1</v>
      </c>
      <c r="AR58" s="340">
        <v>-3</v>
      </c>
    </row>
    <row r="59" spans="1:16384" ht="13"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496</v>
      </c>
      <c r="AL59" s="319"/>
      <c r="AM59" s="327">
        <v>121381452</v>
      </c>
      <c r="AN59" s="328">
        <v>92495</v>
      </c>
      <c r="AO59" s="329">
        <v>11.6</v>
      </c>
      <c r="AP59" s="330">
        <v>88906</v>
      </c>
      <c r="AQ59" s="331">
        <v>0.8</v>
      </c>
      <c r="AR59" s="332">
        <v>10.8</v>
      </c>
    </row>
    <row r="60" spans="1:16384" ht="13"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492</v>
      </c>
      <c r="AM60" s="335">
        <v>24645971</v>
      </c>
      <c r="AN60" s="336">
        <v>18781</v>
      </c>
      <c r="AO60" s="337">
        <v>15.4</v>
      </c>
      <c r="AP60" s="338">
        <v>19827</v>
      </c>
      <c r="AQ60" s="339">
        <v>4.5999999999999996</v>
      </c>
      <c r="AR60" s="340">
        <v>10.8</v>
      </c>
    </row>
    <row r="61" spans="1:16384" ht="13"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497</v>
      </c>
      <c r="AL61" s="341"/>
      <c r="AM61" s="342">
        <v>115356220</v>
      </c>
      <c r="AN61" s="343">
        <v>86056</v>
      </c>
      <c r="AO61" s="344">
        <v>6.1</v>
      </c>
      <c r="AP61" s="345">
        <v>91570</v>
      </c>
      <c r="AQ61" s="346">
        <v>1.7</v>
      </c>
      <c r="AR61" s="332">
        <v>4.4000000000000004</v>
      </c>
    </row>
    <row r="62" spans="1:16384" ht="13"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492</v>
      </c>
      <c r="AM62" s="335">
        <v>23534727</v>
      </c>
      <c r="AN62" s="336">
        <v>17550</v>
      </c>
      <c r="AO62" s="337">
        <v>3.8</v>
      </c>
      <c r="AP62" s="338">
        <v>20128</v>
      </c>
      <c r="AQ62" s="339">
        <v>1.2</v>
      </c>
      <c r="AR62" s="340">
        <v>2.6</v>
      </c>
    </row>
    <row r="63" spans="1:16384" ht="13"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 hidden="1" x14ac:dyDescent="0.2">
      <c r="AK70" s="261"/>
      <c r="AL70" s="261"/>
      <c r="AM70" s="261"/>
      <c r="AN70" s="261"/>
      <c r="AO70" s="261"/>
      <c r="AP70" s="261"/>
      <c r="AQ70" s="261"/>
      <c r="AR70" s="261"/>
    </row>
    <row r="71" spans="1:46" ht="13" hidden="1" x14ac:dyDescent="0.2">
      <c r="AK71" s="261"/>
      <c r="AL71" s="261"/>
      <c r="AM71" s="261"/>
      <c r="AN71" s="261"/>
      <c r="AO71" s="261"/>
      <c r="AP71" s="261"/>
      <c r="AQ71" s="261"/>
      <c r="AR71" s="261"/>
    </row>
    <row r="72" spans="1:46" ht="13" hidden="1" x14ac:dyDescent="0.2">
      <c r="AK72" s="261"/>
      <c r="AL72" s="261"/>
      <c r="AM72" s="261"/>
      <c r="AN72" s="261"/>
      <c r="AO72" s="261"/>
      <c r="AP72" s="261"/>
      <c r="AQ72" s="261"/>
      <c r="AR72" s="261"/>
    </row>
    <row r="73" spans="1:46" ht="13" hidden="1" x14ac:dyDescent="0.2">
      <c r="AK73" s="261"/>
      <c r="AL73" s="261"/>
      <c r="AM73" s="261"/>
      <c r="AN73" s="261"/>
      <c r="AO73" s="261"/>
      <c r="AP73" s="261"/>
      <c r="AQ73" s="261"/>
      <c r="AR73" s="261"/>
    </row>
  </sheetData>
  <sheetProtection algorithmName="SHA-512" hashValue="wLd9pjXG6g1+BfJj8fYLJEoHhycnAAktYGDDnC1opNZutAF6eeXgOuHzipb6Mr4YtzDSMKXpwK0VD7xtDyuetA==" saltValue="0fcaZgjThl9oE3qR54xuCg=="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531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c r="DC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c r="DU9" s="258"/>
    </row>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2:125" ht="13" x14ac:dyDescent="0.2">
      <c r="DU17" s="258"/>
    </row>
    <row r="18" spans="2:125" ht="13" x14ac:dyDescent="0.2"/>
    <row r="19" spans="2:125" ht="13" x14ac:dyDescent="0.2"/>
    <row r="20" spans="2:125" ht="13" x14ac:dyDescent="0.2">
      <c r="DU20" s="258"/>
    </row>
    <row r="21" spans="2:125" ht="13" x14ac:dyDescent="0.2">
      <c r="DU21" s="258"/>
    </row>
    <row r="22" spans="2:125" ht="13" x14ac:dyDescent="0.2"/>
    <row r="23" spans="2:125" ht="13" x14ac:dyDescent="0.2"/>
    <row r="24" spans="2:125" ht="13" x14ac:dyDescent="0.2"/>
    <row r="25" spans="2:125" ht="13" x14ac:dyDescent="0.2"/>
    <row r="26" spans="2:125" ht="13" x14ac:dyDescent="0.2"/>
    <row r="27" spans="2:125" ht="13" x14ac:dyDescent="0.2"/>
    <row r="28" spans="2:125" ht="13" x14ac:dyDescent="0.2">
      <c r="DU28" s="258"/>
    </row>
    <row r="29" spans="2:125" ht="13" x14ac:dyDescent="0.2"/>
    <row r="30" spans="2:125" ht="13" x14ac:dyDescent="0.2">
      <c r="B30" s="258"/>
    </row>
    <row r="31" spans="2:125" ht="13" x14ac:dyDescent="0.2"/>
    <row r="32" spans="2:125" ht="13" x14ac:dyDescent="0.2"/>
    <row r="33" spans="3:125" ht="13" x14ac:dyDescent="0.2">
      <c r="G33" s="258"/>
      <c r="I33" s="258"/>
    </row>
    <row r="34" spans="3:125" ht="13" x14ac:dyDescent="0.2">
      <c r="C34" s="258"/>
      <c r="P34" s="258"/>
      <c r="R34" s="258"/>
      <c r="DD34" s="258"/>
    </row>
    <row r="35" spans="3:125" ht="13" x14ac:dyDescent="0.2">
      <c r="D35" s="258"/>
      <c r="E35" s="258"/>
      <c r="DC35" s="258"/>
      <c r="DF35" s="258"/>
      <c r="DP35" s="258"/>
      <c r="DQ35" s="258"/>
      <c r="DR35" s="258"/>
      <c r="DS35" s="258"/>
      <c r="DT35" s="258"/>
      <c r="DU35" s="258"/>
    </row>
    <row r="36" spans="3:125" ht="13"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 x14ac:dyDescent="0.2">
      <c r="DU37" s="258"/>
    </row>
    <row r="38" spans="3:125" ht="13" x14ac:dyDescent="0.2">
      <c r="DT38" s="258"/>
      <c r="DU38" s="258"/>
    </row>
    <row r="39" spans="3:125" ht="13" x14ac:dyDescent="0.2"/>
    <row r="40" spans="3:125" ht="13" x14ac:dyDescent="0.2">
      <c r="DD40" s="258"/>
    </row>
    <row r="41" spans="3:125" ht="13" x14ac:dyDescent="0.2">
      <c r="R41" s="258"/>
    </row>
    <row r="42" spans="3:125" ht="13" x14ac:dyDescent="0.2">
      <c r="DC42" s="258"/>
      <c r="DF42" s="258"/>
    </row>
    <row r="43" spans="3:125" ht="13"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 x14ac:dyDescent="0.2">
      <c r="DU44" s="258"/>
    </row>
    <row r="45" spans="3:125" ht="13" x14ac:dyDescent="0.2"/>
    <row r="46" spans="3:125" ht="13" x14ac:dyDescent="0.2"/>
    <row r="47" spans="3:125" ht="13" x14ac:dyDescent="0.2"/>
    <row r="48" spans="3:125" ht="13" x14ac:dyDescent="0.2">
      <c r="DT48" s="258"/>
      <c r="DU48" s="258"/>
    </row>
    <row r="49" spans="120:125" ht="13" x14ac:dyDescent="0.2"/>
    <row r="50" spans="120:125" ht="13" x14ac:dyDescent="0.2">
      <c r="DU50" s="258"/>
    </row>
    <row r="51" spans="120:125" ht="13" x14ac:dyDescent="0.2">
      <c r="DP51" s="258"/>
      <c r="DQ51" s="258"/>
      <c r="DR51" s="258"/>
      <c r="DS51" s="258"/>
      <c r="DT51" s="258"/>
      <c r="DU51" s="258"/>
    </row>
    <row r="52" spans="120:125" ht="13" x14ac:dyDescent="0.2"/>
    <row r="53" spans="120:125" ht="13" x14ac:dyDescent="0.2"/>
    <row r="54" spans="120:125" ht="13" x14ac:dyDescent="0.2">
      <c r="DU54" s="258"/>
    </row>
    <row r="55" spans="120:125" ht="13" x14ac:dyDescent="0.2"/>
    <row r="56" spans="120:125" ht="13" x14ac:dyDescent="0.2"/>
    <row r="57" spans="120:125" ht="13" x14ac:dyDescent="0.2"/>
    <row r="58" spans="120:125" ht="13" x14ac:dyDescent="0.2">
      <c r="DU58" s="258"/>
    </row>
    <row r="59" spans="120:125" ht="13" x14ac:dyDescent="0.2"/>
    <row r="60" spans="120:125" ht="13" x14ac:dyDescent="0.2"/>
    <row r="61" spans="120:125" ht="13" x14ac:dyDescent="0.2"/>
    <row r="62" spans="120:125" ht="13" x14ac:dyDescent="0.2"/>
    <row r="63" spans="120:125" ht="13" x14ac:dyDescent="0.2">
      <c r="DU63" s="258"/>
    </row>
    <row r="64" spans="120:125" ht="13" x14ac:dyDescent="0.2">
      <c r="DT64" s="258"/>
      <c r="DU64" s="258"/>
    </row>
    <row r="65" spans="123:125" ht="13" x14ac:dyDescent="0.2"/>
    <row r="66" spans="123:125" ht="13" x14ac:dyDescent="0.2"/>
    <row r="67" spans="123:125" ht="13" x14ac:dyDescent="0.2"/>
    <row r="68" spans="123:125" ht="13" x14ac:dyDescent="0.2"/>
    <row r="69" spans="123:125" ht="13" x14ac:dyDescent="0.2">
      <c r="DS69" s="258"/>
      <c r="DT69" s="258"/>
      <c r="DU69" s="258"/>
    </row>
    <row r="70" spans="123:125" ht="13" x14ac:dyDescent="0.2"/>
    <row r="71" spans="123:125" ht="13" x14ac:dyDescent="0.2"/>
    <row r="72" spans="123:125" ht="13" x14ac:dyDescent="0.2"/>
    <row r="73" spans="123:125" ht="13" x14ac:dyDescent="0.2"/>
    <row r="74" spans="123:125" ht="13" x14ac:dyDescent="0.2"/>
    <row r="75" spans="123:125" ht="13" x14ac:dyDescent="0.2"/>
    <row r="76" spans="123:125" ht="13" x14ac:dyDescent="0.2"/>
    <row r="77" spans="123:125" ht="13" x14ac:dyDescent="0.2"/>
    <row r="78" spans="123:125" ht="13" x14ac:dyDescent="0.2"/>
    <row r="79" spans="123:125" ht="13" x14ac:dyDescent="0.2"/>
    <row r="80" spans="123:125" ht="13" x14ac:dyDescent="0.2"/>
    <row r="81" spans="112:125" ht="13" x14ac:dyDescent="0.2"/>
    <row r="82" spans="112:125" ht="13" x14ac:dyDescent="0.2">
      <c r="DH82" s="258"/>
    </row>
    <row r="83" spans="112:125" ht="13" x14ac:dyDescent="0.2">
      <c r="DI83" s="258"/>
      <c r="DJ83" s="258"/>
      <c r="DK83" s="258"/>
      <c r="DL83" s="258"/>
      <c r="DM83" s="258"/>
      <c r="DN83" s="258"/>
      <c r="DO83" s="258"/>
      <c r="DP83" s="258"/>
      <c r="DQ83" s="258"/>
      <c r="DR83" s="258"/>
      <c r="DS83" s="258"/>
      <c r="DT83" s="258"/>
      <c r="DU83" s="258"/>
    </row>
    <row r="84" spans="112:125" ht="13" x14ac:dyDescent="0.2"/>
    <row r="85" spans="112:125" ht="13" x14ac:dyDescent="0.2"/>
    <row r="86" spans="112:125" ht="13" x14ac:dyDescent="0.2"/>
    <row r="87" spans="112:125" ht="13" x14ac:dyDescent="0.2"/>
    <row r="88" spans="112:125" ht="13" x14ac:dyDescent="0.2">
      <c r="DU88" s="258"/>
    </row>
    <row r="89" spans="112:125" ht="13" x14ac:dyDescent="0.2"/>
    <row r="90" spans="112:125" ht="13" x14ac:dyDescent="0.2"/>
    <row r="91" spans="112:125" ht="13"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sTaP8VyL/nM5MGw3DITz6F2iSP9KLWfTE7Y2PvpXy9NYAEpbh8DiLdK1sVh7EpDyFy+8ZvFzuRKv3rgbhcnOYA==" saltValue="FJZsJk0F7SeVzHgr4lYU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531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 x14ac:dyDescent="0.2">
      <c r="B2" s="258"/>
    </row>
    <row r="3" spans="1:125" ht="13"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 x14ac:dyDescent="0.2"/>
    <row r="5" spans="1:125" ht="13" x14ac:dyDescent="0.2"/>
    <row r="6" spans="1:125" ht="13" x14ac:dyDescent="0.2"/>
    <row r="7" spans="1:125" ht="13" x14ac:dyDescent="0.2"/>
    <row r="8" spans="1:125" ht="13" x14ac:dyDescent="0.2"/>
    <row r="9" spans="1:125" ht="13" x14ac:dyDescent="0.2"/>
    <row r="10" spans="1:125" ht="13" x14ac:dyDescent="0.2"/>
    <row r="11" spans="1:125" ht="13" x14ac:dyDescent="0.2"/>
    <row r="12" spans="1:125" ht="13" x14ac:dyDescent="0.2"/>
    <row r="13" spans="1:125" ht="13" x14ac:dyDescent="0.2"/>
    <row r="14" spans="1:125" ht="13" x14ac:dyDescent="0.2"/>
    <row r="15" spans="1:125" ht="13" x14ac:dyDescent="0.2"/>
    <row r="16" spans="1:125" ht="13" x14ac:dyDescent="0.2"/>
    <row r="17" spans="9:125" ht="13" x14ac:dyDescent="0.2"/>
    <row r="18" spans="9:125" ht="13" x14ac:dyDescent="0.2"/>
    <row r="19" spans="9:125" ht="13" x14ac:dyDescent="0.2"/>
    <row r="20" spans="9:125" ht="13" x14ac:dyDescent="0.2"/>
    <row r="21" spans="9:125" ht="13" x14ac:dyDescent="0.2"/>
    <row r="22" spans="9:125" ht="13" x14ac:dyDescent="0.2"/>
    <row r="23" spans="9:125" ht="13" x14ac:dyDescent="0.2"/>
    <row r="24" spans="9:125" ht="13" x14ac:dyDescent="0.2"/>
    <row r="25" spans="9:125" ht="13" x14ac:dyDescent="0.2"/>
    <row r="26" spans="9:125" ht="13" x14ac:dyDescent="0.2"/>
    <row r="27" spans="9:125" ht="13" x14ac:dyDescent="0.2"/>
    <row r="28" spans="9:125" ht="13" x14ac:dyDescent="0.2"/>
    <row r="29" spans="9:125" ht="13" x14ac:dyDescent="0.2"/>
    <row r="30" spans="9:125" ht="13" x14ac:dyDescent="0.2"/>
    <row r="31" spans="9:125" ht="13"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 x14ac:dyDescent="0.2"/>
    <row r="33" spans="2:8" ht="13" x14ac:dyDescent="0.2">
      <c r="G33" s="258"/>
    </row>
    <row r="34" spans="2:8" ht="13" x14ac:dyDescent="0.2">
      <c r="C34" s="258"/>
    </row>
    <row r="35" spans="2:8" ht="13" x14ac:dyDescent="0.2">
      <c r="B35" s="258"/>
      <c r="D35" s="258"/>
      <c r="E35" s="258"/>
    </row>
    <row r="36" spans="2:8" ht="13" x14ac:dyDescent="0.2">
      <c r="F36" s="258"/>
      <c r="H36" s="258"/>
    </row>
    <row r="37" spans="2:8" ht="13" x14ac:dyDescent="0.2"/>
    <row r="38" spans="2:8" ht="13" x14ac:dyDescent="0.2"/>
    <row r="39" spans="2:8" ht="13" x14ac:dyDescent="0.2"/>
    <row r="40" spans="2:8" ht="13" x14ac:dyDescent="0.2"/>
    <row r="41" spans="2:8" ht="13" x14ac:dyDescent="0.2"/>
    <row r="42" spans="2:8" ht="13" x14ac:dyDescent="0.2"/>
    <row r="43" spans="2:8" ht="13" x14ac:dyDescent="0.2"/>
    <row r="44" spans="2:8" ht="13" x14ac:dyDescent="0.2"/>
    <row r="45" spans="2:8" ht="13" x14ac:dyDescent="0.2"/>
    <row r="46" spans="2:8" ht="13" x14ac:dyDescent="0.2"/>
    <row r="47" spans="2:8" ht="13" x14ac:dyDescent="0.2"/>
    <row r="48" spans="2:8" ht="13" x14ac:dyDescent="0.2"/>
    <row r="49" ht="13" x14ac:dyDescent="0.2"/>
    <row r="50" ht="13" x14ac:dyDescent="0.2"/>
    <row r="51" ht="13" x14ac:dyDescent="0.2"/>
    <row r="52" ht="13" x14ac:dyDescent="0.2"/>
    <row r="53" ht="13" x14ac:dyDescent="0.2"/>
    <row r="54" ht="13" x14ac:dyDescent="0.2"/>
    <row r="55" ht="13" x14ac:dyDescent="0.2"/>
    <row r="56" ht="13" x14ac:dyDescent="0.2"/>
    <row r="57" ht="13" x14ac:dyDescent="0.2"/>
    <row r="58" ht="13" x14ac:dyDescent="0.2"/>
    <row r="59" ht="13" x14ac:dyDescent="0.2"/>
    <row r="60" ht="13" x14ac:dyDescent="0.2"/>
    <row r="61" ht="13" x14ac:dyDescent="0.2"/>
    <row r="62" ht="13" x14ac:dyDescent="0.2"/>
    <row r="63" ht="13" x14ac:dyDescent="0.2"/>
    <row r="64" ht="13" x14ac:dyDescent="0.2"/>
    <row r="65" ht="13" x14ac:dyDescent="0.2"/>
    <row r="66" ht="13" x14ac:dyDescent="0.2"/>
    <row r="67" ht="13" x14ac:dyDescent="0.2"/>
    <row r="68" ht="13" x14ac:dyDescent="0.2"/>
    <row r="69" ht="13" x14ac:dyDescent="0.2"/>
    <row r="70" ht="13" x14ac:dyDescent="0.2"/>
    <row r="71" ht="13" x14ac:dyDescent="0.2"/>
    <row r="72" ht="13" x14ac:dyDescent="0.2"/>
    <row r="73" ht="13" x14ac:dyDescent="0.2"/>
    <row r="74" ht="13" x14ac:dyDescent="0.2"/>
    <row r="75" ht="13" x14ac:dyDescent="0.2"/>
    <row r="76" ht="13" x14ac:dyDescent="0.2"/>
    <row r="77" ht="13" x14ac:dyDescent="0.2"/>
    <row r="78" ht="13" x14ac:dyDescent="0.2"/>
    <row r="79" ht="13" x14ac:dyDescent="0.2"/>
    <row r="80" ht="13" x14ac:dyDescent="0.2"/>
    <row r="81" ht="13" x14ac:dyDescent="0.2"/>
    <row r="82" ht="13" x14ac:dyDescent="0.2"/>
    <row r="83" ht="13" x14ac:dyDescent="0.2"/>
    <row r="84" ht="13" x14ac:dyDescent="0.2"/>
    <row r="85" ht="13" x14ac:dyDescent="0.2"/>
    <row r="86" ht="13" x14ac:dyDescent="0.2"/>
    <row r="87" ht="13" x14ac:dyDescent="0.2"/>
    <row r="88" ht="13" x14ac:dyDescent="0.2"/>
    <row r="89" ht="13" x14ac:dyDescent="0.2"/>
    <row r="90" ht="13" x14ac:dyDescent="0.2"/>
    <row r="91" ht="13"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aZy5nCIo/ZoiNH2nznpEFam0Oq5Lr/XOrtlQNTReXsOFPoi4Ay9abgw+froGjkGC6uRCdXUxIMx5aERL12zhnw==" saltValue="8sff+XXp1yOb3niAI8CBH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Normal="100" zoomScaleSheetLayoutView="100" workbookViewId="0"/>
  </sheetViews>
  <sheetFormatPr defaultColWidth="0" defaultRowHeight="13.5" customHeight="1" zeroHeight="1" x14ac:dyDescent="0.2"/>
  <cols>
    <col min="1" max="1" width="8.26953125" style="1" customWidth="1"/>
    <col min="2" max="16" width="14.63281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3">
      <c r="B46" s="4" t="s">
        <v>2</v>
      </c>
      <c r="C46" s="5"/>
      <c r="D46" s="5"/>
      <c r="E46" s="6" t="s">
        <v>3</v>
      </c>
      <c r="F46" s="349" t="s">
        <v>498</v>
      </c>
      <c r="G46" s="350" t="s">
        <v>499</v>
      </c>
      <c r="H46" s="350" t="s">
        <v>500</v>
      </c>
      <c r="I46" s="350" t="s">
        <v>501</v>
      </c>
      <c r="J46" s="351" t="s">
        <v>502</v>
      </c>
    </row>
    <row r="47" spans="2:10" ht="57.75" customHeight="1" x14ac:dyDescent="0.2">
      <c r="B47" s="7"/>
      <c r="C47" s="1121" t="s">
        <v>4</v>
      </c>
      <c r="D47" s="1121"/>
      <c r="E47" s="1122"/>
      <c r="F47" s="352">
        <v>5.86</v>
      </c>
      <c r="G47" s="353">
        <v>6.34</v>
      </c>
      <c r="H47" s="353">
        <v>6.99</v>
      </c>
      <c r="I47" s="353">
        <v>8.35</v>
      </c>
      <c r="J47" s="354">
        <v>7.53</v>
      </c>
    </row>
    <row r="48" spans="2:10" ht="57.75" customHeight="1" x14ac:dyDescent="0.2">
      <c r="B48" s="8"/>
      <c r="C48" s="1123" t="s">
        <v>5</v>
      </c>
      <c r="D48" s="1123"/>
      <c r="E48" s="1124"/>
      <c r="F48" s="355">
        <v>0.54</v>
      </c>
      <c r="G48" s="356">
        <v>0.7</v>
      </c>
      <c r="H48" s="356">
        <v>0.69</v>
      </c>
      <c r="I48" s="356">
        <v>1.62</v>
      </c>
      <c r="J48" s="357">
        <v>1.44</v>
      </c>
    </row>
    <row r="49" spans="2:10" ht="57.75" customHeight="1" thickBot="1" x14ac:dyDescent="0.25">
      <c r="B49" s="9"/>
      <c r="C49" s="1125" t="s">
        <v>6</v>
      </c>
      <c r="D49" s="1125"/>
      <c r="E49" s="1126"/>
      <c r="F49" s="358">
        <v>0.84</v>
      </c>
      <c r="G49" s="359">
        <v>0.76</v>
      </c>
      <c r="H49" s="359">
        <v>0.92</v>
      </c>
      <c r="I49" s="359">
        <v>2.11</v>
      </c>
      <c r="J49" s="360" t="s">
        <v>503</v>
      </c>
    </row>
    <row r="50" spans="2:10" ht="13.5" customHeight="1" x14ac:dyDescent="0.2"/>
  </sheetData>
  <sheetProtection algorithmName="SHA-512" hashValue="PWuPLmtozqKNT0OQU+cfmvwt6eTbXbti12uun1DGHDMzu+W9lazTTOJa84rZC6+FlIf0JqRpH/eV8zF15hEK7A==" saltValue="kNm1fSGVnd4tWJfxGeyF8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328125" style="11" customWidth="1"/>
    <col min="2" max="2" width="11" style="11" customWidth="1"/>
    <col min="3" max="3" width="17" style="11" customWidth="1"/>
    <col min="4" max="5" width="16.63281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3">
      <c r="A33" s="10"/>
      <c r="B33" s="13" t="s">
        <v>7</v>
      </c>
      <c r="C33" s="14"/>
      <c r="D33" s="14"/>
      <c r="E33" s="15" t="s">
        <v>3</v>
      </c>
      <c r="F33" s="16" t="s">
        <v>498</v>
      </c>
      <c r="G33" s="17" t="s">
        <v>499</v>
      </c>
      <c r="H33" s="17" t="s">
        <v>500</v>
      </c>
      <c r="I33" s="17" t="s">
        <v>501</v>
      </c>
      <c r="J33" s="18" t="s">
        <v>502</v>
      </c>
      <c r="K33" s="10"/>
      <c r="L33" s="10"/>
      <c r="M33" s="10"/>
      <c r="N33" s="10"/>
      <c r="O33" s="10"/>
      <c r="P33" s="10"/>
    </row>
    <row r="34" spans="1:16" ht="39" customHeight="1" x14ac:dyDescent="0.2">
      <c r="A34" s="10"/>
      <c r="B34" s="19"/>
      <c r="C34" s="1133" t="s">
        <v>504</v>
      </c>
      <c r="D34" s="1133"/>
      <c r="E34" s="1134"/>
      <c r="F34" s="20">
        <v>0.5</v>
      </c>
      <c r="G34" s="21">
        <v>2.0299999999999998</v>
      </c>
      <c r="H34" s="21">
        <v>2.65</v>
      </c>
      <c r="I34" s="21">
        <v>2.75</v>
      </c>
      <c r="J34" s="22">
        <v>2.74</v>
      </c>
      <c r="K34" s="10"/>
      <c r="L34" s="10"/>
      <c r="M34" s="10"/>
      <c r="N34" s="10"/>
      <c r="O34" s="10"/>
      <c r="P34" s="10"/>
    </row>
    <row r="35" spans="1:16" ht="39" customHeight="1" x14ac:dyDescent="0.2">
      <c r="A35" s="10"/>
      <c r="B35" s="23"/>
      <c r="C35" s="1127" t="s">
        <v>505</v>
      </c>
      <c r="D35" s="1128"/>
      <c r="E35" s="1129"/>
      <c r="F35" s="24">
        <v>1.71</v>
      </c>
      <c r="G35" s="25">
        <v>1.57</v>
      </c>
      <c r="H35" s="25">
        <v>1.43</v>
      </c>
      <c r="I35" s="25">
        <v>1.23</v>
      </c>
      <c r="J35" s="26">
        <v>1.49</v>
      </c>
      <c r="K35" s="10"/>
      <c r="L35" s="10"/>
      <c r="M35" s="10"/>
      <c r="N35" s="10"/>
      <c r="O35" s="10"/>
      <c r="P35" s="10"/>
    </row>
    <row r="36" spans="1:16" ht="39" customHeight="1" x14ac:dyDescent="0.2">
      <c r="A36" s="10"/>
      <c r="B36" s="23"/>
      <c r="C36" s="1127" t="s">
        <v>506</v>
      </c>
      <c r="D36" s="1128"/>
      <c r="E36" s="1129"/>
      <c r="F36" s="24">
        <v>1.17</v>
      </c>
      <c r="G36" s="25">
        <v>1.31</v>
      </c>
      <c r="H36" s="25">
        <v>1.27</v>
      </c>
      <c r="I36" s="25">
        <v>1.59</v>
      </c>
      <c r="J36" s="26">
        <v>1.42</v>
      </c>
      <c r="K36" s="10"/>
      <c r="L36" s="10"/>
      <c r="M36" s="10"/>
      <c r="N36" s="10"/>
      <c r="O36" s="10"/>
      <c r="P36" s="10"/>
    </row>
    <row r="37" spans="1:16" ht="39" customHeight="1" x14ac:dyDescent="0.2">
      <c r="A37" s="10"/>
      <c r="B37" s="23"/>
      <c r="C37" s="1127" t="s">
        <v>507</v>
      </c>
      <c r="D37" s="1128"/>
      <c r="E37" s="1129"/>
      <c r="F37" s="24">
        <v>1.47</v>
      </c>
      <c r="G37" s="25">
        <v>1.54</v>
      </c>
      <c r="H37" s="25">
        <v>0.96</v>
      </c>
      <c r="I37" s="25">
        <v>1.02</v>
      </c>
      <c r="J37" s="26">
        <v>1.1000000000000001</v>
      </c>
      <c r="K37" s="10"/>
      <c r="L37" s="10"/>
      <c r="M37" s="10"/>
      <c r="N37" s="10"/>
      <c r="O37" s="10"/>
      <c r="P37" s="10"/>
    </row>
    <row r="38" spans="1:16" ht="39" customHeight="1" x14ac:dyDescent="0.2">
      <c r="A38" s="10"/>
      <c r="B38" s="23"/>
      <c r="C38" s="1127" t="s">
        <v>508</v>
      </c>
      <c r="D38" s="1128"/>
      <c r="E38" s="1129"/>
      <c r="F38" s="24">
        <v>0.63</v>
      </c>
      <c r="G38" s="25">
        <v>0.56999999999999995</v>
      </c>
      <c r="H38" s="25">
        <v>0.67</v>
      </c>
      <c r="I38" s="25">
        <v>1.3</v>
      </c>
      <c r="J38" s="26">
        <v>0.5</v>
      </c>
      <c r="K38" s="10"/>
      <c r="L38" s="10"/>
      <c r="M38" s="10"/>
      <c r="N38" s="10"/>
      <c r="O38" s="10"/>
      <c r="P38" s="10"/>
    </row>
    <row r="39" spans="1:16" ht="39" customHeight="1" x14ac:dyDescent="0.2">
      <c r="A39" s="10"/>
      <c r="B39" s="23"/>
      <c r="C39" s="1127" t="s">
        <v>509</v>
      </c>
      <c r="D39" s="1128"/>
      <c r="E39" s="1129"/>
      <c r="F39" s="24">
        <v>0.19</v>
      </c>
      <c r="G39" s="25">
        <v>0.2</v>
      </c>
      <c r="H39" s="25">
        <v>0.21</v>
      </c>
      <c r="I39" s="25">
        <v>0.23</v>
      </c>
      <c r="J39" s="26">
        <v>0.24</v>
      </c>
      <c r="K39" s="10"/>
      <c r="L39" s="10"/>
      <c r="M39" s="10"/>
      <c r="N39" s="10"/>
      <c r="O39" s="10"/>
      <c r="P39" s="10"/>
    </row>
    <row r="40" spans="1:16" ht="39" customHeight="1" x14ac:dyDescent="0.2">
      <c r="A40" s="10"/>
      <c r="B40" s="23"/>
      <c r="C40" s="1127" t="s">
        <v>510</v>
      </c>
      <c r="D40" s="1128"/>
      <c r="E40" s="1129"/>
      <c r="F40" s="24" t="s">
        <v>511</v>
      </c>
      <c r="G40" s="25" t="s">
        <v>512</v>
      </c>
      <c r="H40" s="25" t="s">
        <v>513</v>
      </c>
      <c r="I40" s="25">
        <v>0.01</v>
      </c>
      <c r="J40" s="26">
        <v>0.01</v>
      </c>
      <c r="K40" s="10"/>
      <c r="L40" s="10"/>
      <c r="M40" s="10"/>
      <c r="N40" s="10"/>
      <c r="O40" s="10"/>
      <c r="P40" s="10"/>
    </row>
    <row r="41" spans="1:16" ht="39" customHeight="1" x14ac:dyDescent="0.2">
      <c r="A41" s="10"/>
      <c r="B41" s="23"/>
      <c r="C41" s="1127" t="s">
        <v>514</v>
      </c>
      <c r="D41" s="1128"/>
      <c r="E41" s="1129"/>
      <c r="F41" s="24">
        <v>0</v>
      </c>
      <c r="G41" s="25">
        <v>0</v>
      </c>
      <c r="H41" s="25" t="s">
        <v>515</v>
      </c>
      <c r="I41" s="25">
        <v>0</v>
      </c>
      <c r="J41" s="26">
        <v>0</v>
      </c>
      <c r="K41" s="10"/>
      <c r="L41" s="10"/>
      <c r="M41" s="10"/>
      <c r="N41" s="10"/>
      <c r="O41" s="10"/>
      <c r="P41" s="10"/>
    </row>
    <row r="42" spans="1:16" ht="39" customHeight="1" x14ac:dyDescent="0.2">
      <c r="A42" s="10"/>
      <c r="B42" s="27"/>
      <c r="C42" s="1127" t="s">
        <v>516</v>
      </c>
      <c r="D42" s="1128"/>
      <c r="E42" s="1129"/>
      <c r="F42" s="24" t="s">
        <v>460</v>
      </c>
      <c r="G42" s="25" t="s">
        <v>460</v>
      </c>
      <c r="H42" s="25" t="s">
        <v>460</v>
      </c>
      <c r="I42" s="25" t="s">
        <v>460</v>
      </c>
      <c r="J42" s="26" t="s">
        <v>460</v>
      </c>
      <c r="K42" s="10"/>
      <c r="L42" s="10"/>
      <c r="M42" s="10"/>
      <c r="N42" s="10"/>
      <c r="O42" s="10"/>
      <c r="P42" s="10"/>
    </row>
    <row r="43" spans="1:16" ht="39" customHeight="1" thickBot="1" x14ac:dyDescent="0.25">
      <c r="A43" s="10"/>
      <c r="B43" s="28"/>
      <c r="C43" s="1130" t="s">
        <v>517</v>
      </c>
      <c r="D43" s="1131"/>
      <c r="E43" s="1132"/>
      <c r="F43" s="29">
        <v>0</v>
      </c>
      <c r="G43" s="30">
        <v>0</v>
      </c>
      <c r="H43" s="30">
        <v>0</v>
      </c>
      <c r="I43" s="30">
        <v>0</v>
      </c>
      <c r="J43" s="31">
        <v>0</v>
      </c>
      <c r="K43" s="10"/>
      <c r="L43" s="10"/>
      <c r="M43" s="10"/>
      <c r="N43" s="10"/>
      <c r="O43" s="10"/>
      <c r="P43" s="10"/>
    </row>
    <row r="44" spans="1:16" ht="39" customHeight="1" x14ac:dyDescent="0.25">
      <c r="A44" s="10"/>
      <c r="B44" s="32"/>
      <c r="C44" s="33"/>
      <c r="D44" s="34"/>
      <c r="E44" s="34"/>
      <c r="F44" s="35"/>
      <c r="G44" s="35"/>
      <c r="H44" s="35"/>
      <c r="I44" s="35"/>
      <c r="J44" s="35"/>
      <c r="K44" s="10"/>
      <c r="L44" s="10"/>
      <c r="M44" s="10"/>
      <c r="N44" s="10"/>
      <c r="O44" s="10"/>
      <c r="P44" s="10"/>
    </row>
    <row r="45" spans="1:16" ht="16.5" x14ac:dyDescent="0.2">
      <c r="A45" s="10"/>
      <c r="B45" s="10"/>
      <c r="C45" s="10"/>
      <c r="D45" s="10"/>
      <c r="E45" s="10"/>
      <c r="F45" s="10"/>
      <c r="G45" s="10"/>
      <c r="H45" s="10"/>
      <c r="I45" s="10"/>
      <c r="J45" s="10"/>
      <c r="K45" s="10"/>
      <c r="L45" s="10"/>
      <c r="M45" s="10"/>
      <c r="N45" s="10"/>
      <c r="O45" s="10"/>
      <c r="P45" s="10"/>
    </row>
  </sheetData>
  <sheetProtection algorithmName="SHA-512" hashValue="XfVIbU9uFB0NcAiHWRWbfefUBHu/IFtDWS6ZdkmtL5cviWCSQyh4/zOKkfpZJcMkrDIdiKF2b6dtzBlybzcRvA==" saltValue="3DwJi6oUdjqiCZejJu1wj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Normal="100" zoomScaleSheetLayoutView="55" workbookViewId="0"/>
  </sheetViews>
  <sheetFormatPr defaultColWidth="0" defaultRowHeight="13.5" customHeight="1" zeroHeight="1" x14ac:dyDescent="0.2"/>
  <cols>
    <col min="1" max="1" width="6.6328125" style="37" customWidth="1"/>
    <col min="2" max="3" width="10.90625" style="37" customWidth="1"/>
    <col min="4" max="4" width="10" style="37" customWidth="1"/>
    <col min="5" max="10" width="11" style="37" customWidth="1"/>
    <col min="11" max="15" width="13.08984375" style="37" customWidth="1"/>
    <col min="16" max="21" width="11.4531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3">
      <c r="A44" s="36"/>
      <c r="B44" s="39" t="s">
        <v>9</v>
      </c>
      <c r="C44" s="40"/>
      <c r="D44" s="40"/>
      <c r="E44" s="41"/>
      <c r="F44" s="41"/>
      <c r="G44" s="41"/>
      <c r="H44" s="41"/>
      <c r="I44" s="41"/>
      <c r="J44" s="42" t="s">
        <v>3</v>
      </c>
      <c r="K44" s="43" t="s">
        <v>498</v>
      </c>
      <c r="L44" s="44" t="s">
        <v>499</v>
      </c>
      <c r="M44" s="44" t="s">
        <v>500</v>
      </c>
      <c r="N44" s="44" t="s">
        <v>501</v>
      </c>
      <c r="O44" s="45" t="s">
        <v>502</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85681</v>
      </c>
      <c r="L45" s="48">
        <v>81951</v>
      </c>
      <c r="M45" s="48">
        <v>92484</v>
      </c>
      <c r="N45" s="48">
        <v>80744</v>
      </c>
      <c r="O45" s="49">
        <v>79440</v>
      </c>
      <c r="P45" s="36"/>
      <c r="Q45" s="36"/>
      <c r="R45" s="36"/>
      <c r="S45" s="36"/>
      <c r="T45" s="36"/>
      <c r="U45" s="36"/>
    </row>
    <row r="46" spans="1:21" ht="30.75" customHeight="1" x14ac:dyDescent="0.2">
      <c r="A46" s="36"/>
      <c r="B46" s="1137"/>
      <c r="C46" s="1138"/>
      <c r="D46" s="50"/>
      <c r="E46" s="1143" t="s">
        <v>12</v>
      </c>
      <c r="F46" s="1143"/>
      <c r="G46" s="1143"/>
      <c r="H46" s="1143"/>
      <c r="I46" s="1143"/>
      <c r="J46" s="1144"/>
      <c r="K46" s="51" t="s">
        <v>460</v>
      </c>
      <c r="L46" s="52" t="s">
        <v>460</v>
      </c>
      <c r="M46" s="52" t="s">
        <v>460</v>
      </c>
      <c r="N46" s="52" t="s">
        <v>460</v>
      </c>
      <c r="O46" s="53" t="s">
        <v>460</v>
      </c>
      <c r="P46" s="36"/>
      <c r="Q46" s="36"/>
      <c r="R46" s="36"/>
      <c r="S46" s="36"/>
      <c r="T46" s="36"/>
      <c r="U46" s="36"/>
    </row>
    <row r="47" spans="1:21" ht="30.75" customHeight="1" x14ac:dyDescent="0.2">
      <c r="A47" s="36"/>
      <c r="B47" s="1137"/>
      <c r="C47" s="1138"/>
      <c r="D47" s="50"/>
      <c r="E47" s="1143" t="s">
        <v>13</v>
      </c>
      <c r="F47" s="1143"/>
      <c r="G47" s="1143"/>
      <c r="H47" s="1143"/>
      <c r="I47" s="1143"/>
      <c r="J47" s="1144"/>
      <c r="K47" s="51" t="s">
        <v>460</v>
      </c>
      <c r="L47" s="52" t="s">
        <v>460</v>
      </c>
      <c r="M47" s="52" t="s">
        <v>460</v>
      </c>
      <c r="N47" s="52" t="s">
        <v>460</v>
      </c>
      <c r="O47" s="53" t="s">
        <v>460</v>
      </c>
      <c r="P47" s="36"/>
      <c r="Q47" s="36"/>
      <c r="R47" s="36"/>
      <c r="S47" s="36"/>
      <c r="T47" s="36"/>
      <c r="U47" s="36"/>
    </row>
    <row r="48" spans="1:21" ht="30.75" customHeight="1" x14ac:dyDescent="0.2">
      <c r="A48" s="36"/>
      <c r="B48" s="1137"/>
      <c r="C48" s="1138"/>
      <c r="D48" s="50"/>
      <c r="E48" s="1143" t="s">
        <v>14</v>
      </c>
      <c r="F48" s="1143"/>
      <c r="G48" s="1143"/>
      <c r="H48" s="1143"/>
      <c r="I48" s="1143"/>
      <c r="J48" s="1144"/>
      <c r="K48" s="51">
        <v>2195</v>
      </c>
      <c r="L48" s="52">
        <v>2202</v>
      </c>
      <c r="M48" s="52">
        <v>2058</v>
      </c>
      <c r="N48" s="52">
        <v>1797</v>
      </c>
      <c r="O48" s="53">
        <v>1879</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460</v>
      </c>
      <c r="L49" s="52" t="s">
        <v>460</v>
      </c>
      <c r="M49" s="52" t="s">
        <v>460</v>
      </c>
      <c r="N49" s="52" t="s">
        <v>460</v>
      </c>
      <c r="O49" s="53" t="s">
        <v>460</v>
      </c>
      <c r="P49" s="36"/>
      <c r="Q49" s="36"/>
      <c r="R49" s="36"/>
      <c r="S49" s="36"/>
      <c r="T49" s="36"/>
      <c r="U49" s="36"/>
    </row>
    <row r="50" spans="1:21" ht="30.75" customHeight="1" x14ac:dyDescent="0.2">
      <c r="A50" s="36"/>
      <c r="B50" s="1137"/>
      <c r="C50" s="1138"/>
      <c r="D50" s="50"/>
      <c r="E50" s="1143" t="s">
        <v>16</v>
      </c>
      <c r="F50" s="1143"/>
      <c r="G50" s="1143"/>
      <c r="H50" s="1143"/>
      <c r="I50" s="1143"/>
      <c r="J50" s="1144"/>
      <c r="K50" s="51">
        <v>253</v>
      </c>
      <c r="L50" s="52">
        <v>213</v>
      </c>
      <c r="M50" s="52">
        <v>143</v>
      </c>
      <c r="N50" s="52">
        <v>69</v>
      </c>
      <c r="O50" s="53">
        <v>50</v>
      </c>
      <c r="P50" s="36"/>
      <c r="Q50" s="36"/>
      <c r="R50" s="36"/>
      <c r="S50" s="36"/>
      <c r="T50" s="36"/>
      <c r="U50" s="36"/>
    </row>
    <row r="51" spans="1:21" ht="30.75" customHeight="1" x14ac:dyDescent="0.2">
      <c r="A51" s="36"/>
      <c r="B51" s="1139"/>
      <c r="C51" s="1140"/>
      <c r="D51" s="54"/>
      <c r="E51" s="1143" t="s">
        <v>17</v>
      </c>
      <c r="F51" s="1143"/>
      <c r="G51" s="1143"/>
      <c r="H51" s="1143"/>
      <c r="I51" s="1143"/>
      <c r="J51" s="1144"/>
      <c r="K51" s="51" t="s">
        <v>460</v>
      </c>
      <c r="L51" s="52" t="s">
        <v>460</v>
      </c>
      <c r="M51" s="52" t="s">
        <v>460</v>
      </c>
      <c r="N51" s="52" t="s">
        <v>460</v>
      </c>
      <c r="O51" s="53" t="s">
        <v>460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58779</v>
      </c>
      <c r="L52" s="52">
        <v>54265</v>
      </c>
      <c r="M52" s="52">
        <v>52825</v>
      </c>
      <c r="N52" s="52">
        <v>50162</v>
      </c>
      <c r="O52" s="53">
        <v>48963</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29350</v>
      </c>
      <c r="L53" s="57">
        <v>30101</v>
      </c>
      <c r="M53" s="57">
        <v>41860</v>
      </c>
      <c r="N53" s="57">
        <v>32448</v>
      </c>
      <c r="O53" s="58">
        <v>32406</v>
      </c>
      <c r="P53" s="36"/>
      <c r="Q53" s="36"/>
      <c r="R53" s="36"/>
      <c r="S53" s="36"/>
      <c r="T53" s="36"/>
      <c r="U53" s="36"/>
    </row>
    <row r="54" spans="1:21" ht="24" customHeight="1" x14ac:dyDescent="0.25">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3">
      <c r="A55" s="36"/>
      <c r="B55" s="60" t="s">
        <v>23</v>
      </c>
      <c r="C55" s="36"/>
      <c r="D55" s="36"/>
      <c r="E55" s="36"/>
      <c r="F55" s="36"/>
      <c r="G55" s="36"/>
      <c r="H55" s="36"/>
      <c r="I55" s="36"/>
      <c r="J55" s="36"/>
      <c r="K55" s="36"/>
      <c r="L55" s="36"/>
      <c r="M55" s="36"/>
      <c r="N55" s="36"/>
      <c r="O55" s="61" t="s">
        <v>518</v>
      </c>
      <c r="P55" s="36"/>
      <c r="Q55" s="36"/>
      <c r="R55" s="36"/>
      <c r="S55" s="36"/>
      <c r="T55" s="36"/>
      <c r="U55" s="36"/>
    </row>
    <row r="56" spans="1:21" ht="30.75" customHeight="1" thickBot="1" x14ac:dyDescent="0.3">
      <c r="A56" s="36"/>
      <c r="B56" s="62"/>
      <c r="C56" s="63"/>
      <c r="D56" s="63"/>
      <c r="E56" s="64"/>
      <c r="F56" s="64"/>
      <c r="G56" s="64"/>
      <c r="H56" s="64"/>
      <c r="I56" s="64"/>
      <c r="J56" s="65" t="s">
        <v>3</v>
      </c>
      <c r="K56" s="66" t="s">
        <v>519</v>
      </c>
      <c r="L56" s="67" t="s">
        <v>520</v>
      </c>
      <c r="M56" s="67" t="s">
        <v>521</v>
      </c>
      <c r="N56" s="67" t="s">
        <v>522</v>
      </c>
      <c r="O56" s="68" t="s">
        <v>523</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c r="L57" s="70"/>
      <c r="M57" s="70"/>
      <c r="N57" s="70"/>
      <c r="O57" s="71"/>
      <c r="P57" s="36"/>
      <c r="Q57" s="36"/>
      <c r="R57" s="36"/>
      <c r="S57" s="36"/>
      <c r="T57" s="36"/>
      <c r="U57" s="36"/>
    </row>
    <row r="58" spans="1:21" ht="30.75" customHeight="1" x14ac:dyDescent="0.2">
      <c r="A58" s="36"/>
      <c r="B58" s="1153"/>
      <c r="C58" s="1154"/>
      <c r="D58" s="1160" t="s">
        <v>26</v>
      </c>
      <c r="E58" s="1161"/>
      <c r="F58" s="1161"/>
      <c r="G58" s="1161"/>
      <c r="H58" s="1161"/>
      <c r="I58" s="1161"/>
      <c r="J58" s="1162"/>
      <c r="K58" s="72"/>
      <c r="L58" s="73"/>
      <c r="M58" s="73"/>
      <c r="N58" s="73"/>
      <c r="O58" s="74"/>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c r="L59" s="76"/>
      <c r="M59" s="76"/>
      <c r="N59" s="76"/>
      <c r="O59" s="77"/>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5" x14ac:dyDescent="0.25">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yA2ITRzpnvNKQB2X8JyJ4+op7y5xLyXbV/fLMKg+1hmOb0a+EDAnAg9O7Nped4yFdKBo/XhAS60VHO33KFVPww==" saltValue="5anWvLvxnSCh97ij7oK3sA=="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8"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Normal="100" zoomScaleSheetLayoutView="100" workbookViewId="0"/>
  </sheetViews>
  <sheetFormatPr defaultColWidth="0" defaultRowHeight="13.5" customHeight="1" zeroHeight="1" x14ac:dyDescent="0.2"/>
  <cols>
    <col min="1" max="1" width="6.6328125" style="81" customWidth="1"/>
    <col min="2" max="3" width="12.6328125" style="81" customWidth="1"/>
    <col min="4" max="4" width="11.6328125" style="81" customWidth="1"/>
    <col min="5" max="8" width="10.36328125" style="81" customWidth="1"/>
    <col min="9" max="13" width="16.36328125" style="81" customWidth="1"/>
    <col min="14" max="19" width="12.63281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3">
      <c r="B40" s="83" t="s">
        <v>9</v>
      </c>
      <c r="C40" s="84"/>
      <c r="D40" s="84"/>
      <c r="E40" s="85"/>
      <c r="F40" s="85"/>
      <c r="G40" s="85"/>
      <c r="H40" s="86" t="s">
        <v>3</v>
      </c>
      <c r="I40" s="362" t="s">
        <v>498</v>
      </c>
      <c r="J40" s="363" t="s">
        <v>499</v>
      </c>
      <c r="K40" s="363" t="s">
        <v>500</v>
      </c>
      <c r="L40" s="363" t="s">
        <v>501</v>
      </c>
      <c r="M40" s="364" t="s">
        <v>502</v>
      </c>
    </row>
    <row r="41" spans="2:13" ht="27.75" customHeight="1" x14ac:dyDescent="0.2">
      <c r="B41" s="1166" t="s">
        <v>30</v>
      </c>
      <c r="C41" s="1167"/>
      <c r="D41" s="87"/>
      <c r="E41" s="1172" t="s">
        <v>31</v>
      </c>
      <c r="F41" s="1172"/>
      <c r="G41" s="1172"/>
      <c r="H41" s="1173"/>
      <c r="I41" s="365">
        <v>1026876</v>
      </c>
      <c r="J41" s="366">
        <v>1030067</v>
      </c>
      <c r="K41" s="366">
        <v>1018332</v>
      </c>
      <c r="L41" s="366">
        <v>994692</v>
      </c>
      <c r="M41" s="367">
        <v>972071</v>
      </c>
    </row>
    <row r="42" spans="2:13" ht="27.75" customHeight="1" x14ac:dyDescent="0.2">
      <c r="B42" s="1168"/>
      <c r="C42" s="1169"/>
      <c r="D42" s="88"/>
      <c r="E42" s="1174" t="s">
        <v>32</v>
      </c>
      <c r="F42" s="1174"/>
      <c r="G42" s="1174"/>
      <c r="H42" s="1175"/>
      <c r="I42" s="368">
        <v>3067</v>
      </c>
      <c r="J42" s="369">
        <v>2683</v>
      </c>
      <c r="K42" s="369">
        <v>2284</v>
      </c>
      <c r="L42" s="369">
        <v>1910</v>
      </c>
      <c r="M42" s="370">
        <v>1722</v>
      </c>
    </row>
    <row r="43" spans="2:13" ht="27.75" customHeight="1" x14ac:dyDescent="0.2">
      <c r="B43" s="1168"/>
      <c r="C43" s="1169"/>
      <c r="D43" s="88"/>
      <c r="E43" s="1174" t="s">
        <v>33</v>
      </c>
      <c r="F43" s="1174"/>
      <c r="G43" s="1174"/>
      <c r="H43" s="1175"/>
      <c r="I43" s="368">
        <v>17615</v>
      </c>
      <c r="J43" s="369">
        <v>22602</v>
      </c>
      <c r="K43" s="369">
        <v>26537</v>
      </c>
      <c r="L43" s="369">
        <v>26425</v>
      </c>
      <c r="M43" s="370">
        <v>25691</v>
      </c>
    </row>
    <row r="44" spans="2:13" ht="27.75" customHeight="1" x14ac:dyDescent="0.2">
      <c r="B44" s="1168"/>
      <c r="C44" s="1169"/>
      <c r="D44" s="88"/>
      <c r="E44" s="1174" t="s">
        <v>34</v>
      </c>
      <c r="F44" s="1174"/>
      <c r="G44" s="1174"/>
      <c r="H44" s="1175"/>
      <c r="I44" s="368" t="s">
        <v>460</v>
      </c>
      <c r="J44" s="369" t="s">
        <v>460</v>
      </c>
      <c r="K44" s="369" t="s">
        <v>460</v>
      </c>
      <c r="L44" s="369" t="s">
        <v>460</v>
      </c>
      <c r="M44" s="370" t="s">
        <v>460</v>
      </c>
    </row>
    <row r="45" spans="2:13" ht="27.75" customHeight="1" x14ac:dyDescent="0.2">
      <c r="B45" s="1168"/>
      <c r="C45" s="1169"/>
      <c r="D45" s="88"/>
      <c r="E45" s="1174" t="s">
        <v>35</v>
      </c>
      <c r="F45" s="1174"/>
      <c r="G45" s="1174"/>
      <c r="H45" s="1175"/>
      <c r="I45" s="368">
        <v>151937</v>
      </c>
      <c r="J45" s="369">
        <v>148632</v>
      </c>
      <c r="K45" s="369">
        <v>142348</v>
      </c>
      <c r="L45" s="369">
        <v>135783</v>
      </c>
      <c r="M45" s="370">
        <v>138832</v>
      </c>
    </row>
    <row r="46" spans="2:13" ht="27.75" customHeight="1" x14ac:dyDescent="0.2">
      <c r="B46" s="1168"/>
      <c r="C46" s="1169"/>
      <c r="D46" s="89"/>
      <c r="E46" s="1176" t="s">
        <v>36</v>
      </c>
      <c r="F46" s="1176"/>
      <c r="G46" s="1176"/>
      <c r="H46" s="1177"/>
      <c r="I46" s="368">
        <v>13</v>
      </c>
      <c r="J46" s="369">
        <v>16</v>
      </c>
      <c r="K46" s="369">
        <v>5</v>
      </c>
      <c r="L46" s="369">
        <v>8</v>
      </c>
      <c r="M46" s="370">
        <v>23</v>
      </c>
    </row>
    <row r="47" spans="2:13" ht="27.75" customHeight="1" x14ac:dyDescent="0.2">
      <c r="B47" s="1168"/>
      <c r="C47" s="1169"/>
      <c r="D47" s="90"/>
      <c r="E47" s="1178" t="s">
        <v>37</v>
      </c>
      <c r="F47" s="1179"/>
      <c r="G47" s="1179"/>
      <c r="H47" s="1180"/>
      <c r="I47" s="368" t="s">
        <v>460</v>
      </c>
      <c r="J47" s="369" t="s">
        <v>460</v>
      </c>
      <c r="K47" s="369" t="s">
        <v>460</v>
      </c>
      <c r="L47" s="369" t="s">
        <v>460</v>
      </c>
      <c r="M47" s="370" t="s">
        <v>460</v>
      </c>
    </row>
    <row r="48" spans="2:13" ht="27.75" customHeight="1" x14ac:dyDescent="0.2">
      <c r="B48" s="1168"/>
      <c r="C48" s="1169"/>
      <c r="D48" s="88"/>
      <c r="E48" s="1174" t="s">
        <v>38</v>
      </c>
      <c r="F48" s="1174"/>
      <c r="G48" s="1174"/>
      <c r="H48" s="1175"/>
      <c r="I48" s="368" t="s">
        <v>460</v>
      </c>
      <c r="J48" s="369" t="s">
        <v>460</v>
      </c>
      <c r="K48" s="369" t="s">
        <v>460</v>
      </c>
      <c r="L48" s="369" t="s">
        <v>460</v>
      </c>
      <c r="M48" s="370" t="s">
        <v>460</v>
      </c>
    </row>
    <row r="49" spans="2:13" ht="27.75" customHeight="1" x14ac:dyDescent="0.2">
      <c r="B49" s="1170"/>
      <c r="C49" s="1171"/>
      <c r="D49" s="88"/>
      <c r="E49" s="1174" t="s">
        <v>39</v>
      </c>
      <c r="F49" s="1174"/>
      <c r="G49" s="1174"/>
      <c r="H49" s="1175"/>
      <c r="I49" s="368" t="s">
        <v>460</v>
      </c>
      <c r="J49" s="369" t="s">
        <v>460</v>
      </c>
      <c r="K49" s="369" t="s">
        <v>460</v>
      </c>
      <c r="L49" s="369" t="s">
        <v>460</v>
      </c>
      <c r="M49" s="370" t="s">
        <v>460</v>
      </c>
    </row>
    <row r="50" spans="2:13" ht="27.75" customHeight="1" x14ac:dyDescent="0.2">
      <c r="B50" s="1181" t="s">
        <v>40</v>
      </c>
      <c r="C50" s="1182"/>
      <c r="D50" s="91"/>
      <c r="E50" s="1174" t="s">
        <v>41</v>
      </c>
      <c r="F50" s="1174"/>
      <c r="G50" s="1174"/>
      <c r="H50" s="1175"/>
      <c r="I50" s="368">
        <v>94818</v>
      </c>
      <c r="J50" s="369">
        <v>101768</v>
      </c>
      <c r="K50" s="369">
        <v>125092</v>
      </c>
      <c r="L50" s="369">
        <v>126636</v>
      </c>
      <c r="M50" s="370">
        <v>140035</v>
      </c>
    </row>
    <row r="51" spans="2:13" ht="27.75" customHeight="1" x14ac:dyDescent="0.2">
      <c r="B51" s="1168"/>
      <c r="C51" s="1169"/>
      <c r="D51" s="88"/>
      <c r="E51" s="1174" t="s">
        <v>42</v>
      </c>
      <c r="F51" s="1174"/>
      <c r="G51" s="1174"/>
      <c r="H51" s="1175"/>
      <c r="I51" s="368">
        <v>19857</v>
      </c>
      <c r="J51" s="369">
        <v>18336</v>
      </c>
      <c r="K51" s="369">
        <v>16593</v>
      </c>
      <c r="L51" s="369">
        <v>17394</v>
      </c>
      <c r="M51" s="370">
        <v>17955</v>
      </c>
    </row>
    <row r="52" spans="2:13" ht="27.75" customHeight="1" x14ac:dyDescent="0.2">
      <c r="B52" s="1170"/>
      <c r="C52" s="1171"/>
      <c r="D52" s="88"/>
      <c r="E52" s="1174" t="s">
        <v>43</v>
      </c>
      <c r="F52" s="1174"/>
      <c r="G52" s="1174"/>
      <c r="H52" s="1175"/>
      <c r="I52" s="368">
        <v>644986</v>
      </c>
      <c r="J52" s="369">
        <v>648967</v>
      </c>
      <c r="K52" s="369">
        <v>646638</v>
      </c>
      <c r="L52" s="369">
        <v>625340</v>
      </c>
      <c r="M52" s="370">
        <v>604955</v>
      </c>
    </row>
    <row r="53" spans="2:13" ht="27.75" customHeight="1" thickBot="1" x14ac:dyDescent="0.25">
      <c r="B53" s="1183" t="s">
        <v>20</v>
      </c>
      <c r="C53" s="1184"/>
      <c r="D53" s="92"/>
      <c r="E53" s="1185" t="s">
        <v>44</v>
      </c>
      <c r="F53" s="1185"/>
      <c r="G53" s="1185"/>
      <c r="H53" s="1186"/>
      <c r="I53" s="371">
        <v>439846</v>
      </c>
      <c r="J53" s="372">
        <v>434929</v>
      </c>
      <c r="K53" s="372">
        <v>401185</v>
      </c>
      <c r="L53" s="372">
        <v>389448</v>
      </c>
      <c r="M53" s="373">
        <v>375394</v>
      </c>
    </row>
    <row r="54" spans="2:13" ht="27.75" customHeight="1" x14ac:dyDescent="0.2">
      <c r="B54" s="93"/>
      <c r="C54" s="93"/>
      <c r="D54" s="93"/>
      <c r="E54" s="94"/>
      <c r="F54" s="94"/>
      <c r="G54" s="94"/>
      <c r="H54" s="94"/>
      <c r="I54" s="95"/>
      <c r="J54" s="95"/>
      <c r="K54" s="95"/>
      <c r="L54" s="95"/>
      <c r="M54" s="95"/>
    </row>
    <row r="55" spans="2:13" ht="13" x14ac:dyDescent="0.2"/>
  </sheetData>
  <sheetProtection algorithmName="SHA-512" hashValue="JygzDpjpqunZ0EgtMGVqVLHLfiuGXc/R6DLM0ABslKFItU8NtME6KzAYtY2Ui4TH7LXv4dJ/+gCaVF/wUe8SDw==" saltValue="6UMgoUA84DmfCUIFdiNNr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firstPageNumber="1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Normal="100" zoomScaleSheetLayoutView="100" workbookViewId="0"/>
  </sheetViews>
  <sheetFormatPr defaultColWidth="0" defaultRowHeight="13.5" customHeight="1" zeroHeight="1" x14ac:dyDescent="0.2"/>
  <cols>
    <col min="1" max="1" width="8.26953125" style="1" customWidth="1"/>
    <col min="2" max="2" width="16.36328125" style="1" customWidth="1"/>
    <col min="3" max="5" width="26.26953125" style="1" customWidth="1"/>
    <col min="6" max="8" width="24.26953125" style="1" customWidth="1"/>
    <col min="9" max="14" width="26" style="1" customWidth="1"/>
    <col min="15" max="15" width="6.0898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5">
      <c r="B53" s="2"/>
      <c r="C53" s="2"/>
      <c r="D53" s="2"/>
      <c r="E53" s="2"/>
      <c r="F53" s="2"/>
      <c r="G53" s="2"/>
      <c r="H53" s="96" t="s">
        <v>45</v>
      </c>
    </row>
    <row r="54" spans="2:8" ht="29.25" customHeight="1" thickBot="1" x14ac:dyDescent="0.35">
      <c r="B54" s="97" t="s">
        <v>2</v>
      </c>
      <c r="C54" s="98"/>
      <c r="D54" s="98"/>
      <c r="E54" s="99" t="s">
        <v>3</v>
      </c>
      <c r="F54" s="100" t="s">
        <v>500</v>
      </c>
      <c r="G54" s="100" t="s">
        <v>501</v>
      </c>
      <c r="H54" s="101" t="s">
        <v>502</v>
      </c>
    </row>
    <row r="55" spans="2:8" ht="52.5" customHeight="1" x14ac:dyDescent="0.2">
      <c r="B55" s="102"/>
      <c r="C55" s="1192" t="s">
        <v>46</v>
      </c>
      <c r="D55" s="1192"/>
      <c r="E55" s="1193"/>
      <c r="F55" s="103">
        <v>25932</v>
      </c>
      <c r="G55" s="103">
        <v>30306</v>
      </c>
      <c r="H55" s="104">
        <v>27372</v>
      </c>
    </row>
    <row r="56" spans="2:8" ht="52.5" customHeight="1" x14ac:dyDescent="0.2">
      <c r="B56" s="105"/>
      <c r="C56" s="1194" t="s">
        <v>47</v>
      </c>
      <c r="D56" s="1194"/>
      <c r="E56" s="1195"/>
      <c r="F56" s="106">
        <v>18786</v>
      </c>
      <c r="G56" s="106">
        <v>18788</v>
      </c>
      <c r="H56" s="107">
        <v>21053</v>
      </c>
    </row>
    <row r="57" spans="2:8" ht="53.25" customHeight="1" x14ac:dyDescent="0.2">
      <c r="B57" s="105"/>
      <c r="C57" s="1196" t="s">
        <v>48</v>
      </c>
      <c r="D57" s="1196"/>
      <c r="E57" s="1197"/>
      <c r="F57" s="108">
        <v>69312</v>
      </c>
      <c r="G57" s="108">
        <v>66677</v>
      </c>
      <c r="H57" s="109">
        <v>80764</v>
      </c>
    </row>
    <row r="58" spans="2:8" ht="45.75" customHeight="1" x14ac:dyDescent="0.2">
      <c r="B58" s="110"/>
      <c r="C58" s="1187" t="s">
        <v>524</v>
      </c>
      <c r="D58" s="1188"/>
      <c r="E58" s="1189"/>
      <c r="F58" s="111">
        <v>20351</v>
      </c>
      <c r="G58" s="111">
        <v>19235</v>
      </c>
      <c r="H58" s="112">
        <v>20834</v>
      </c>
    </row>
    <row r="59" spans="2:8" ht="45.75" customHeight="1" x14ac:dyDescent="0.2">
      <c r="B59" s="110"/>
      <c r="C59" s="1187" t="s">
        <v>525</v>
      </c>
      <c r="D59" s="1188"/>
      <c r="E59" s="1189"/>
      <c r="F59" s="111">
        <v>1838</v>
      </c>
      <c r="G59" s="111">
        <v>1956</v>
      </c>
      <c r="H59" s="112">
        <v>11039</v>
      </c>
    </row>
    <row r="60" spans="2:8" ht="45.75" customHeight="1" x14ac:dyDescent="0.2">
      <c r="B60" s="110"/>
      <c r="C60" s="1187" t="s">
        <v>526</v>
      </c>
      <c r="D60" s="1188"/>
      <c r="E60" s="1189"/>
      <c r="F60" s="111">
        <v>13000</v>
      </c>
      <c r="G60" s="111">
        <v>10504</v>
      </c>
      <c r="H60" s="112">
        <v>8519</v>
      </c>
    </row>
    <row r="61" spans="2:8" ht="45.75" customHeight="1" x14ac:dyDescent="0.2">
      <c r="B61" s="110"/>
      <c r="C61" s="1187" t="s">
        <v>527</v>
      </c>
      <c r="D61" s="1188"/>
      <c r="E61" s="1189"/>
      <c r="F61" s="111">
        <v>7863</v>
      </c>
      <c r="G61" s="111">
        <v>8020</v>
      </c>
      <c r="H61" s="112">
        <v>8148</v>
      </c>
    </row>
    <row r="62" spans="2:8" ht="45.75" customHeight="1" thickBot="1" x14ac:dyDescent="0.25">
      <c r="B62" s="113"/>
      <c r="C62" s="1187" t="s">
        <v>528</v>
      </c>
      <c r="D62" s="1188"/>
      <c r="E62" s="1189"/>
      <c r="F62" s="114">
        <v>6141</v>
      </c>
      <c r="G62" s="114">
        <v>6287</v>
      </c>
      <c r="H62" s="115">
        <v>6505</v>
      </c>
    </row>
    <row r="63" spans="2:8" ht="52.5" customHeight="1" thickBot="1" x14ac:dyDescent="0.25">
      <c r="B63" s="116"/>
      <c r="C63" s="1190" t="s">
        <v>49</v>
      </c>
      <c r="D63" s="1190"/>
      <c r="E63" s="1191"/>
      <c r="F63" s="117">
        <v>114030</v>
      </c>
      <c r="G63" s="117">
        <v>115771</v>
      </c>
      <c r="H63" s="118">
        <v>129189</v>
      </c>
    </row>
    <row r="64" spans="2:8" ht="13" x14ac:dyDescent="0.2"/>
  </sheetData>
  <sheetProtection algorithmName="SHA-512" hashValue="Jn4fyL/9WKEKxG8jdGnG9bCPJ+kAq6fsMynY3dLTC1K+eqiqW+anwsQdm+zbFIEUSETMj+sm1qEnbkFVISOhjA==" saltValue="SUnGFNf9dglY58kRfCcp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08984375" defaultRowHeight="13" x14ac:dyDescent="0.2"/>
  <cols>
    <col min="1" max="1" width="45.90625" style="125" customWidth="1"/>
    <col min="2" max="8" width="13.36328125" style="125" customWidth="1"/>
    <col min="9" max="16384" width="11.08984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491</v>
      </c>
      <c r="B3" s="134"/>
      <c r="C3" s="135"/>
      <c r="D3" s="136">
        <v>78657</v>
      </c>
      <c r="E3" s="137"/>
      <c r="F3" s="138">
        <v>91743</v>
      </c>
      <c r="G3" s="139"/>
      <c r="H3" s="140"/>
    </row>
    <row r="4" spans="1:8" x14ac:dyDescent="0.2">
      <c r="A4" s="141"/>
      <c r="B4" s="142"/>
      <c r="C4" s="143"/>
      <c r="D4" s="144">
        <v>17544</v>
      </c>
      <c r="E4" s="145"/>
      <c r="F4" s="146">
        <v>21872</v>
      </c>
      <c r="G4" s="147"/>
      <c r="H4" s="148"/>
    </row>
    <row r="5" spans="1:8" x14ac:dyDescent="0.2">
      <c r="A5" s="129" t="s">
        <v>493</v>
      </c>
      <c r="B5" s="134"/>
      <c r="C5" s="135"/>
      <c r="D5" s="136">
        <v>85550</v>
      </c>
      <c r="E5" s="137"/>
      <c r="F5" s="138">
        <v>95429</v>
      </c>
      <c r="G5" s="139"/>
      <c r="H5" s="140"/>
    </row>
    <row r="6" spans="1:8" x14ac:dyDescent="0.2">
      <c r="A6" s="141"/>
      <c r="B6" s="142"/>
      <c r="C6" s="143"/>
      <c r="D6" s="144">
        <v>16855</v>
      </c>
      <c r="E6" s="145"/>
      <c r="F6" s="146">
        <v>19371</v>
      </c>
      <c r="G6" s="147"/>
      <c r="H6" s="148"/>
    </row>
    <row r="7" spans="1:8" x14ac:dyDescent="0.2">
      <c r="A7" s="129" t="s">
        <v>494</v>
      </c>
      <c r="B7" s="134"/>
      <c r="C7" s="135"/>
      <c r="D7" s="136">
        <v>90718</v>
      </c>
      <c r="E7" s="137"/>
      <c r="F7" s="138">
        <v>93540</v>
      </c>
      <c r="G7" s="139"/>
      <c r="H7" s="140"/>
    </row>
    <row r="8" spans="1:8" x14ac:dyDescent="0.2">
      <c r="A8" s="141"/>
      <c r="B8" s="142"/>
      <c r="C8" s="143"/>
      <c r="D8" s="144">
        <v>18301</v>
      </c>
      <c r="E8" s="145"/>
      <c r="F8" s="146">
        <v>20617</v>
      </c>
      <c r="G8" s="147"/>
      <c r="H8" s="148"/>
    </row>
    <row r="9" spans="1:8" x14ac:dyDescent="0.2">
      <c r="A9" s="129" t="s">
        <v>495</v>
      </c>
      <c r="B9" s="134"/>
      <c r="C9" s="135"/>
      <c r="D9" s="136">
        <v>82861</v>
      </c>
      <c r="E9" s="137"/>
      <c r="F9" s="138">
        <v>88232</v>
      </c>
      <c r="G9" s="139"/>
      <c r="H9" s="140"/>
    </row>
    <row r="10" spans="1:8" x14ac:dyDescent="0.2">
      <c r="A10" s="141"/>
      <c r="B10" s="142"/>
      <c r="C10" s="143"/>
      <c r="D10" s="144">
        <v>16271</v>
      </c>
      <c r="E10" s="145"/>
      <c r="F10" s="146">
        <v>18955</v>
      </c>
      <c r="G10" s="147"/>
      <c r="H10" s="148"/>
    </row>
    <row r="11" spans="1:8" x14ac:dyDescent="0.2">
      <c r="A11" s="129" t="s">
        <v>496</v>
      </c>
      <c r="B11" s="134"/>
      <c r="C11" s="135"/>
      <c r="D11" s="136">
        <v>92495</v>
      </c>
      <c r="E11" s="137"/>
      <c r="F11" s="138">
        <v>88906</v>
      </c>
      <c r="G11" s="139"/>
      <c r="H11" s="140"/>
    </row>
    <row r="12" spans="1:8" x14ac:dyDescent="0.2">
      <c r="A12" s="141"/>
      <c r="B12" s="142"/>
      <c r="C12" s="149"/>
      <c r="D12" s="144">
        <v>18781</v>
      </c>
      <c r="E12" s="145"/>
      <c r="F12" s="146">
        <v>19827</v>
      </c>
      <c r="G12" s="147"/>
      <c r="H12" s="148"/>
    </row>
    <row r="13" spans="1:8" x14ac:dyDescent="0.2">
      <c r="A13" s="129"/>
      <c r="B13" s="134"/>
      <c r="C13" s="150"/>
      <c r="D13" s="151">
        <v>86056</v>
      </c>
      <c r="E13" s="152"/>
      <c r="F13" s="153">
        <v>91570</v>
      </c>
      <c r="G13" s="154"/>
      <c r="H13" s="140"/>
    </row>
    <row r="14" spans="1:8" x14ac:dyDescent="0.2">
      <c r="A14" s="141"/>
      <c r="B14" s="142"/>
      <c r="C14" s="143"/>
      <c r="D14" s="144">
        <v>17550</v>
      </c>
      <c r="E14" s="145"/>
      <c r="F14" s="146">
        <v>20128</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0.54</v>
      </c>
      <c r="C19" s="155">
        <f>ROUND(VALUE(SUBSTITUTE(実質収支比率等に係る経年分析!G$48,"▲","-")),2)</f>
        <v>0.7</v>
      </c>
      <c r="D19" s="155">
        <f>ROUND(VALUE(SUBSTITUTE(実質収支比率等に係る経年分析!H$48,"▲","-")),2)</f>
        <v>0.69</v>
      </c>
      <c r="E19" s="155">
        <f>ROUND(VALUE(SUBSTITUTE(実質収支比率等に係る経年分析!I$48,"▲","-")),2)</f>
        <v>1.62</v>
      </c>
      <c r="F19" s="155">
        <f>ROUND(VALUE(SUBSTITUTE(実質収支比率等に係る経年分析!J$48,"▲","-")),2)</f>
        <v>1.44</v>
      </c>
    </row>
    <row r="20" spans="1:11" x14ac:dyDescent="0.2">
      <c r="A20" s="155" t="s">
        <v>54</v>
      </c>
      <c r="B20" s="155">
        <f>ROUND(VALUE(SUBSTITUTE(実質収支比率等に係る経年分析!F$47,"▲","-")),2)</f>
        <v>5.86</v>
      </c>
      <c r="C20" s="155">
        <f>ROUND(VALUE(SUBSTITUTE(実質収支比率等に係る経年分析!G$47,"▲","-")),2)</f>
        <v>6.34</v>
      </c>
      <c r="D20" s="155">
        <f>ROUND(VALUE(SUBSTITUTE(実質収支比率等に係る経年分析!H$47,"▲","-")),2)</f>
        <v>6.99</v>
      </c>
      <c r="E20" s="155">
        <f>ROUND(VALUE(SUBSTITUTE(実質収支比率等に係る経年分析!I$47,"▲","-")),2)</f>
        <v>8.35</v>
      </c>
      <c r="F20" s="155">
        <f>ROUND(VALUE(SUBSTITUTE(実質収支比率等に係る経年分析!J$47,"▲","-")),2)</f>
        <v>7.53</v>
      </c>
    </row>
    <row r="21" spans="1:11" x14ac:dyDescent="0.2">
      <c r="A21" s="155" t="s">
        <v>55</v>
      </c>
      <c r="B21" s="155">
        <f>IF(ISNUMBER(VALUE(SUBSTITUTE(実質収支比率等に係る経年分析!F$49,"▲","-"))),ROUND(VALUE(SUBSTITUTE(実質収支比率等に係る経年分析!F$49,"▲","-")),2),NA())</f>
        <v>0.84</v>
      </c>
      <c r="C21" s="155">
        <f>IF(ISNUMBER(VALUE(SUBSTITUTE(実質収支比率等に係る経年分析!G$49,"▲","-"))),ROUND(VALUE(SUBSTITUTE(実質収支比率等に係る経年分析!G$49,"▲","-")),2),NA())</f>
        <v>0.76</v>
      </c>
      <c r="D21" s="155">
        <f>IF(ISNUMBER(VALUE(SUBSTITUTE(実質収支比率等に係る経年分析!H$49,"▲","-"))),ROUND(VALUE(SUBSTITUTE(実質収支比率等に係る経年分析!H$49,"▲","-")),2),NA())</f>
        <v>0.92</v>
      </c>
      <c r="E21" s="155">
        <f>IF(ISNUMBER(VALUE(SUBSTITUTE(実質収支比率等に係る経年分析!I$49,"▲","-"))),ROUND(VALUE(SUBSTITUTE(実質収支比率等に係る経年分析!I$49,"▲","-")),2),NA())</f>
        <v>2.11</v>
      </c>
      <c r="F21" s="155">
        <f>IF(ISNUMBER(VALUE(SUBSTITUTE(実質収支比率等に係る経年分析!J$49,"▲","-"))),ROUND(VALUE(SUBSTITUTE(実質収支比率等に係る経年分析!J$49,"▲","-")),2),NA())</f>
        <v>-0.98</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自動車集中管理（重複会計）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0</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0</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v>
      </c>
    </row>
    <row r="30" spans="1:11" x14ac:dyDescent="0.2">
      <c r="A30" s="156" t="str">
        <f>IF(連結実質赤字比率に係る赤字・黒字の構成分析!C$40="",NA(),連結実質赤字比率に係る赤字・黒字の構成分析!C$40)</f>
        <v>県有林経営事業</v>
      </c>
      <c r="B30" s="156">
        <f>IF(ROUND(VALUE(SUBSTITUTE(連結実質赤字比率に係る赤字・黒字の構成分析!F$40,"▲", "-")), 2) &lt; 0, ABS(ROUND(VALUE(SUBSTITUTE(連結実質赤字比率に係る赤字・黒字の構成分析!F$40,"▲", "-")), 2)), NA())</f>
        <v>0.63</v>
      </c>
      <c r="C30" s="156" t="e">
        <f>IF(ROUND(VALUE(SUBSTITUTE(連結実質赤字比率に係る赤字・黒字の構成分析!F$40,"▲", "-")), 2) &gt;= 0, ABS(ROUND(VALUE(SUBSTITUTE(連結実質赤字比率に係る赤字・黒字の構成分析!F$40,"▲", "-")), 2)), NA())</f>
        <v>#N/A</v>
      </c>
      <c r="D30" s="156">
        <f>IF(ROUND(VALUE(SUBSTITUTE(連結実質赤字比率に係る赤字・黒字の構成分析!G$40,"▲", "-")), 2) &lt; 0, ABS(ROUND(VALUE(SUBSTITUTE(連結実質赤字比率に係る赤字・黒字の構成分析!G$40,"▲", "-")), 2)), NA())</f>
        <v>0.61</v>
      </c>
      <c r="E30" s="156" t="e">
        <f>IF(ROUND(VALUE(SUBSTITUTE(連結実質赤字比率に係る赤字・黒字の構成分析!G$40,"▲", "-")), 2) &gt;= 0, ABS(ROUND(VALUE(SUBSTITUTE(連結実質赤字比率に係る赤字・黒字の構成分析!G$40,"▲", "-")), 2)), NA())</f>
        <v>#N/A</v>
      </c>
      <c r="F30" s="156">
        <f>IF(ROUND(VALUE(SUBSTITUTE(連結実質赤字比率に係る赤字・黒字の構成分析!H$40,"▲", "-")), 2) &lt; 0, ABS(ROUND(VALUE(SUBSTITUTE(連結実質赤字比率に係る赤字・黒字の構成分析!H$40,"▲", "-")), 2)), NA())</f>
        <v>0.56999999999999995</v>
      </c>
      <c r="G30" s="156" t="e">
        <f>IF(ROUND(VALUE(SUBSTITUTE(連結実質赤字比率に係る赤字・黒字の構成分析!H$40,"▲", "-")), 2) &gt;= 0, ABS(ROUND(VALUE(SUBSTITUTE(連結実質赤字比率に係る赤字・黒字の構成分析!H$40,"▲", "-")), 2)), NA())</f>
        <v>#N/A</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0.01</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0.01</v>
      </c>
    </row>
    <row r="31" spans="1:11" x14ac:dyDescent="0.2">
      <c r="A31" s="156" t="str">
        <f>IF(連結実質赤字比率に係る赤字・黒字の構成分析!C$39="",NA(),連結実質赤字比率に係る赤字・黒字の構成分析!C$39)</f>
        <v>港湾施設整備事業特別会計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0.19</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0.2</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0.21</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0.23</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0.24</v>
      </c>
    </row>
    <row r="32" spans="1:11" x14ac:dyDescent="0.2">
      <c r="A32" s="156" t="str">
        <f>IF(連結実質赤字比率に係る赤字・黒字の構成分析!C$38="",NA(),連結実質赤字比率に係る赤字・黒字の構成分析!C$38)</f>
        <v>病院事業会計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0.63</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0.56999999999999995</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0.67</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1.3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0.5</v>
      </c>
    </row>
    <row r="33" spans="1:16" x14ac:dyDescent="0.2">
      <c r="A33" s="156" t="str">
        <f>IF(連結実質赤字比率に係る赤字・黒字の構成分析!C$37="",NA(),連結実質赤字比率に係る赤字・黒字の構成分析!C$37)</f>
        <v>工業用水道事業会計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1.47</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1.54</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0.96</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1.1000000000000001</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1.17</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1.31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1.27</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1.59</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1.42</v>
      </c>
    </row>
    <row r="35" spans="1:16" x14ac:dyDescent="0.2">
      <c r="A35" s="156" t="str">
        <f>IF(連結実質赤字比率に係る赤字・黒字の構成分析!C$35="",NA(),連結実質赤字比率に係る赤字・黒字の構成分析!C$35)</f>
        <v>電気事業会計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1.71</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1.57</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1.43</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1.23</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1.49</v>
      </c>
    </row>
    <row r="36" spans="1:16" x14ac:dyDescent="0.2">
      <c r="A36" s="156" t="str">
        <f>IF(連結実質赤字比率に係る赤字・黒字の構成分析!C$34="",NA(),連結実質赤字比率に係る赤字・黒字の構成分析!C$34)</f>
        <v>国民健康保険事業</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0.5</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2.0299999999999998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2.65</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2.75</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2.74</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58779</v>
      </c>
      <c r="E42" s="157"/>
      <c r="F42" s="157"/>
      <c r="G42" s="157">
        <f>'実質公債費比率（分子）の構造'!L$52</f>
        <v>54265</v>
      </c>
      <c r="H42" s="157"/>
      <c r="I42" s="157"/>
      <c r="J42" s="157">
        <f>'実質公債費比率（分子）の構造'!M$52</f>
        <v>52825</v>
      </c>
      <c r="K42" s="157"/>
      <c r="L42" s="157"/>
      <c r="M42" s="157">
        <f>'実質公債費比率（分子）の構造'!N$52</f>
        <v>50162</v>
      </c>
      <c r="N42" s="157"/>
      <c r="O42" s="157"/>
      <c r="P42" s="157">
        <f>'実質公債費比率（分子）の構造'!O$52</f>
        <v>48963</v>
      </c>
    </row>
    <row r="43" spans="1:16" x14ac:dyDescent="0.2">
      <c r="A43" s="157" t="s">
        <v>17</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x14ac:dyDescent="0.2">
      <c r="A44" s="157" t="s">
        <v>63</v>
      </c>
      <c r="B44" s="157">
        <f>'実質公債費比率（分子）の構造'!K$50</f>
        <v>253</v>
      </c>
      <c r="C44" s="157"/>
      <c r="D44" s="157"/>
      <c r="E44" s="157">
        <f>'実質公債費比率（分子）の構造'!L$50</f>
        <v>213</v>
      </c>
      <c r="F44" s="157"/>
      <c r="G44" s="157"/>
      <c r="H44" s="157">
        <f>'実質公債費比率（分子）の構造'!M$50</f>
        <v>143</v>
      </c>
      <c r="I44" s="157"/>
      <c r="J44" s="157"/>
      <c r="K44" s="157">
        <f>'実質公債費比率（分子）の構造'!N$50</f>
        <v>69</v>
      </c>
      <c r="L44" s="157"/>
      <c r="M44" s="157"/>
      <c r="N44" s="157">
        <f>'実質公債費比率（分子）の構造'!O$50</f>
        <v>50</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2195</v>
      </c>
      <c r="C46" s="157"/>
      <c r="D46" s="157"/>
      <c r="E46" s="157">
        <f>'実質公債費比率（分子）の構造'!L$48</f>
        <v>2202</v>
      </c>
      <c r="F46" s="157"/>
      <c r="G46" s="157"/>
      <c r="H46" s="157">
        <f>'実質公債費比率（分子）の構造'!M$48</f>
        <v>2058</v>
      </c>
      <c r="I46" s="157"/>
      <c r="J46" s="157"/>
      <c r="K46" s="157">
        <f>'実質公債費比率（分子）の構造'!N$48</f>
        <v>1797</v>
      </c>
      <c r="L46" s="157"/>
      <c r="M46" s="157"/>
      <c r="N46" s="157">
        <f>'実質公債費比率（分子）の構造'!O$48</f>
        <v>1879</v>
      </c>
      <c r="O46" s="157"/>
      <c r="P46" s="157"/>
    </row>
    <row r="47" spans="1:16" x14ac:dyDescent="0.2">
      <c r="A47" s="157" t="s">
        <v>13</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x14ac:dyDescent="0.2">
      <c r="A48" s="157" t="s">
        <v>66</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85681</v>
      </c>
      <c r="C49" s="157"/>
      <c r="D49" s="157"/>
      <c r="E49" s="157">
        <f>'実質公債費比率（分子）の構造'!L$45</f>
        <v>81951</v>
      </c>
      <c r="F49" s="157"/>
      <c r="G49" s="157"/>
      <c r="H49" s="157">
        <f>'実質公債費比率（分子）の構造'!M$45</f>
        <v>92484</v>
      </c>
      <c r="I49" s="157"/>
      <c r="J49" s="157"/>
      <c r="K49" s="157">
        <f>'実質公債費比率（分子）の構造'!N$45</f>
        <v>80744</v>
      </c>
      <c r="L49" s="157"/>
      <c r="M49" s="157"/>
      <c r="N49" s="157">
        <f>'実質公債費比率（分子）の構造'!O$45</f>
        <v>79440</v>
      </c>
      <c r="O49" s="157"/>
      <c r="P49" s="157"/>
    </row>
    <row r="50" spans="1:16" x14ac:dyDescent="0.2">
      <c r="A50" s="157" t="s">
        <v>68</v>
      </c>
      <c r="B50" s="157" t="e">
        <f>NA()</f>
        <v>#N/A</v>
      </c>
      <c r="C50" s="157">
        <f>IF(ISNUMBER('実質公債費比率（分子）の構造'!K$53),'実質公債費比率（分子）の構造'!K$53,NA())</f>
        <v>29350</v>
      </c>
      <c r="D50" s="157" t="e">
        <f>NA()</f>
        <v>#N/A</v>
      </c>
      <c r="E50" s="157" t="e">
        <f>NA()</f>
        <v>#N/A</v>
      </c>
      <c r="F50" s="157">
        <f>IF(ISNUMBER('実質公債費比率（分子）の構造'!L$53),'実質公債費比率（分子）の構造'!L$53,NA())</f>
        <v>30101</v>
      </c>
      <c r="G50" s="157" t="e">
        <f>NA()</f>
        <v>#N/A</v>
      </c>
      <c r="H50" s="157" t="e">
        <f>NA()</f>
        <v>#N/A</v>
      </c>
      <c r="I50" s="157">
        <f>IF(ISNUMBER('実質公債費比率（分子）の構造'!M$53),'実質公債費比率（分子）の構造'!M$53,NA())</f>
        <v>41860</v>
      </c>
      <c r="J50" s="157" t="e">
        <f>NA()</f>
        <v>#N/A</v>
      </c>
      <c r="K50" s="157" t="e">
        <f>NA()</f>
        <v>#N/A</v>
      </c>
      <c r="L50" s="157">
        <f>IF(ISNUMBER('実質公債費比率（分子）の構造'!N$53),'実質公債費比率（分子）の構造'!N$53,NA())</f>
        <v>32448</v>
      </c>
      <c r="M50" s="157" t="e">
        <f>NA()</f>
        <v>#N/A</v>
      </c>
      <c r="N50" s="157" t="e">
        <f>NA()</f>
        <v>#N/A</v>
      </c>
      <c r="O50" s="157">
        <f>IF(ISNUMBER('実質公債費比率（分子）の構造'!O$53),'実質公債費比率（分子）の構造'!O$53,NA())</f>
        <v>32406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644986</v>
      </c>
      <c r="E56" s="156"/>
      <c r="F56" s="156"/>
      <c r="G56" s="156">
        <f>'将来負担比率（分子）の構造'!J$52</f>
        <v>648967</v>
      </c>
      <c r="H56" s="156"/>
      <c r="I56" s="156"/>
      <c r="J56" s="156">
        <f>'将来負担比率（分子）の構造'!K$52</f>
        <v>646638</v>
      </c>
      <c r="K56" s="156"/>
      <c r="L56" s="156"/>
      <c r="M56" s="156">
        <f>'将来負担比率（分子）の構造'!L$52</f>
        <v>625340</v>
      </c>
      <c r="N56" s="156"/>
      <c r="O56" s="156"/>
      <c r="P56" s="156">
        <f>'将来負担比率（分子）の構造'!M$52</f>
        <v>604955</v>
      </c>
    </row>
    <row r="57" spans="1:16" x14ac:dyDescent="0.2">
      <c r="A57" s="156" t="s">
        <v>42</v>
      </c>
      <c r="B57" s="156"/>
      <c r="C57" s="156"/>
      <c r="D57" s="156">
        <f>'将来負担比率（分子）の構造'!I$51</f>
        <v>19857</v>
      </c>
      <c r="E57" s="156"/>
      <c r="F57" s="156"/>
      <c r="G57" s="156">
        <f>'将来負担比率（分子）の構造'!J$51</f>
        <v>18336</v>
      </c>
      <c r="H57" s="156"/>
      <c r="I57" s="156"/>
      <c r="J57" s="156">
        <f>'将来負担比率（分子）の構造'!K$51</f>
        <v>16593</v>
      </c>
      <c r="K57" s="156"/>
      <c r="L57" s="156"/>
      <c r="M57" s="156">
        <f>'将来負担比率（分子）の構造'!L$51</f>
        <v>17394</v>
      </c>
      <c r="N57" s="156"/>
      <c r="O57" s="156"/>
      <c r="P57" s="156">
        <f>'将来負担比率（分子）の構造'!M$51</f>
        <v>17955</v>
      </c>
    </row>
    <row r="58" spans="1:16" x14ac:dyDescent="0.2">
      <c r="A58" s="156" t="s">
        <v>41</v>
      </c>
      <c r="B58" s="156"/>
      <c r="C58" s="156"/>
      <c r="D58" s="156">
        <f>'将来負担比率（分子）の構造'!I$50</f>
        <v>94818</v>
      </c>
      <c r="E58" s="156"/>
      <c r="F58" s="156"/>
      <c r="G58" s="156">
        <f>'将来負担比率（分子）の構造'!J$50</f>
        <v>101768</v>
      </c>
      <c r="H58" s="156"/>
      <c r="I58" s="156"/>
      <c r="J58" s="156">
        <f>'将来負担比率（分子）の構造'!K$50</f>
        <v>125092</v>
      </c>
      <c r="K58" s="156"/>
      <c r="L58" s="156"/>
      <c r="M58" s="156">
        <f>'将来負担比率（分子）の構造'!L$50</f>
        <v>126636</v>
      </c>
      <c r="N58" s="156"/>
      <c r="O58" s="156"/>
      <c r="P58" s="156">
        <f>'将来負担比率（分子）の構造'!M$50</f>
        <v>140035</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13</v>
      </c>
      <c r="C61" s="156"/>
      <c r="D61" s="156"/>
      <c r="E61" s="156">
        <f>'将来負担比率（分子）の構造'!J$46</f>
        <v>16</v>
      </c>
      <c r="F61" s="156"/>
      <c r="G61" s="156"/>
      <c r="H61" s="156">
        <f>'将来負担比率（分子）の構造'!K$46</f>
        <v>5</v>
      </c>
      <c r="I61" s="156"/>
      <c r="J61" s="156"/>
      <c r="K61" s="156">
        <f>'将来負担比率（分子）の構造'!L$46</f>
        <v>8</v>
      </c>
      <c r="L61" s="156"/>
      <c r="M61" s="156"/>
      <c r="N61" s="156">
        <f>'将来負担比率（分子）の構造'!M$46</f>
        <v>23</v>
      </c>
      <c r="O61" s="156"/>
      <c r="P61" s="156"/>
    </row>
    <row r="62" spans="1:16" x14ac:dyDescent="0.2">
      <c r="A62" s="156" t="s">
        <v>35</v>
      </c>
      <c r="B62" s="156">
        <f>'将来負担比率（分子）の構造'!I$45</f>
        <v>151937</v>
      </c>
      <c r="C62" s="156"/>
      <c r="D62" s="156"/>
      <c r="E62" s="156">
        <f>'将来負担比率（分子）の構造'!J$45</f>
        <v>148632</v>
      </c>
      <c r="F62" s="156"/>
      <c r="G62" s="156"/>
      <c r="H62" s="156">
        <f>'将来負担比率（分子）の構造'!K$45</f>
        <v>142348</v>
      </c>
      <c r="I62" s="156"/>
      <c r="J62" s="156"/>
      <c r="K62" s="156">
        <f>'将来負担比率（分子）の構造'!L$45</f>
        <v>135783</v>
      </c>
      <c r="L62" s="156"/>
      <c r="M62" s="156"/>
      <c r="N62" s="156">
        <f>'将来負担比率（分子）の構造'!M$45</f>
        <v>138832</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17615</v>
      </c>
      <c r="C64" s="156"/>
      <c r="D64" s="156"/>
      <c r="E64" s="156">
        <f>'将来負担比率（分子）の構造'!J$43</f>
        <v>22602</v>
      </c>
      <c r="F64" s="156"/>
      <c r="G64" s="156"/>
      <c r="H64" s="156">
        <f>'将来負担比率（分子）の構造'!K$43</f>
        <v>26537</v>
      </c>
      <c r="I64" s="156"/>
      <c r="J64" s="156"/>
      <c r="K64" s="156">
        <f>'将来負担比率（分子）の構造'!L$43</f>
        <v>26425</v>
      </c>
      <c r="L64" s="156"/>
      <c r="M64" s="156"/>
      <c r="N64" s="156">
        <f>'将来負担比率（分子）の構造'!M$43</f>
        <v>25691</v>
      </c>
      <c r="O64" s="156"/>
      <c r="P64" s="156"/>
    </row>
    <row r="65" spans="1:16" x14ac:dyDescent="0.2">
      <c r="A65" s="156" t="s">
        <v>32</v>
      </c>
      <c r="B65" s="156">
        <f>'将来負担比率（分子）の構造'!I$42</f>
        <v>3067</v>
      </c>
      <c r="C65" s="156"/>
      <c r="D65" s="156"/>
      <c r="E65" s="156">
        <f>'将来負担比率（分子）の構造'!J$42</f>
        <v>2683</v>
      </c>
      <c r="F65" s="156"/>
      <c r="G65" s="156"/>
      <c r="H65" s="156">
        <f>'将来負担比率（分子）の構造'!K$42</f>
        <v>2284</v>
      </c>
      <c r="I65" s="156"/>
      <c r="J65" s="156"/>
      <c r="K65" s="156">
        <f>'将来負担比率（分子）の構造'!L$42</f>
        <v>1910</v>
      </c>
      <c r="L65" s="156"/>
      <c r="M65" s="156"/>
      <c r="N65" s="156">
        <f>'将来負担比率（分子）の構造'!M$42</f>
        <v>1722</v>
      </c>
      <c r="O65" s="156"/>
      <c r="P65" s="156"/>
    </row>
    <row r="66" spans="1:16" x14ac:dyDescent="0.2">
      <c r="A66" s="156" t="s">
        <v>31</v>
      </c>
      <c r="B66" s="156">
        <f>'将来負担比率（分子）の構造'!I$41</f>
        <v>1026876</v>
      </c>
      <c r="C66" s="156"/>
      <c r="D66" s="156"/>
      <c r="E66" s="156">
        <f>'将来負担比率（分子）の構造'!J$41</f>
        <v>1030067</v>
      </c>
      <c r="F66" s="156"/>
      <c r="G66" s="156"/>
      <c r="H66" s="156">
        <f>'将来負担比率（分子）の構造'!K$41</f>
        <v>1018332</v>
      </c>
      <c r="I66" s="156"/>
      <c r="J66" s="156"/>
      <c r="K66" s="156">
        <f>'将来負担比率（分子）の構造'!L$41</f>
        <v>994692</v>
      </c>
      <c r="L66" s="156"/>
      <c r="M66" s="156"/>
      <c r="N66" s="156">
        <f>'将来負担比率（分子）の構造'!M$41</f>
        <v>972071</v>
      </c>
      <c r="O66" s="156"/>
      <c r="P66" s="156"/>
    </row>
    <row r="67" spans="1:16" x14ac:dyDescent="0.2">
      <c r="A67" s="156" t="s">
        <v>72</v>
      </c>
      <c r="B67" s="156" t="e">
        <f>NA()</f>
        <v>#N/A</v>
      </c>
      <c r="C67" s="156">
        <f>IF(ISNUMBER('将来負担比率（分子）の構造'!I$53), IF('将来負担比率（分子）の構造'!I$53 &lt; 0, 0, '将来負担比率（分子）の構造'!I$53), NA())</f>
        <v>439846</v>
      </c>
      <c r="D67" s="156" t="e">
        <f>NA()</f>
        <v>#N/A</v>
      </c>
      <c r="E67" s="156" t="e">
        <f>NA()</f>
        <v>#N/A</v>
      </c>
      <c r="F67" s="156">
        <f>IF(ISNUMBER('将来負担比率（分子）の構造'!J$53), IF('将来負担比率（分子）の構造'!J$53 &lt; 0, 0, '将来負担比率（分子）の構造'!J$53), NA())</f>
        <v>434929</v>
      </c>
      <c r="G67" s="156" t="e">
        <f>NA()</f>
        <v>#N/A</v>
      </c>
      <c r="H67" s="156" t="e">
        <f>NA()</f>
        <v>#N/A</v>
      </c>
      <c r="I67" s="156">
        <f>IF(ISNUMBER('将来負担比率（分子）の構造'!K$53), IF('将来負担比率（分子）の構造'!K$53 &lt; 0, 0, '将来負担比率（分子）の構造'!K$53), NA())</f>
        <v>401185</v>
      </c>
      <c r="J67" s="156" t="e">
        <f>NA()</f>
        <v>#N/A</v>
      </c>
      <c r="K67" s="156" t="e">
        <f>NA()</f>
        <v>#N/A</v>
      </c>
      <c r="L67" s="156">
        <f>IF(ISNUMBER('将来負担比率（分子）の構造'!L$53), IF('将来負担比率（分子）の構造'!L$53 &lt; 0, 0, '将来負担比率（分子）の構造'!L$53), NA())</f>
        <v>389448</v>
      </c>
      <c r="M67" s="156" t="e">
        <f>NA()</f>
        <v>#N/A</v>
      </c>
      <c r="N67" s="156" t="e">
        <f>NA()</f>
        <v>#N/A</v>
      </c>
      <c r="O67" s="156">
        <f>IF(ISNUMBER('将来負担比率（分子）の構造'!M$53), IF('将来負担比率（分子）の構造'!M$53 &lt; 0, 0, '将来負担比率（分子）の構造'!M$53), NA())</f>
        <v>375394</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25932</v>
      </c>
      <c r="C72" s="160">
        <f>基金残高に係る経年分析!G55</f>
        <v>30306</v>
      </c>
      <c r="D72" s="160">
        <f>基金残高に係る経年分析!H55</f>
        <v>27372</v>
      </c>
    </row>
    <row r="73" spans="1:16" x14ac:dyDescent="0.2">
      <c r="A73" s="159" t="s">
        <v>75</v>
      </c>
      <c r="B73" s="160">
        <f>基金残高に係る経年分析!F56</f>
        <v>18786</v>
      </c>
      <c r="C73" s="160">
        <f>基金残高に係る経年分析!G56</f>
        <v>18788</v>
      </c>
      <c r="D73" s="160">
        <f>基金残高に係る経年分析!H56</f>
        <v>21053</v>
      </c>
    </row>
    <row r="74" spans="1:16" x14ac:dyDescent="0.2">
      <c r="A74" s="159" t="s">
        <v>76</v>
      </c>
      <c r="B74" s="160">
        <f>基金残高に係る経年分析!F57</f>
        <v>69312</v>
      </c>
      <c r="C74" s="160">
        <f>基金残高に係る経年分析!G57</f>
        <v>66677</v>
      </c>
      <c r="D74" s="160">
        <f>基金残高に係る経年分析!H57</f>
        <v>80764</v>
      </c>
    </row>
  </sheetData>
  <sheetProtection algorithmName="SHA-512" hashValue="bgxReVrJgs8omTNBiaF7CGyt3FDIVXwmccQXLu2GO5+Wl3gzjlt5q8DhkgdyE+fnCT/PrFqtr+tpckGb0Hj3Qw==" saltValue="MsskxH4fa1Cd0r0QQCOEW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a4e28f63-7028-4a93-8047-9653a98e0e88">
      <Terms xmlns="http://schemas.microsoft.com/office/infopath/2007/PartnerControls"/>
    </lcf76f155ced4ddcb4097134ff3c332f>
    <_Flow_SignoffStatus xmlns="a4e28f63-7028-4a93-8047-9653a98e0e88" xsi:nil="true"/>
    <TaxCatchAll xmlns="fd32c9f7-8932-4d07-b49b-91c8a1e2689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0BA604CFE067A42A23961E8A5FBDB76" ma:contentTypeVersion="13" ma:contentTypeDescription="新しいドキュメントを作成します。" ma:contentTypeScope="" ma:versionID="9feaf068f365c218b46cb4884ffabddb">
  <xsd:schema xmlns:xsd="http://www.w3.org/2001/XMLSchema" xmlns:xs="http://www.w3.org/2001/XMLSchema" xmlns:p="http://schemas.microsoft.com/office/2006/metadata/properties" xmlns:ns2="a4e28f63-7028-4a93-8047-9653a98e0e88" xmlns:ns3="fd32c9f7-8932-4d07-b49b-91c8a1e26893" targetNamespace="http://schemas.microsoft.com/office/2006/metadata/properties" ma:root="true" ma:fieldsID="4a289b30b516b62a69729ce7f7c63412" ns2:_="" ns3:_="">
    <xsd:import namespace="a4e28f63-7028-4a93-8047-9653a98e0e88"/>
    <xsd:import namespace="fd32c9f7-8932-4d07-b49b-91c8a1e2689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MediaServiceDateTaken" minOccurs="0"/>
                <xsd:element ref="ns2:lcf76f155ced4ddcb4097134ff3c332f" minOccurs="0"/>
                <xsd:element ref="ns3:TaxCatchAll" minOccurs="0"/>
                <xsd:element ref="ns2:MediaServiceOCR" minOccurs="0"/>
                <xsd:element ref="ns2:_Flow_SignoffStatu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4e28f63-7028-4a93-8047-9653a98e0e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description=""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DateTaken" ma:index="15" nillable="true" ma:displayName="MediaServiceDateTaken" ma:description="" ma:hidden="true" ma:indexed="true" ma:internalName="MediaServiceDateTaken" ma:readOnly="true">
      <xsd:simpleType>
        <xsd:restriction base="dms:Text"/>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_Flow_SignoffStatus" ma:index="20" nillable="true" ma:displayName="承認の状態" ma:internalName="_x0024_Resources_x003a_core_x002c_Signoff_Status">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d32c9f7-8932-4d07-b49b-91c8a1e26893"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ccff7d86-9e4e-4f1d-854b-9758e901a9c6}" ma:internalName="TaxCatchAll" ma:showField="CatchAllData" ma:web="fd32c9f7-8932-4d07-b49b-91c8a1e2689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5A4CA7-2D1F-4F00-8215-64FA8099B432}">
  <ds:schemaRefs>
    <ds:schemaRef ds:uri="http://purl.org/dc/dcmitype/"/>
    <ds:schemaRef ds:uri="http://schemas.microsoft.com/office/2006/metadata/properties"/>
    <ds:schemaRef ds:uri="http://purl.org/dc/elements/1.1/"/>
    <ds:schemaRef ds:uri="http://purl.org/dc/terms/"/>
    <ds:schemaRef ds:uri="http://schemas.microsoft.com/office/2006/documentManagement/types"/>
    <ds:schemaRef ds:uri="http://schemas.microsoft.com/office/infopath/2007/PartnerControls"/>
    <ds:schemaRef ds:uri="http://schemas.openxmlformats.org/package/2006/metadata/core-properties"/>
    <ds:schemaRef ds:uri="fd32c9f7-8932-4d07-b49b-91c8a1e26893"/>
    <ds:schemaRef ds:uri="a4e28f63-7028-4a93-8047-9653a98e0e88"/>
    <ds:schemaRef ds:uri="http://www.w3.org/XML/1998/namespace"/>
  </ds:schemaRefs>
</ds:datastoreItem>
</file>

<file path=customXml/itemProps2.xml><?xml version="1.0" encoding="utf-8"?>
<ds:datastoreItem xmlns:ds="http://schemas.openxmlformats.org/officeDocument/2006/customXml" ds:itemID="{A0751062-EAE1-49EB-A4F4-A8321CEC0713}">
  <ds:schemaRefs>
    <ds:schemaRef ds:uri="http://schemas.microsoft.com/sharepoint/v3/contenttype/forms"/>
  </ds:schemaRefs>
</ds:datastoreItem>
</file>

<file path=customXml/itemProps3.xml><?xml version="1.0" encoding="utf-8"?>
<ds:datastoreItem xmlns:ds="http://schemas.openxmlformats.org/officeDocument/2006/customXml" ds:itemID="{202CFC50-B565-4CD5-916E-BE3C1D4D33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4e28f63-7028-4a93-8047-9653a98e0e88"/>
    <ds:schemaRef ds:uri="fd32c9f7-8932-4d07-b49b-91c8a1e268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蛭田 哲也(HIRUTA Tetsuya)</cp:lastModifiedBy>
  <cp:lastPrinted>2025-03-10T08:34:11Z</cp:lastPrinted>
  <dcterms:created xsi:type="dcterms:W3CDTF">2025-02-12T10:24:30Z</dcterms:created>
  <dcterms:modified xsi:type="dcterms:W3CDTF">2025-03-24T05:40:18Z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0x01010030BA604CFE067A42A23961E8A5FBDB76</vt:lpwstr>
  </property>
  <property fmtid="{D5CDD505-2E9C-101B-9397-08002B2CF9AE}" pid="3" name="MediaServiceImageTags">
    <vt:lpwstr/>
  </property>
</Properties>
</file>