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2" documentId="11_47F07E9397A316540BBF9B506EA90CA6C911716A" xr6:coauthVersionLast="47" xr6:coauthVersionMax="47" xr10:uidLastSave="{B3962696-5618-48D9-A1FD-A06E8AFBA43A}"/>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BW38" i="10"/>
  <c r="BE38" i="10"/>
  <c r="U38" i="10"/>
  <c r="BW37" i="10"/>
  <c r="BE37" i="10"/>
  <c r="U37" i="10"/>
  <c r="BW36" i="10"/>
  <c r="BE36" i="10"/>
  <c r="BW35" i="10"/>
  <c r="BE35" i="10"/>
  <c r="C34" i="10"/>
  <c r="C35" i="10" s="1"/>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l="1"/>
  <c r="AM37" i="10" s="1"/>
  <c r="AM38" i="10" s="1"/>
  <c r="AM39" i="10" s="1"/>
  <c r="BE34" i="10" l="1"/>
  <c r="BW34" i="10"/>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<sst xmlns="http://schemas.openxmlformats.org/spreadsheetml/2006/main" count="1061" uniqueCount="603">
  <si>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</si>
  <si>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</si>
  <si>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</si>
  <si>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</si>
  <si>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</si>
  <si>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</si>
  <si>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</si>
  <si>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</si>
  <si>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</si>
  <si>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</si>
  <si>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</si>
  <si>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</si>
  <si>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</si>
  <si>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</si>
  <si>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</si>
  <si>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</si>
  <si>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</si>
  <si>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</si>
  <si>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</si>
  <si>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</si>
  <si>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</si>
  <si>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</si>
  <si>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</si>
  <si>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</si>
  <si>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</si>
  <si>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</si>
  <si>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</si>
  <si>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</si>
  <si>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</si>
  <si>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</si>
  <si>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</si>
  <si>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</si>
  <si>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</si>
  <si>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</si>
  <si>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</si>
  <si>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</si>
  <si>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</si>
  <si>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</si>
  <si>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</si>
  <si>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</si>
  <si>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</si>
  <si>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</si>
  <si>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</si>
  <si>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</si>
  <si>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</si>
  <si>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</si>
  <si>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</si>
  <si>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</si>
  <si>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</si>
  <si>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</si>
  <si>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</si>
  <si>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</si>
  <si>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</si>
  <si>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</si>
  <si>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</si>
  <si>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</si>
  <si>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</si>
  <si>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</si>
  <si>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</si>
  <si>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</si>
  <si>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</si>
  <si>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</si>
  <si>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</si>
  <si>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</si>
  <si>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</si>
  <si>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</si>
  <si>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</si>
  <si>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</si>
  <si>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</si>
  <si>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</si>
  <si>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</si>
  <si>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</si>
  <si>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</si>
  <si>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</si>
  <si>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</si>
  <si>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</si>
  <si>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</si>
  <si>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</si>
  <si>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</si>
  <si>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</si>
  <si>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</si>
  <si>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</si>
  <si>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</si>
  <si>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</si>
  <si>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</si>
  <si>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</si>
  <si>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</si>
  <si>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</si>
  <si>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</si>
  <si>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</si>
  <si>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</si>
  <si>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</si>
  <si>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</si>
  <si>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</si>
  <si>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</si>
  <si>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</si>
  <si>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</si>
  <si>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</si>
  <si>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</si>
  <si>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</si>
  <si>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</si>
  <si>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</si>
  <si>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</si>
  <si>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</si>
  <si>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</si>
  <si>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</si>
  <si>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</si>
  <si>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</si>
  <si>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</si>
  <si>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</si>
  <si>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</si>
  <si>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</si>
  <si>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</si>
  <si>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</si>
  <si>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</si>
  <si>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</si>
  <si>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</si>
  <si>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</si>
  <si>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</si>
  <si>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</si>
  <si>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</si>
  <si>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</si>
  <si>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</si>
  <si>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</si>
  <si>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</si>
  <si>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</si>
  <si>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</si>
  <si>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</si>
  <si>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</si>
  <si>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</si>
  <si>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</si>
  <si>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</si>
  <si>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</si>
  <si>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</si>
  <si>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</si>
  <si>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</si>
  <si>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</si>
  <si>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</si>
  <si>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</si>
  <si>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</si>
  <si>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</si>
  <si>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</si>
  <si>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</si>
  <si>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自動車運送事業会計</t>
    <phoneticPr fontId="5"/>
  </si>
  <si>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</si>
  <si>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</si>
  <si>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</si>
  <si>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</si>
  <si>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</si>
  <si>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</si>
  <si>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</si>
  <si>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</si>
  <si>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</si>
  <si>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</si>
  <si>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</si>
  <si>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</si>
  <si>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</si>
  <si>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</si>
  <si>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</si>
  <si>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</si>
  <si>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</si>
  <si>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</si>
  <si>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</si>
  <si>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</si>
  <si>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</si>
  <si>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</si>
  <si>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</si>
  <si>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</si>
  <si>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</si>
  <si>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</si>
  <si>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</si>
  <si>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</si>
  <si>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</si>
  <si>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</si>
  <si>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</si>
  <si>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</si>
  <si>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</si>
  <si>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</si>
  <si>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</si>
  <si>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</si>
  <si>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</si>
  <si>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</si>
  <si>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</si>
  <si>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</si>
  <si>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</si>
  <si>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</si>
  <si>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</si>
  <si>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</si>
  <si>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</si>
  <si>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</si>
  <si>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</si>
  <si>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</si>
  <si>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</si>
  <si>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</si>
  <si>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</si>
  <si>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</si>
  <si>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</si>
  <si>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</si>
  <si>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</si>
  <si>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</si>
  <si>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</si>
  <si>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</si>
  <si>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</si>
  <si>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</si>
  <si>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宮城県仙台市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</si>
  <si>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</si>
  <si>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</si>
  <si>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</si>
  <si>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</si>
  <si>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</si>
  <si>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</si>
  <si>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</si>
  <si>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</si>
  <si>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</si>
  <si>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</si>
  <si>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</si>
  <si>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</si>
  <si>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</si>
  <si>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</si>
  <si>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</si>
  <si>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</si>
  <si>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</si>
  <si>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</si>
  <si>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</si>
  <si>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</si>
  <si>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</si>
  <si>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</si>
  <si>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</si>
  <si>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</si>
  <si>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</si>
  <si>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</si>
  <si>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</si>
  <si>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</si>
  <si>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</si>
  <si>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</si>
  <si>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</si>
  <si>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</si>
  <si>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</si>
  <si>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</si>
  <si>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</si>
  <si>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</si>
  <si>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</si>
  <si>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</si>
  <si>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</si>
  <si>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</si>
  <si>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</si>
  <si>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</si>
  <si>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</si>
  <si>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</si>
  <si>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</si>
  <si>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</si>
  <si>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</si>
  <si>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</si>
  <si>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</si>
  <si>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</si>
  <si>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</si>
  <si>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</si>
  <si>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</si>
  <si>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</si>
  <si>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</si>
  <si>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</si>
  <si>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</si>
  <si>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</si>
  <si>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</si>
  <si>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</si>
  <si>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</si>
  <si>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</si>
  <si>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</si>
  <si>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</si>
  <si>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</si>
  <si>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</si>
  <si>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</si>
  <si>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</si>
  <si>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</si>
  <si>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</si>
  <si>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</si>
  <si>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</si>
  <si>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</si>
  <si>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</si>
  <si>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</si>
  <si>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</si>
  <si>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</si>
  <si>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</si>
  <si>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</si>
  <si>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</si>
  <si>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</si>
  <si>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</si>
  <si>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</si>
  <si>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</si>
  <si>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</si>
  <si>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</si>
  <si>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</si>
  <si>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</si>
  <si>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</si>
  <si>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</si>
  <si>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</si>
  <si>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</si>
  <si>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</si>
  <si>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</si>
  <si>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</si>
  <si>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</si>
  <si>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</si>
  <si>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</si>
  <si>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</si>
  <si>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</si>
  <si>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</si>
  <si>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</si>
  <si>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</si>
  <si>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</si>
  <si>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</si>
  <si>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</si>
  <si>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</si>
  <si>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</si>
  <si>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</si>
  <si>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</si>
  <si>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</si>
  <si>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</si>
  <si>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</si>
  <si>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</si>
  <si>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</si>
  <si>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</si>
  <si>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</si>
  <si>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</si>
  <si>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</si>
  <si>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</si>
  <si>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</si>
  <si>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</si>
  <si>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</si>
  <si>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</si>
  <si>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</si>
  <si>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</si>
  <si>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</si>
  <si>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</si>
  <si>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</si>
  <si>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</si>
  <si>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</si>
  <si>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</si>
  <si>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</si>
  <si>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</si>
  <si>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</si>
  <si>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</si>
  <si>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</si>
  <si>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</si>
  <si>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</si>
  <si>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</si>
  <si>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</si>
  <si>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</si>
  <si>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</si>
  <si>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</si>
  <si>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</si>
  <si>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</si>
  <si>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</si>
  <si>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</si>
  <si>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</si>
  <si>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</si>
  <si>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宮城県仙台市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</si>
  <si>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</si>
  <si>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</si>
  <si>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</si>
  <si>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</si>
  <si>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</si>
  <si>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</si>
  <si>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</si>
  <si>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</si>
  <si>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</si>
  <si>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</si>
  <si>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</si>
  <si>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</si>
  <si>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</si>
  <si>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</si>
  <si>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</si>
  <si>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</si>
  <si>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</si>
  <si>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</si>
  <si>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</si>
  <si>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</si>
  <si>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都市改造事業特別会計</t>
    <phoneticPr fontId="5"/>
  </si>
  <si>
    <t>公共用地先行取得事業特別会計</t>
    <phoneticPr fontId="5"/>
  </si>
  <si>
    <t>母子父子寡婦福祉資金貸付事業特別会計</t>
    <phoneticPr fontId="5"/>
  </si>
  <si>
    <t>新墓園事業特別会計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</si>
  <si>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</si>
  <si>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</si>
  <si>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</si>
  <si>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</si>
  <si>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</si>
  <si>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</si>
  <si>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</si>
  <si>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</si>
  <si>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</si>
  <si>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</si>
  <si>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</si>
  <si>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</si>
  <si>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</si>
  <si>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</si>
  <si>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</si>
  <si>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</si>
  <si>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</si>
  <si>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</si>
  <si>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</si>
  <si>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水道事業会計</t>
    <phoneticPr fontId="5"/>
  </si>
  <si>
    <t>高速鉄道事業会計</t>
    <phoneticPr fontId="5"/>
  </si>
  <si>
    <t>ガス事業会計</t>
    <phoneticPr fontId="5"/>
  </si>
  <si>
    <t>病院事業会計</t>
    <phoneticPr fontId="5"/>
  </si>
  <si>
    <t>中央卸売市場事業特別会計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</si>
  <si>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</si>
  <si>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</si>
  <si>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</si>
  <si>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</si>
  <si>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</si>
  <si>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</si>
  <si>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</si>
  <si>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</si>
  <si>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</si>
  <si>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</si>
  <si>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</si>
  <si>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</si>
  <si>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</si>
  <si>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</si>
  <si>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</si>
  <si>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</si>
  <si>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</si>
  <si>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</si>
  <si>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</si>
  <si>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</si>
  <si>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</si>
  <si>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</si>
  <si>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</si>
  <si>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</si>
  <si>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</si>
  <si>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</si>
  <si>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</si>
  <si>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</si>
  <si>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</si>
  <si>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</si>
  <si>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</si>
  <si>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</si>
  <si>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</si>
  <si>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</si>
  <si>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</si>
  <si>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</si>
  <si>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</si>
  <si>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</si>
  <si>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</si>
  <si>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</si>
  <si>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</si>
  <si>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</si>
  <si>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</si>
  <si>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</si>
  <si>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</si>
  <si>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</si>
  <si>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</si>
  <si>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</si>
  <si>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</si>
  <si>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</si>
  <si>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</si>
  <si>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</si>
  <si>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</si>
  <si>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</si>
  <si>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</si>
  <si>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</si>
  <si>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</si>
  <si>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</si>
  <si>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</si>
  <si>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</si>
  <si>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</si>
  <si>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</si>
  <si>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</si>
  <si>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</si>
  <si>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</si>
  <si>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</si>
  <si>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</si>
  <si>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</si>
  <si>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</si>
  <si>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</si>
  <si>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</si>
  <si>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</si>
  <si>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</si>
  <si>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</si>
  <si>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</si>
  <si>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</si>
  <si>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</si>
  <si>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</si>
  <si>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</si>
  <si>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</si>
  <si>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</si>
  <si>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</si>
  <si>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</si>
  <si>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</si>
  <si>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</si>
  <si>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</si>
  <si>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</si>
  <si>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</si>
  <si>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</si>
  <si>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</si>
  <si>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</si>
  <si>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</si>
  <si>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</si>
  <si>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</si>
  <si>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</si>
  <si>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</si>
  <si>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</si>
  <si>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</si>
  <si>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</si>
  <si>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</si>
  <si>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</si>
  <si>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</si>
  <si>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</si>
  <si>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</si>
  <si>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</si>
  <si>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</si>
  <si>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</si>
  <si>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</si>
  <si>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</si>
  <si>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</si>
  <si>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</si>
  <si>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</si>
  <si>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</si>
  <si>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</si>
  <si>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</si>
  <si>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</si>
  <si>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</si>
  <si>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</si>
  <si>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</si>
  <si>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</si>
  <si>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</si>
  <si>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</si>
  <si>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</si>
  <si>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</si>
  <si>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</si>
  <si>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</si>
  <si>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</si>
  <si>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</si>
  <si>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</si>
  <si>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</si>
  <si>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</si>
  <si>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</si>
  <si>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</si>
  <si>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</si>
  <si>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</si>
  <si>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</si>
  <si>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0.09</t>
  </si>
  <si>
    <t>▲ 3.83</t>
  </si>
  <si>
    <t>▲ 1.04</t>
  </si>
  <si>
    <t>自動車運送事業会計</t>
  </si>
  <si>
    <t>▲ 0.10</t>
  </si>
  <si>
    <t>▲ 0.17</t>
  </si>
  <si>
    <t>▲ 0.07</t>
  </si>
  <si>
    <t>▲ 0.01</t>
  </si>
  <si>
    <t>水道事業会計</t>
  </si>
  <si>
    <t>ガス事業会計</t>
  </si>
  <si>
    <t>病院事業会計</t>
  </si>
  <si>
    <t>一般会計</t>
  </si>
  <si>
    <t>下水道事業会計</t>
  </si>
  <si>
    <t>介護保険事業特別会計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</si>
  <si>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</si>
  <si>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</si>
  <si>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</si>
  <si>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</si>
  <si>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</si>
  <si>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</si>
  <si>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</si>
  <si>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</si>
  <si>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</si>
  <si>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基金からの繰入金15,793百万円</t>
    <rPh sb="0" eb="2">
      <t>キキン</t>
    </rPh>
    <rPh sb="5" eb="7">
      <t>クリイレ</t>
    </rPh>
    <rPh sb="7" eb="8">
      <t>キン</t>
    </rPh>
    <rPh sb="14" eb="17">
      <t>ヒャクマンエン</t>
    </rPh>
    <phoneticPr fontId="2"/>
  </si>
  <si>
    <t>基金からの繰入金27,632百万円</t>
    <rPh sb="0" eb="2">
      <t>キキン</t>
    </rPh>
    <rPh sb="5" eb="7">
      <t>クリイレ</t>
    </rPh>
    <rPh sb="7" eb="8">
      <t>キン</t>
    </rPh>
    <rPh sb="14" eb="17">
      <t>ヒャクマンエン</t>
    </rPh>
    <phoneticPr fontId="2"/>
  </si>
  <si>
    <t>法非適用企業　基金からの繰入金1,343百万円</t>
    <rPh sb="7" eb="9">
      <t>キキン</t>
    </rPh>
    <rPh sb="12" eb="14">
      <t>クリイレ</t>
    </rPh>
    <rPh sb="14" eb="15">
      <t>キン</t>
    </rPh>
    <rPh sb="20" eb="23">
      <t>ヒャクマンエン</t>
    </rPh>
    <phoneticPr fontId="5"/>
  </si>
  <si>
    <t>法非適用企業　基金からの繰入金529百万円</t>
    <rPh sb="7" eb="9">
      <t>キキン</t>
    </rPh>
    <rPh sb="12" eb="14">
      <t>クリイレ</t>
    </rPh>
    <rPh sb="14" eb="15">
      <t>キン</t>
    </rPh>
    <rPh sb="18" eb="21">
      <t>ヒャクマンエン</t>
    </rPh>
    <phoneticPr fontId="5"/>
  </si>
  <si>
    <t>法非適用企業</t>
    <rPh sb="0" eb="1">
      <t>ホウ</t>
    </rPh>
    <rPh sb="1" eb="2">
      <t>ヒ</t>
    </rPh>
    <rPh sb="2" eb="4">
      <t>テキヨウ</t>
    </rPh>
    <rPh sb="4" eb="6">
      <t>キギョウ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</si>
  <si>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</si>
  <si>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一般会計及び特別会計</t>
    <rPh sb="0" eb="2">
      <t>イッパン</t>
    </rPh>
    <rPh sb="2" eb="4">
      <t>カイケイ</t>
    </rPh>
    <rPh sb="4" eb="5">
      <t>オヨ</t>
    </rPh>
    <rPh sb="6" eb="8">
      <t>トクベツ</t>
    </rPh>
    <rPh sb="8" eb="10">
      <t>カイケイ</t>
    </rPh>
    <phoneticPr fontId="2"/>
  </si>
  <si>
    <t>（公財）仙台ひと・まち交流財団</t>
    <rPh sb="4" eb="6">
      <t>センダイ</t>
    </rPh>
    <rPh sb="11" eb="13">
      <t>コウリュウ</t>
    </rPh>
    <rPh sb="13" eb="15">
      <t>ザイダン</t>
    </rPh>
    <phoneticPr fontId="5"/>
  </si>
  <si>
    <t>（公財）せんだい男女共同参画財団</t>
    <rPh sb="8" eb="10">
      <t>ダンジョ</t>
    </rPh>
    <rPh sb="10" eb="12">
      <t>キョウドウ</t>
    </rPh>
    <rPh sb="12" eb="14">
      <t>サンカク</t>
    </rPh>
    <rPh sb="14" eb="16">
      <t>ザイダン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</si>
  <si>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</si>
  <si>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</si>
  <si>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</si>
  <si>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</si>
  <si>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</si>
  <si>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</si>
  <si>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（一財）仙台こども財団</t>
    <rPh sb="1" eb="2">
      <t>イチ</t>
    </rPh>
    <rPh sb="2" eb="3">
      <t>ザイ</t>
    </rPh>
    <rPh sb="4" eb="6">
      <t>センダイ</t>
    </rPh>
    <rPh sb="9" eb="11">
      <t>ザイダン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</si>
  <si>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</si>
  <si>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</si>
  <si>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</si>
  <si>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</si>
  <si>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（公財）仙台観光国際協会</t>
    <rPh sb="4" eb="6">
      <t>センダイ</t>
    </rPh>
    <rPh sb="6" eb="8">
      <t>カンコウ</t>
    </rPh>
    <rPh sb="8" eb="10">
      <t>コクサイ</t>
    </rPh>
    <rPh sb="10" eb="12">
      <t>キョウカイ</t>
    </rPh>
    <phoneticPr fontId="5"/>
  </si>
  <si>
    <t>（公財）瑞鳳殿</t>
    <rPh sb="4" eb="5">
      <t>ズイ</t>
    </rPh>
    <rPh sb="5" eb="6">
      <t>ホウ</t>
    </rPh>
    <rPh sb="6" eb="7">
      <t>デン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</si>
  <si>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</si>
  <si>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</si>
  <si>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</si>
  <si>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</si>
  <si>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</si>
  <si>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</si>
  <si>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</si>
  <si>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</si>
  <si>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</si>
  <si>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</si>
  <si>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</si>
  <si>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（株）クリーンエナジー</t>
  </si>
  <si>
    <t>高速鉄道建設基金</t>
    <rPh sb="0" eb="4">
      <t>コウソクテツドウ</t>
    </rPh>
    <rPh sb="4" eb="6">
      <t>ケンセツ</t>
    </rPh>
    <rPh sb="6" eb="8">
      <t>キキン</t>
    </rPh>
    <phoneticPr fontId="2"/>
  </si>
  <si>
    <t>市庁舎整備基金</t>
    <rPh sb="0" eb="3">
      <t>シチョウシャ</t>
    </rPh>
    <rPh sb="3" eb="5">
      <t>セイビ</t>
    </rPh>
    <rPh sb="5" eb="7">
      <t>キキン</t>
    </rPh>
    <phoneticPr fontId="2"/>
  </si>
  <si>
    <t>公共施設保全整備基金</t>
    <rPh sb="0" eb="4">
      <t>コウキョウシセツ</t>
    </rPh>
    <rPh sb="4" eb="6">
      <t>ホゼン</t>
    </rPh>
    <rPh sb="6" eb="10">
      <t>セイビキキン</t>
    </rPh>
    <phoneticPr fontId="2"/>
  </si>
  <si>
    <t>震災復興基金</t>
    <rPh sb="0" eb="2">
      <t>シンサイ</t>
    </rPh>
    <rPh sb="2" eb="4">
      <t>フッコウ</t>
    </rPh>
    <rPh sb="4" eb="6">
      <t>キキン</t>
    </rPh>
    <phoneticPr fontId="2"/>
  </si>
  <si>
    <t>中小企業活性化基金</t>
    <rPh sb="0" eb="4">
      <t>チュウショウキギョウ</t>
    </rPh>
    <rPh sb="4" eb="7">
      <t>カッセイカ</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</si>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</sst>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58E0-49D2-A69F-4DB32C5DB2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51496</c:v>
                </c:pt>
                <c:pt idx="1">
                  <c:v>50485</c:v>
                </c:pt>
                <c:pt idx="2">
                  <c:v>51573</c:v>
                </c:pt>
                <c:pt idx="3">
                  <c:v>54463</c:v>
                </c:pt>
                <c:pt idx="4">
                  <c:v>59824</c:v>
                </c:pt>
              </c:numCache>
            </c:numRef>
          </c:val>
          <c:smooth val="0"/>
          <c:extLst>
            <c:ext xmlns:c16="http://schemas.microsoft.com/office/drawing/2014/chart" uri="{C3380CC4-5D6E-409C-BE32-E72D297353CC}">
              <c16:uniqueId val="{00000001-58E0-49D2-A69F-4DB32C5DB2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c:v>
                </c:pt>
                <c:pt idx="1">
                  <c:v>1.55</c:v>
                </c:pt>
                <c:pt idx="2">
                  <c:v>2.34</c:v>
                </c:pt>
                <c:pt idx="3">
                  <c:v>1.25</c:v>
                </c:pt>
                <c:pt idx="4">
                  <c:v>1.39</c:v>
                </c:pt>
              </c:numCache>
            </c:numRef>
          </c:val>
          <c:extLst>
            <c:ext xmlns:c16="http://schemas.microsoft.com/office/drawing/2014/chart" uri="{C3380CC4-5D6E-409C-BE32-E72D297353CC}">
              <c16:uniqueId val="{00000000-DE7C-4A45-8417-D538735CF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9.6199999999999992</c:v>
                </c:pt>
                <c:pt idx="1">
                  <c:v>9.8800000000000008</c:v>
                </c:pt>
                <c:pt idx="2">
                  <c:v>10.24</c:v>
                </c:pt>
                <c:pt idx="3">
                  <c:v>9.49</c:v>
                </c:pt>
                <c:pt idx="4">
                  <c:v>8.7100000000000009</c:v>
                </c:pt>
              </c:numCache>
            </c:numRef>
          </c:val>
          <c:extLst>
            <c:ext xmlns:c16="http://schemas.microsoft.com/office/drawing/2014/chart" uri="{C3380CC4-5D6E-409C-BE32-E72D297353CC}">
              <c16:uniqueId val="{00000001-DE7C-4A45-8417-D538735CF2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0.25</c:v>
                </c:pt>
                <c:pt idx="1">
                  <c:v>-0.09</c:v>
                </c:pt>
                <c:pt idx="2">
                  <c:v>0.96</c:v>
                </c:pt>
                <c:pt idx="3">
                  <c:v>-3.83</c:v>
                </c:pt>
                <c:pt idx="4">
                  <c:v>-1.04</c:v>
                </c:pt>
              </c:numCache>
            </c:numRef>
          </c:val>
          <c:smooth val="0"/>
          <c:extLst>
            <c:ext xmlns:c16="http://schemas.microsoft.com/office/drawing/2014/chart" uri="{C3380CC4-5D6E-409C-BE32-E72D297353CC}">
              <c16:uniqueId val="{00000002-DE7C-4A45-8417-D538735CF2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7.0000000000000007E-2</c:v>
                </c:pt>
                <c:pt idx="4">
                  <c:v>#N/A</c:v>
                </c:pt>
                <c:pt idx="5">
                  <c:v>0.05</c:v>
                </c:pt>
                <c:pt idx="6">
                  <c:v>#N/A</c:v>
                </c:pt>
                <c:pt idx="7">
                  <c:v>0.03</c:v>
                </c:pt>
                <c:pt idx="8">
                  <c:v>#N/A</c:v>
                </c:pt>
                <c:pt idx="9">
                  <c:v>0.01</c:v>
                </c:pt>
              </c:numCache>
            </c:numRef>
          </c:val>
          <c:extLst>
            <c:ext xmlns:c16="http://schemas.microsoft.com/office/drawing/2014/chart" uri="{C3380CC4-5D6E-409C-BE32-E72D297353CC}">
              <c16:uniqueId val="{00000000-F92C-46EB-BE45-6DFF0D3064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2C-46EB-BE45-6DFF0D30641B}"/>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0.59</c:v>
                </c:pt>
                <c:pt idx="4">
                  <c:v>#N/A</c:v>
                </c:pt>
                <c:pt idx="5">
                  <c:v>0.39</c:v>
                </c:pt>
                <c:pt idx="6">
                  <c:v>#N/A</c:v>
                </c:pt>
                <c:pt idx="7">
                  <c:v>0.18</c:v>
                </c:pt>
                <c:pt idx="8">
                  <c:v>#N/A</c:v>
                </c:pt>
                <c:pt idx="9">
                  <c:v>0.21</c:v>
                </c:pt>
              </c:numCache>
            </c:numRef>
          </c:val>
          <c:extLst>
            <c:ext xmlns:c16="http://schemas.microsoft.com/office/drawing/2014/chart" uri="{C3380CC4-5D6E-409C-BE32-E72D297353CC}">
              <c16:uniqueId val="{00000002-F92C-46EB-BE45-6DFF0D30641B}"/>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0.67</c:v>
                </c:pt>
                <c:pt idx="2">
                  <c:v>#N/A</c:v>
                </c:pt>
                <c:pt idx="3">
                  <c:v>0.5</c:v>
                </c:pt>
                <c:pt idx="4">
                  <c:v>#N/A</c:v>
                </c:pt>
                <c:pt idx="5">
                  <c:v>0.91</c:v>
                </c:pt>
                <c:pt idx="6">
                  <c:v>#N/A</c:v>
                </c:pt>
                <c:pt idx="7">
                  <c:v>0.63</c:v>
                </c:pt>
                <c:pt idx="8">
                  <c:v>#N/A</c:v>
                </c:pt>
                <c:pt idx="9">
                  <c:v>0.45</c:v>
                </c:pt>
              </c:numCache>
            </c:numRef>
          </c:val>
          <c:extLst>
            <c:ext xmlns:c16="http://schemas.microsoft.com/office/drawing/2014/chart" uri="{C3380CC4-5D6E-409C-BE32-E72D297353CC}">
              <c16:uniqueId val="{00000003-F92C-46EB-BE45-6DFF0D30641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2.98</c:v>
                </c:pt>
                <c:pt idx="2">
                  <c:v>#N/A</c:v>
                </c:pt>
                <c:pt idx="3">
                  <c:v>2.21</c:v>
                </c:pt>
                <c:pt idx="4">
                  <c:v>#N/A</c:v>
                </c:pt>
                <c:pt idx="5">
                  <c:v>1.64</c:v>
                </c:pt>
                <c:pt idx="6">
                  <c:v>#N/A</c:v>
                </c:pt>
                <c:pt idx="7">
                  <c:v>0.47</c:v>
                </c:pt>
                <c:pt idx="8">
                  <c:v>#N/A</c:v>
                </c:pt>
                <c:pt idx="9">
                  <c:v>0.47</c:v>
                </c:pt>
              </c:numCache>
            </c:numRef>
          </c:val>
          <c:extLst>
            <c:ext xmlns:c16="http://schemas.microsoft.com/office/drawing/2014/chart" uri="{C3380CC4-5D6E-409C-BE32-E72D297353CC}">
              <c16:uniqueId val="{00000004-F92C-46EB-BE45-6DFF0D30641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1.35</c:v>
                </c:pt>
                <c:pt idx="2">
                  <c:v>#N/A</c:v>
                </c:pt>
                <c:pt idx="3">
                  <c:v>1.51</c:v>
                </c:pt>
                <c:pt idx="4">
                  <c:v>#N/A</c:v>
                </c:pt>
                <c:pt idx="5">
                  <c:v>2.2999999999999998</c:v>
                </c:pt>
                <c:pt idx="6">
                  <c:v>#N/A</c:v>
                </c:pt>
                <c:pt idx="7">
                  <c:v>1.23</c:v>
                </c:pt>
                <c:pt idx="8">
                  <c:v>#N/A</c:v>
                </c:pt>
                <c:pt idx="9">
                  <c:v>1.37</c:v>
                </c:pt>
              </c:numCache>
            </c:numRef>
          </c:val>
          <c:extLst>
            <c:ext xmlns:c16="http://schemas.microsoft.com/office/drawing/2014/chart" uri="{C3380CC4-5D6E-409C-BE32-E72D297353CC}">
              <c16:uniqueId val="{00000005-F92C-46EB-BE45-6DFF0D30641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0.98</c:v>
                </c:pt>
                <c:pt idx="2">
                  <c:v>#N/A</c:v>
                </c:pt>
                <c:pt idx="3">
                  <c:v>1.52</c:v>
                </c:pt>
                <c:pt idx="4">
                  <c:v>#N/A</c:v>
                </c:pt>
                <c:pt idx="5">
                  <c:v>2.5</c:v>
                </c:pt>
                <c:pt idx="6">
                  <c:v>#N/A</c:v>
                </c:pt>
                <c:pt idx="7">
                  <c:v>2.95</c:v>
                </c:pt>
                <c:pt idx="8">
                  <c:v>#N/A</c:v>
                </c:pt>
                <c:pt idx="9">
                  <c:v>3.06</c:v>
                </c:pt>
              </c:numCache>
            </c:numRef>
          </c:val>
          <c:extLst>
            <c:ext xmlns:c16="http://schemas.microsoft.com/office/drawing/2014/chart" uri="{C3380CC4-5D6E-409C-BE32-E72D297353CC}">
              <c16:uniqueId val="{00000006-F92C-46EB-BE45-6DFF0D30641B}"/>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1.69</c:v>
                </c:pt>
                <c:pt idx="2">
                  <c:v>#N/A</c:v>
                </c:pt>
                <c:pt idx="3">
                  <c:v>2.74</c:v>
                </c:pt>
                <c:pt idx="4">
                  <c:v>#N/A</c:v>
                </c:pt>
                <c:pt idx="5">
                  <c:v>3.42</c:v>
                </c:pt>
                <c:pt idx="6">
                  <c:v>#N/A</c:v>
                </c:pt>
                <c:pt idx="7">
                  <c:v>4.93</c:v>
                </c:pt>
                <c:pt idx="8">
                  <c:v>#N/A</c:v>
                </c:pt>
                <c:pt idx="9">
                  <c:v>5.05</c:v>
                </c:pt>
              </c:numCache>
            </c:numRef>
          </c:val>
          <c:extLst>
            <c:ext xmlns:c16="http://schemas.microsoft.com/office/drawing/2014/chart" uri="{C3380CC4-5D6E-409C-BE32-E72D297353CC}">
              <c16:uniqueId val="{00000007-F92C-46EB-BE45-6DFF0D3064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5.66</c:v>
                </c:pt>
                <c:pt idx="2">
                  <c:v>#N/A</c:v>
                </c:pt>
                <c:pt idx="3">
                  <c:v>5.66</c:v>
                </c:pt>
                <c:pt idx="4">
                  <c:v>#N/A</c:v>
                </c:pt>
                <c:pt idx="5">
                  <c:v>5.85</c:v>
                </c:pt>
                <c:pt idx="6">
                  <c:v>#N/A</c:v>
                </c:pt>
                <c:pt idx="7">
                  <c:v>5.66</c:v>
                </c:pt>
                <c:pt idx="8">
                  <c:v>#N/A</c:v>
                </c:pt>
                <c:pt idx="9">
                  <c:v>5.38</c:v>
                </c:pt>
              </c:numCache>
            </c:numRef>
          </c:val>
          <c:extLst>
            <c:ext xmlns:c16="http://schemas.microsoft.com/office/drawing/2014/chart" uri="{C3380CC4-5D6E-409C-BE32-E72D297353CC}">
              <c16:uniqueId val="{00000008-F92C-46EB-BE45-6DFF0D30641B}"/>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0.1</c:v>
                </c:pt>
                <c:pt idx="1">
                  <c:v>#N/A</c:v>
                </c:pt>
                <c:pt idx="2">
                  <c:v>0.17</c:v>
                </c:pt>
                <c:pt idx="3">
                  <c:v>#N/A</c:v>
                </c:pt>
                <c:pt idx="4">
                  <c:v>0.1</c:v>
                </c:pt>
                <c:pt idx="5">
                  <c:v>#N/A</c:v>
                </c:pt>
                <c:pt idx="6">
                  <c:v>7.0000000000000007E-2</c:v>
                </c:pt>
                <c:pt idx="7">
                  <c:v>#N/A</c:v>
                </c:pt>
                <c:pt idx="8">
                  <c:v>0.01</c:v>
                </c:pt>
                <c:pt idx="9">
                  <c:v>#N/A</c:v>
                </c:pt>
              </c:numCache>
            </c:numRef>
          </c:val>
          <c:extLst>
            <c:ext xmlns:c16="http://schemas.microsoft.com/office/drawing/2014/chart" uri="{C3380CC4-5D6E-409C-BE32-E72D297353CC}">
              <c16:uniqueId val="{00000009-F92C-46EB-BE45-6DFF0D3064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51388</c:v>
                </c:pt>
                <c:pt idx="5">
                  <c:v>51130</c:v>
                </c:pt>
                <c:pt idx="8">
                  <c:v>47618</c:v>
                </c:pt>
                <c:pt idx="11">
                  <c:v>52655</c:v>
                </c:pt>
                <c:pt idx="14">
                  <c:v>52964</c:v>
                </c:pt>
              </c:numCache>
            </c:numRef>
          </c:val>
          <c:extLst>
            <c:ext xmlns:c16="http://schemas.microsoft.com/office/drawing/2014/chart" uri="{C3380CC4-5D6E-409C-BE32-E72D297353CC}">
              <c16:uniqueId val="{00000000-EB69-43BF-BF7A-EB675C4DD3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3</c:v>
                </c:pt>
                <c:pt idx="6">
                  <c:v>0</c:v>
                </c:pt>
                <c:pt idx="9">
                  <c:v>1</c:v>
                </c:pt>
                <c:pt idx="12">
                  <c:v>10</c:v>
                </c:pt>
              </c:numCache>
            </c:numRef>
          </c:val>
          <c:extLst>
            <c:ext xmlns:c16="http://schemas.microsoft.com/office/drawing/2014/chart" uri="{C3380CC4-5D6E-409C-BE32-E72D297353CC}">
              <c16:uniqueId val="{00000001-EB69-43BF-BF7A-EB675C4DD3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1523</c:v>
                </c:pt>
                <c:pt idx="3">
                  <c:v>1578</c:v>
                </c:pt>
                <c:pt idx="6">
                  <c:v>1613</c:v>
                </c:pt>
                <c:pt idx="9">
                  <c:v>1386</c:v>
                </c:pt>
                <c:pt idx="12">
                  <c:v>1371</c:v>
                </c:pt>
              </c:numCache>
            </c:numRef>
          </c:val>
          <c:extLst>
            <c:ext xmlns:c16="http://schemas.microsoft.com/office/drawing/2014/chart" uri="{C3380CC4-5D6E-409C-BE32-E72D297353CC}">
              <c16:uniqueId val="{00000002-EB69-43BF-BF7A-EB675C4DD3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69-43BF-BF7A-EB675C4DD3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7603</c:v>
                </c:pt>
                <c:pt idx="3">
                  <c:v>7352</c:v>
                </c:pt>
                <c:pt idx="6">
                  <c:v>6894</c:v>
                </c:pt>
                <c:pt idx="9">
                  <c:v>6765</c:v>
                </c:pt>
                <c:pt idx="12">
                  <c:v>6551</c:v>
                </c:pt>
              </c:numCache>
            </c:numRef>
          </c:val>
          <c:extLst>
            <c:ext xmlns:c16="http://schemas.microsoft.com/office/drawing/2014/chart" uri="{C3380CC4-5D6E-409C-BE32-E72D297353CC}">
              <c16:uniqueId val="{00000004-EB69-43BF-BF7A-EB675C4DD3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23959</c:v>
                </c:pt>
                <c:pt idx="3">
                  <c:v>23950</c:v>
                </c:pt>
                <c:pt idx="6">
                  <c:v>23954</c:v>
                </c:pt>
                <c:pt idx="9">
                  <c:v>23805</c:v>
                </c:pt>
                <c:pt idx="12">
                  <c:v>23856</c:v>
                </c:pt>
              </c:numCache>
            </c:numRef>
          </c:val>
          <c:extLst>
            <c:ext xmlns:c16="http://schemas.microsoft.com/office/drawing/2014/chart" uri="{C3380CC4-5D6E-409C-BE32-E72D297353CC}">
              <c16:uniqueId val="{00000005-EB69-43BF-BF7A-EB675C4DD3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69-43BF-BF7A-EB675C4DD3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33938</c:v>
                </c:pt>
                <c:pt idx="3">
                  <c:v>33403</c:v>
                </c:pt>
                <c:pt idx="6">
                  <c:v>37060</c:v>
                </c:pt>
                <c:pt idx="9">
                  <c:v>33538</c:v>
                </c:pt>
                <c:pt idx="12">
                  <c:v>34130</c:v>
                </c:pt>
              </c:numCache>
            </c:numRef>
          </c:val>
          <c:extLst>
            <c:ext xmlns:c16="http://schemas.microsoft.com/office/drawing/2014/chart" uri="{C3380CC4-5D6E-409C-BE32-E72D297353CC}">
              <c16:uniqueId val="{00000007-EB69-43BF-BF7A-EB675C4DD3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15635</c:v>
                </c:pt>
                <c:pt idx="2">
                  <c:v>#N/A</c:v>
                </c:pt>
                <c:pt idx="3">
                  <c:v>#N/A</c:v>
                </c:pt>
                <c:pt idx="4">
                  <c:v>15156</c:v>
                </c:pt>
                <c:pt idx="5">
                  <c:v>#N/A</c:v>
                </c:pt>
                <c:pt idx="6">
                  <c:v>#N/A</c:v>
                </c:pt>
                <c:pt idx="7">
                  <c:v>21903</c:v>
                </c:pt>
                <c:pt idx="8">
                  <c:v>#N/A</c:v>
                </c:pt>
                <c:pt idx="9">
                  <c:v>#N/A</c:v>
                </c:pt>
                <c:pt idx="10">
                  <c:v>12840</c:v>
                </c:pt>
                <c:pt idx="11">
                  <c:v>#N/A</c:v>
                </c:pt>
                <c:pt idx="12">
                  <c:v>#N/A</c:v>
                </c:pt>
                <c:pt idx="13">
                  <c:v>12954</c:v>
                </c:pt>
                <c:pt idx="14">
                  <c:v>#N/A</c:v>
                </c:pt>
              </c:numCache>
            </c:numRef>
          </c:val>
          <c:smooth val="0"/>
          <c:extLst>
            <c:ext xmlns:c16="http://schemas.microsoft.com/office/drawing/2014/chart" uri="{C3380CC4-5D6E-409C-BE32-E72D297353CC}">
              <c16:uniqueId val="{00000008-EB69-43BF-BF7A-EB675C4DD3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508474</c:v>
                </c:pt>
                <c:pt idx="5">
                  <c:v>507886</c:v>
                </c:pt>
                <c:pt idx="8">
                  <c:v>511198</c:v>
                </c:pt>
                <c:pt idx="11">
                  <c:v>508478</c:v>
                </c:pt>
                <c:pt idx="14">
                  <c:v>501803</c:v>
                </c:pt>
              </c:numCache>
            </c:numRef>
          </c:val>
          <c:extLst>
            <c:ext xmlns:c16="http://schemas.microsoft.com/office/drawing/2014/chart" uri="{C3380CC4-5D6E-409C-BE32-E72D297353CC}">
              <c16:uniqueId val="{00000000-5C26-4E4E-97C4-0B83983CC9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139380</c:v>
                </c:pt>
                <c:pt idx="5">
                  <c:v>141075</c:v>
                </c:pt>
                <c:pt idx="8">
                  <c:v>140036</c:v>
                </c:pt>
                <c:pt idx="11">
                  <c:v>137242</c:v>
                </c:pt>
                <c:pt idx="14">
                  <c:v>153987</c:v>
                </c:pt>
              </c:numCache>
            </c:numRef>
          </c:val>
          <c:extLst>
            <c:ext xmlns:c16="http://schemas.microsoft.com/office/drawing/2014/chart" uri="{C3380CC4-5D6E-409C-BE32-E72D297353CC}">
              <c16:uniqueId val="{00000001-5C26-4E4E-97C4-0B83983CC9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235600</c:v>
                </c:pt>
                <c:pt idx="5">
                  <c:v>241766</c:v>
                </c:pt>
                <c:pt idx="8">
                  <c:v>257297</c:v>
                </c:pt>
                <c:pt idx="11">
                  <c:v>260066</c:v>
                </c:pt>
                <c:pt idx="14">
                  <c:v>253826</c:v>
                </c:pt>
              </c:numCache>
            </c:numRef>
          </c:val>
          <c:extLst>
            <c:ext xmlns:c16="http://schemas.microsoft.com/office/drawing/2014/chart" uri="{C3380CC4-5D6E-409C-BE32-E72D297353CC}">
              <c16:uniqueId val="{00000002-5C26-4E4E-97C4-0B83983CC9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26-4E4E-97C4-0B83983CC9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26-4E4E-97C4-0B83983CC9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516</c:v>
                </c:pt>
                <c:pt idx="3">
                  <c:v>650</c:v>
                </c:pt>
                <c:pt idx="6">
                  <c:v>326</c:v>
                </c:pt>
                <c:pt idx="9">
                  <c:v>335</c:v>
                </c:pt>
                <c:pt idx="12">
                  <c:v>326</c:v>
                </c:pt>
              </c:numCache>
            </c:numRef>
          </c:val>
          <c:extLst>
            <c:ext xmlns:c16="http://schemas.microsoft.com/office/drawing/2014/chart" uri="{C3380CC4-5D6E-409C-BE32-E72D297353CC}">
              <c16:uniqueId val="{00000005-5C26-4E4E-97C4-0B83983CC9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86149</c:v>
                </c:pt>
                <c:pt idx="3">
                  <c:v>81647</c:v>
                </c:pt>
                <c:pt idx="6">
                  <c:v>82830</c:v>
                </c:pt>
                <c:pt idx="9">
                  <c:v>77509</c:v>
                </c:pt>
                <c:pt idx="12">
                  <c:v>81538</c:v>
                </c:pt>
              </c:numCache>
            </c:numRef>
          </c:val>
          <c:extLst>
            <c:ext xmlns:c16="http://schemas.microsoft.com/office/drawing/2014/chart" uri="{C3380CC4-5D6E-409C-BE32-E72D297353CC}">
              <c16:uniqueId val="{00000006-5C26-4E4E-97C4-0B83983CC9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C26-4E4E-97C4-0B83983CC9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102244</c:v>
                </c:pt>
                <c:pt idx="3">
                  <c:v>94078</c:v>
                </c:pt>
                <c:pt idx="6">
                  <c:v>88058</c:v>
                </c:pt>
                <c:pt idx="9">
                  <c:v>81259</c:v>
                </c:pt>
                <c:pt idx="12">
                  <c:v>75287</c:v>
                </c:pt>
              </c:numCache>
            </c:numRef>
          </c:val>
          <c:extLst>
            <c:ext xmlns:c16="http://schemas.microsoft.com/office/drawing/2014/chart" uri="{C3380CC4-5D6E-409C-BE32-E72D297353CC}">
              <c16:uniqueId val="{00000008-5C26-4E4E-97C4-0B83983CC9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16072</c:v>
                </c:pt>
                <c:pt idx="3">
                  <c:v>14451</c:v>
                </c:pt>
                <c:pt idx="6">
                  <c:v>12877</c:v>
                </c:pt>
                <c:pt idx="9">
                  <c:v>11310</c:v>
                </c:pt>
                <c:pt idx="12">
                  <c:v>9908</c:v>
                </c:pt>
              </c:numCache>
            </c:numRef>
          </c:val>
          <c:extLst>
            <c:ext xmlns:c16="http://schemas.microsoft.com/office/drawing/2014/chart" uri="{C3380CC4-5D6E-409C-BE32-E72D297353CC}">
              <c16:uniqueId val="{00000009-5C26-4E4E-97C4-0B83983CC9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873397</c:v>
                </c:pt>
                <c:pt idx="3">
                  <c:v>880083</c:v>
                </c:pt>
                <c:pt idx="6">
                  <c:v>882267</c:v>
                </c:pt>
                <c:pt idx="9">
                  <c:v>882327</c:v>
                </c:pt>
                <c:pt idx="12">
                  <c:v>879139</c:v>
                </c:pt>
              </c:numCache>
            </c:numRef>
          </c:val>
          <c:extLst>
            <c:ext xmlns:c16="http://schemas.microsoft.com/office/drawing/2014/chart" uri="{C3380CC4-5D6E-409C-BE32-E72D297353CC}">
              <c16:uniqueId val="{0000000A-5C26-4E4E-97C4-0B83983CC9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194924</c:v>
                </c:pt>
                <c:pt idx="2">
                  <c:v>#N/A</c:v>
                </c:pt>
                <c:pt idx="3">
                  <c:v>#N/A</c:v>
                </c:pt>
                <c:pt idx="4">
                  <c:v>180181</c:v>
                </c:pt>
                <c:pt idx="5">
                  <c:v>#N/A</c:v>
                </c:pt>
                <c:pt idx="6">
                  <c:v>#N/A</c:v>
                </c:pt>
                <c:pt idx="7">
                  <c:v>157827</c:v>
                </c:pt>
                <c:pt idx="8">
                  <c:v>#N/A</c:v>
                </c:pt>
                <c:pt idx="9">
                  <c:v>#N/A</c:v>
                </c:pt>
                <c:pt idx="10">
                  <c:v>146955</c:v>
                </c:pt>
                <c:pt idx="11">
                  <c:v>#N/A</c:v>
                </c:pt>
                <c:pt idx="12">
                  <c:v>#N/A</c:v>
                </c:pt>
                <c:pt idx="13">
                  <c:v>136581</c:v>
                </c:pt>
                <c:pt idx="14">
                  <c:v>#N/A</c:v>
                </c:pt>
              </c:numCache>
            </c:numRef>
          </c:val>
          <c:smooth val="0"/>
          <c:extLst>
            <c:ext xmlns:c16="http://schemas.microsoft.com/office/drawing/2014/chart" uri="{C3380CC4-5D6E-409C-BE32-E72D297353CC}">
              <c16:uniqueId val="{0000000B-5C26-4E4E-97C4-0B83983CC9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30151</c:v>
                </c:pt>
                <c:pt idx="1">
                  <c:v>27311</c:v>
                </c:pt>
                <c:pt idx="2">
                  <c:v>25562</c:v>
                </c:pt>
              </c:numCache>
            </c:numRef>
          </c:val>
          <c:extLst>
            <c:ext xmlns:c16="http://schemas.microsoft.com/office/drawing/2014/chart" uri="{C3380CC4-5D6E-409C-BE32-E72D297353CC}">
              <c16:uniqueId val="{00000000-DAE7-4B2D-A708-E8AC5584B0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9209</c:v>
                </c:pt>
                <c:pt idx="1">
                  <c:v>9065</c:v>
                </c:pt>
                <c:pt idx="2">
                  <c:v>9889</c:v>
                </c:pt>
              </c:numCache>
            </c:numRef>
          </c:val>
          <c:extLst>
            <c:ext xmlns:c16="http://schemas.microsoft.com/office/drawing/2014/chart" uri="{C3380CC4-5D6E-409C-BE32-E72D297353CC}">
              <c16:uniqueId val="{00000001-DAE7-4B2D-A708-E8AC5584B0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95407</c:v>
                </c:pt>
                <c:pt idx="1">
                  <c:v>95091</c:v>
                </c:pt>
                <c:pt idx="2">
                  <c:v>91356</c:v>
                </c:pt>
              </c:numCache>
            </c:numRef>
          </c:val>
          <c:extLst>
            <c:ext xmlns:c16="http://schemas.microsoft.com/office/drawing/2014/chart" uri="{C3380CC4-5D6E-409C-BE32-E72D297353CC}">
              <c16:uniqueId val="{00000002-DAE7-4B2D-A708-E8AC5584B0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1,066,362
1,050,581
786.35
592,650,350
583,937,600
4,069,471
293,468,229
759,896,848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は、固定資産税の増等により基準財政収入額が増加した。一方で、臨時財政対策債振替額の減少や臨時財政対策債償還基金費の創設等に伴い基準財政需要額も増加し、単年度の財政力指数は前年度から低下、３か年平均の財政力指数も前年度から低下となった。今後は、物価高騰の影響を注視しながらも、地域経済の活性化による税源涵養の取組みなど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91622</xdr:rowOff>
    </xdr:from>
    <xdr:to>
      <xdr:col>15</xdr:col>
      <xdr:colOff>82550</xdr:colOff>
      <xdr:row>39</xdr:row>
      <xdr:rowOff>126093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91622</xdr:rowOff>
    </xdr:from>
    <xdr:to>
      <xdr:col>11</xdr:col>
      <xdr:colOff>31750</xdr:colOff>
      <xdr:row>39</xdr:row>
      <xdr:rowOff>91622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令和５年度は、臨時財政対策債が減少したものの、市税や地方交付税の伸びが上回り、算定上の分母となる経常一般財源は約</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億円増加した。一方、分子となる歳出においては、高齢化等に伴う扶助費の伸びや物価高騰に伴う物件費の伸びがあったものの、定年延長に伴う退職手当の減により人件費の減少が上回り、約</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億円減少した。以上の結果、経常収支比率は前年度比▲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97.0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政令市内では中位程度の順位となっているが、財政の弾力化に向け、歳入面ではより一層の財源確保施策に取組むほか、歳出面では事務事業の不断の見直しに取り組んでいく。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127705</xdr:rowOff>
    </xdr:from>
    <xdr:to>
      <xdr:col>23</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29055"/>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754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157339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75433"/>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157339</xdr:rowOff>
    </xdr:from>
    <xdr:to>
      <xdr:col>11</xdr:col>
      <xdr:colOff>31750</xdr:colOff>
      <xdr:row>65</xdr:row>
      <xdr:rowOff>12700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3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76905</xdr:rowOff>
    </xdr:from>
    <xdr:to>
      <xdr:col>23</xdr:col>
      <xdr:colOff>184150</xdr:colOff>
      <xdr:row>64</xdr:row>
      <xdr:rowOff>7055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48982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5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106539</xdr:rowOff>
    </xdr:from>
    <xdr:to>
      <xdr:col>11</xdr:col>
      <xdr:colOff>82550</xdr:colOff>
      <xdr:row>65</xdr:row>
      <xdr:rowOff>36689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21466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類似団体平均に比べ高くなっているのは、主に物件費に起因するものであり、特に「民生費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児童福祉費」および「教育費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体育費」の物件費が、他都市平均を大きく上回っている。前者については、指定管理者制度を始めとする児童館（児童クラブ）運営管理費等、後者については、小・中学校における全員給食実施に伴う賄材料費（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億円）や給食センター運営費等、がそれぞれ物件費を押し上げる要因と捉えている。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7334</xdr:rowOff>
    </xdr:from>
    <xdr:to>
      <xdr:col>23</xdr:col>
      <xdr:colOff>133350</xdr:colOff>
      <xdr:row>88</xdr:row>
      <xdr:rowOff>19786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4784"/>
          <a:ext cx="0" cy="1212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163313</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7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19786</xdr:rowOff>
    </xdr:from>
    <xdr:to>
      <xdr:col>24</xdr:col>
      <xdr:colOff>12700</xdr:colOff>
      <xdr:row>88</xdr:row>
      <xdr:rowOff>19786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93711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7334</xdr:rowOff>
    </xdr:from>
    <xdr:to>
      <xdr:col>24</xdr:col>
      <xdr:colOff>12700</xdr:colOff>
      <xdr:row>81</xdr:row>
      <xdr:rowOff>7334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19786</xdr:rowOff>
    </xdr:from>
    <xdr:to>
      <xdr:col>23</xdr:col>
      <xdr:colOff>133350</xdr:colOff>
      <xdr:row>90</xdr:row>
      <xdr:rowOff>64931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5107386"/>
          <a:ext cx="838200" cy="38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45037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7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28510</xdr:rowOff>
    </xdr:from>
    <xdr:to>
      <xdr:col>23</xdr:col>
      <xdr:colOff>184150</xdr:colOff>
      <xdr:row>84</xdr:row>
      <xdr:rowOff>130110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3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121075</xdr:rowOff>
    </xdr:from>
    <xdr:to>
      <xdr:col>19</xdr:col>
      <xdr:colOff>133350</xdr:colOff>
      <xdr:row>90</xdr:row>
      <xdr:rowOff>64931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380125"/>
          <a:ext cx="889000" cy="1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79814</xdr:rowOff>
    </xdr:from>
    <xdr:to>
      <xdr:col>19</xdr:col>
      <xdr:colOff>184150</xdr:colOff>
      <xdr:row>86</xdr:row>
      <xdr:rowOff>9964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6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20141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15491</xdr:rowOff>
    </xdr:from>
    <xdr:to>
      <xdr:col>15</xdr:col>
      <xdr:colOff>82550</xdr:colOff>
      <xdr:row>89</xdr:row>
      <xdr:rowOff>121075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760191"/>
          <a:ext cx="889000" cy="6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88835</xdr:rowOff>
    </xdr:from>
    <xdr:to>
      <xdr:col>15</xdr:col>
      <xdr:colOff>133350</xdr:colOff>
      <xdr:row>85</xdr:row>
      <xdr:rowOff>18985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29162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5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163237</xdr:rowOff>
    </xdr:from>
    <xdr:to>
      <xdr:col>11</xdr:col>
      <xdr:colOff>31750</xdr:colOff>
      <xdr:row>86</xdr:row>
      <xdr:rowOff>15491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393587"/>
          <a:ext cx="889000" cy="3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160813</xdr:rowOff>
    </xdr:from>
    <xdr:to>
      <xdr:col>11</xdr:col>
      <xdr:colOff>82550</xdr:colOff>
      <xdr:row>82</xdr:row>
      <xdr:rowOff>90963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101140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8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79035</xdr:rowOff>
    </xdr:from>
    <xdr:to>
      <xdr:col>7</xdr:col>
      <xdr:colOff>31750</xdr:colOff>
      <xdr:row>81</xdr:row>
      <xdr:rowOff>9185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19362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140436</xdr:rowOff>
    </xdr:from>
    <xdr:to>
      <xdr:col>23</xdr:col>
      <xdr:colOff>184150</xdr:colOff>
      <xdr:row>88</xdr:row>
      <xdr:rowOff>70586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36313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95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90</xdr:row>
      <xdr:rowOff>14131</xdr:rowOff>
    </xdr:from>
    <xdr:to>
      <xdr:col>19</xdr:col>
      <xdr:colOff>184150</xdr:colOff>
      <xdr:row>90</xdr:row>
      <xdr:rowOff>115731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100508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53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70275</xdr:rowOff>
    </xdr:from>
    <xdr:to>
      <xdr:col>15</xdr:col>
      <xdr:colOff>133350</xdr:colOff>
      <xdr:row>90</xdr:row>
      <xdr:rowOff>425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3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156652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4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136141</xdr:rowOff>
    </xdr:from>
    <xdr:to>
      <xdr:col>11</xdr:col>
      <xdr:colOff>82550</xdr:colOff>
      <xdr:row>86</xdr:row>
      <xdr:rowOff>66291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7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51068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79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112437</xdr:rowOff>
    </xdr:from>
    <xdr:to>
      <xdr:col>7</xdr:col>
      <xdr:colOff>31750</xdr:colOff>
      <xdr:row>84</xdr:row>
      <xdr:rowOff>42587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3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27364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4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給与水準については、人事委員会勧告に基づく給与改定により、地域民間給与との均衡は図られているが、類似団体の中ではラスパイレス指数が高い水準となっている。</a:t>
          </a:r>
        </a:p>
        <a:p>
          <a:r>
            <a:rPr kumimoji="1" lang="ja-JP" altLang="en-US" sz="1100">
              <a:latin typeface="ＭＳ Ｐゴシック" panose="020B0600070205080204" pitchFamily="50" charset="-128"/>
              <a:ea typeface="ＭＳ Ｐゴシック" panose="020B0600070205080204" pitchFamily="50" charset="-128"/>
            </a:rPr>
            <a:t>　これは、国における地域手当が民間の給与水準・物価水準に応じて地域ごとに段階的な区分で設定されており、令和６年度までは３％・６％・</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などの区分であったところ、本市の地域手当は６％とされており、６％の区分の中では上限に近いところに位置しているため、地域手当が地域の民間給与水準の実態よりも低く抑えられていることによるものと分析している。国においては地域手当が令和７年度より４％・８％・</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％などの区分に見直されるところ、本市においては今後の人事委員会勧告の内容等を踏まえながら、適切な給与水準の設定に努めていく。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104321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53289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104321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69850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69850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「仙台市定員管理計画」（令和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おいて、少子高齢化の進展やデジタル化の推進、頻発する災害や感染症等により、行政需要が質・量ともに大きく変化する中でも、それらに的確に対応し、効果的で効率的な行政サービスを確実に提供できるよう、過不足のない定員管理を進めることを取組方針として掲げ、効率的・効果的な執行体制づくりを行ってきたところ。</a:t>
          </a:r>
        </a:p>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人当たりの職員数は類似団体と同水準を維持しており、引き続き適切な定員管理に努めていく。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155448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467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63754</xdr:rowOff>
    </xdr:from>
    <xdr:to>
      <xdr:col>77</xdr:col>
      <xdr:colOff>44450</xdr:colOff>
      <xdr:row>62</xdr:row>
      <xdr:rowOff>116840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936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63754</xdr:rowOff>
    </xdr:from>
    <xdr:to>
      <xdr:col>72</xdr:col>
      <xdr:colOff>203200</xdr:colOff>
      <xdr:row>62</xdr:row>
      <xdr:rowOff>63754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93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104902</xdr:rowOff>
    </xdr:from>
    <xdr:to>
      <xdr:col>68</xdr:col>
      <xdr:colOff>152400</xdr:colOff>
      <xdr:row>62</xdr:row>
      <xdr:rowOff>63754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633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104648</xdr:rowOff>
    </xdr:from>
    <xdr:to>
      <xdr:col>81</xdr:col>
      <xdr:colOff>95250</xdr:colOff>
      <xdr:row>63</xdr:row>
      <xdr:rowOff>34798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76725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12954</xdr:rowOff>
    </xdr:from>
    <xdr:to>
      <xdr:col>73</xdr:col>
      <xdr:colOff>44450</xdr:colOff>
      <xdr:row>62</xdr:row>
      <xdr:rowOff>114554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124731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12954</xdr:rowOff>
    </xdr:from>
    <xdr:to>
      <xdr:col>68</xdr:col>
      <xdr:colOff>203200</xdr:colOff>
      <xdr:row>62</xdr:row>
      <xdr:rowOff>114554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54102</xdr:rowOff>
    </xdr:from>
    <xdr:to>
      <xdr:col>64</xdr:col>
      <xdr:colOff>152400</xdr:colOff>
      <xdr:row>61</xdr:row>
      <xdr:rowOff>155702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140479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公債費等へ充当される特定財源の増加などにより、単年度実質公債費比率は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ポイント減少。令和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か年平均においても、過去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か年と比較して当年度の比率が減少したことに伴い、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140405</xdr:rowOff>
    </xdr:from>
    <xdr:to>
      <xdr:col>81</xdr:col>
      <xdr:colOff>44450</xdr:colOff>
      <xdr:row>41</xdr:row>
      <xdr:rowOff>22578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984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76200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118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40</xdr:row>
      <xdr:rowOff>153811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106132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70C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令和５年度においては、地方債・企業債残高の減少等による将来負担額の減少や、都市計画税等の充当可能な財源が増加したことなどにより、将来負担比率は前年度から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ポイント減少し、引き続き類似団体平均を下回った。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今後も市債（通常債）残高の適切な管理を行い、財政の健全化に努める。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48133</xdr:rowOff>
    </xdr:from>
    <xdr:to>
      <xdr:col>81</xdr:col>
      <xdr:colOff>44450</xdr:colOff>
      <xdr:row>16</xdr:row>
      <xdr:rowOff>89958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791333"/>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89958</xdr:rowOff>
    </xdr:from>
    <xdr:to>
      <xdr:col>77</xdr:col>
      <xdr:colOff>44450</xdr:colOff>
      <xdr:row>16</xdr:row>
      <xdr:rowOff>111675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3315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111675</xdr:rowOff>
    </xdr:from>
    <xdr:to>
      <xdr:col>72</xdr:col>
      <xdr:colOff>203200</xdr:colOff>
      <xdr:row>17</xdr:row>
      <xdr:rowOff>41571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854875"/>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41571</xdr:rowOff>
    </xdr:from>
    <xdr:to>
      <xdr:col>68</xdr:col>
      <xdr:colOff>152400</xdr:colOff>
      <xdr:row>17</xdr:row>
      <xdr:rowOff>103505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956221"/>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168783</xdr:rowOff>
    </xdr:from>
    <xdr:to>
      <xdr:col>81</xdr:col>
      <xdr:colOff>95250</xdr:colOff>
      <xdr:row>16</xdr:row>
      <xdr:rowOff>98933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13860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39158</xdr:rowOff>
    </xdr:from>
    <xdr:to>
      <xdr:col>77</xdr:col>
      <xdr:colOff>95250</xdr:colOff>
      <xdr:row>16</xdr:row>
      <xdr:rowOff>140758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150935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55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60875</xdr:rowOff>
    </xdr:from>
    <xdr:to>
      <xdr:col>73</xdr:col>
      <xdr:colOff>44450</xdr:colOff>
      <xdr:row>16</xdr:row>
      <xdr:rowOff>162475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1202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162221</xdr:rowOff>
    </xdr:from>
    <xdr:to>
      <xdr:col>68</xdr:col>
      <xdr:colOff>203200</xdr:colOff>
      <xdr:row>17</xdr:row>
      <xdr:rowOff>92371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102548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52705</xdr:rowOff>
    </xdr:from>
    <xdr:to>
      <xdr:col>64</xdr:col>
      <xdr:colOff>152400</xdr:colOff>
      <xdr:row>17</xdr:row>
      <xdr:rowOff>154305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164482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1,066,362
1,050,581
786.35
592,650,350
583,937,600
4,069,471
293,468,229
759,896,848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令和５年度は、定年延長による退職手当減により、分子となる人件費の経常一般財源が減少したことや、市税や普通交付税の増加等により、分母となる経常一般財源が増加したことにより、前年度比</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ポイント改善の</a:t>
          </a:r>
          <a:r>
            <a:rPr kumimoji="1" lang="en-US" altLang="ja-JP" sz="1200">
              <a:latin typeface="ＭＳ Ｐゴシック" panose="020B0600070205080204" pitchFamily="50" charset="-128"/>
              <a:ea typeface="ＭＳ Ｐゴシック" panose="020B0600070205080204" pitchFamily="50" charset="-128"/>
            </a:rPr>
            <a:t>32.8</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人件費については、人口１人当たりの決算額は類似団体中</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位と中程度で推移している一方で、経常収支比率は類似団体平均より高い傾向が続いており、今後も適正な給与水準のあり方の検討や職員数の適正化に努める。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82550</xdr:rowOff>
    </xdr:from>
    <xdr:to>
      <xdr:col>24</xdr:col>
      <xdr:colOff>25400</xdr:colOff>
      <xdr:row>41</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69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25400</xdr:rowOff>
    </xdr:from>
    <xdr:to>
      <xdr:col>19</xdr:col>
      <xdr:colOff>187325</xdr:colOff>
      <xdr:row>41</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8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25400</xdr:rowOff>
    </xdr:from>
    <xdr:to>
      <xdr:col>15</xdr:col>
      <xdr:colOff>98425</xdr:colOff>
      <xdr:row>41</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83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19050</xdr:rowOff>
    </xdr:from>
    <xdr:to>
      <xdr:col>11</xdr:col>
      <xdr:colOff>9525</xdr:colOff>
      <xdr:row>41</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4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31750</xdr:rowOff>
    </xdr:from>
    <xdr:to>
      <xdr:col>24</xdr:col>
      <xdr:colOff>76200</xdr:colOff>
      <xdr:row>39</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127000</xdr:rowOff>
    </xdr:from>
    <xdr:to>
      <xdr:col>20</xdr:col>
      <xdr:colOff>38100</xdr:colOff>
      <xdr:row>41</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146050</xdr:rowOff>
    </xdr:from>
    <xdr:to>
      <xdr:col>15</xdr:col>
      <xdr:colOff>149225</xdr:colOff>
      <xdr:row>40</xdr:row>
      <xdr:rowOff>76200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139700</xdr:rowOff>
    </xdr:from>
    <xdr:to>
      <xdr:col>6</xdr:col>
      <xdr:colOff>171450</xdr:colOff>
      <xdr:row>41</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令和５年度は、物価高騰に伴う各種需用費や委託費の分子が増加があったものの、前年度と比較してコロナ関連費用が剥落したこと等により、前年度と変わらずの</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類似団体平均より高い傾向が続いているが、これは給食センター運営をはじめ、事業の民営化や外部委託が一定進んでいることなどが要因と考えられる。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9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167821</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395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167821</xdr:rowOff>
    </xdr:from>
    <xdr:to>
      <xdr:col>73</xdr:col>
      <xdr:colOff>180975</xdr:colOff>
      <xdr:row>16</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395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94343</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117021</xdr:rowOff>
    </xdr:from>
    <xdr:to>
      <xdr:col>74</xdr:col>
      <xdr:colOff>31750</xdr:colOff>
      <xdr:row>16</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43543</xdr:rowOff>
    </xdr:from>
    <xdr:to>
      <xdr:col>69</xdr:col>
      <xdr:colOff>142875</xdr:colOff>
      <xdr:row>16</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令和５年度は、高齢化の進展等に伴う扶助費の経常一般財源の増加などにより、前年度比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低いが、これは他都市に比べて保護率や高齢化率が低い傾向にあること等が要因と考えられる。今後、本格的な少子高齢社会の到来により、扶助費の更なる増加が見込まれるが、持続可能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71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5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経費は維持補修費や繰出金について、令和５年度は繰出金のうち、高齢化の進展により、後期高齢者医療事業会計や介護保険事業会計への繰出が増加したものの、維持補修費は減少となり、また分母となる経常一般財源の増加もあり、全体とし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類似団体平均との差は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％差に縮まっている。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61685</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628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29028</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302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29028</xdr:rowOff>
    </xdr:from>
    <xdr:to>
      <xdr:col>73</xdr:col>
      <xdr:colOff>180975</xdr:colOff>
      <xdr:row>56</xdr:row>
      <xdr:rowOff>78015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56</xdr:row>
      <xdr:rowOff>78015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xdr:rowOff>
    </xdr:from>
    <xdr:to>
      <xdr:col>82</xdr:col>
      <xdr:colOff>158750</xdr:colOff>
      <xdr:row>56</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154412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149678</xdr:rowOff>
    </xdr:from>
    <xdr:to>
      <xdr:col>74</xdr:col>
      <xdr:colOff>31750</xdr:colOff>
      <xdr:row>56</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令和５年度は、分子となる補助費の経常一般財源は横ばいであったものの、分母となる経常一般財源の増加により、前年度比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補助費等に係る経常収支比率は、引き続き類似団体平均よりも低い傾向が続いており、類似団体平均との差は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1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37</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0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％となった。類似団体と比べて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ポイント高い水準であるものの、過去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年間においては改善傾向である。今後とも、公共投資の厳選・重点化を行い、臨時財政対策債等を除いた市債残高を適切に管理し、公債費負担の抑制に努めていく。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5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79</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524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79</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28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31750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2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令和５年度は分子となる歳出（公債費除く）の経常一般財源が減少したことに加え、市税や普通交付税の増加などにより分母となる経常一般財源が増加したことにより、前年度比で</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ポイント改善の</a:t>
          </a:r>
          <a:r>
            <a:rPr kumimoji="1" lang="en-US" altLang="ja-JP" sz="1200">
              <a:latin typeface="ＭＳ Ｐゴシック" panose="020B0600070205080204" pitchFamily="50" charset="-128"/>
              <a:ea typeface="ＭＳ Ｐゴシック" panose="020B0600070205080204" pitchFamily="50" charset="-128"/>
            </a:rPr>
            <a:t>78.9</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公債費以外の経費に係る経常収支比率のうち、扶助費や補助費等は類似団体平均と比べて低い水準で推移しているものの、人件費や物件費が平均と比較して高い水準となっており、全体として平均を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ポイント上回っているが、前年度よりも差は縮まっている。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4536</xdr:rowOff>
    </xdr:from>
    <xdr:to>
      <xdr:col>82</xdr:col>
      <xdr:colOff>107950</xdr:colOff>
      <xdr:row>78</xdr:row>
      <xdr:rowOff>39914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061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140607</xdr:rowOff>
    </xdr:from>
    <xdr:to>
      <xdr:col>78</xdr:col>
      <xdr:colOff>69850</xdr:colOff>
      <xdr:row>78</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99357"/>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140607</xdr:rowOff>
    </xdr:from>
    <xdr:to>
      <xdr:col>73</xdr:col>
      <xdr:colOff>180975</xdr:colOff>
      <xdr:row>77</xdr:row>
      <xdr:rowOff>146050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993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124279</xdr:rowOff>
    </xdr:from>
    <xdr:to>
      <xdr:col>69</xdr:col>
      <xdr:colOff>92075</xdr:colOff>
      <xdr:row>77</xdr:row>
      <xdr:rowOff>146050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25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97263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160564</xdr:rowOff>
    </xdr:from>
    <xdr:to>
      <xdr:col>78</xdr:col>
      <xdr:colOff>120650</xdr:colOff>
      <xdr:row>78</xdr:row>
      <xdr:rowOff>90714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89807</xdr:rowOff>
    </xdr:from>
    <xdr:to>
      <xdr:col>74</xdr:col>
      <xdr:colOff>31750</xdr:colOff>
      <xdr:row>76</xdr:row>
      <xdr:rowOff>19957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4734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0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73479</xdr:rowOff>
    </xdr:from>
    <xdr:to>
      <xdr:col>65</xdr:col>
      <xdr:colOff>53975</xdr:colOff>
      <xdr:row>78</xdr:row>
      <xdr:rowOff>3629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159856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116789</xdr:rowOff>
    </xdr:from>
    <xdr:to>
      <xdr:col>29</xdr:col>
      <xdr:colOff>127000</xdr:colOff>
      <xdr:row>13</xdr:row>
      <xdr:rowOff>133286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3264"/>
          <a:ext cx="647700" cy="1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133286</xdr:rowOff>
    </xdr:from>
    <xdr:to>
      <xdr:col>26</xdr:col>
      <xdr:colOff>50800</xdr:colOff>
      <xdr:row>13</xdr:row>
      <xdr:rowOff>166205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09761"/>
          <a:ext cx="698500" cy="3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166205</xdr:rowOff>
    </xdr:from>
    <xdr:to>
      <xdr:col>22</xdr:col>
      <xdr:colOff>114300</xdr:colOff>
      <xdr:row>14</xdr:row>
      <xdr:rowOff>1461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42680"/>
          <a:ext cx="698500" cy="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1461</xdr:rowOff>
    </xdr:from>
    <xdr:to>
      <xdr:col>18</xdr:col>
      <xdr:colOff>177800</xdr:colOff>
      <xdr:row>14</xdr:row>
      <xdr:rowOff>30455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49386"/>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65989</xdr:rowOff>
    </xdr:from>
    <xdr:to>
      <xdr:col>29</xdr:col>
      <xdr:colOff>177800</xdr:colOff>
      <xdr:row>13</xdr:row>
      <xdr:rowOff>167589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82516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82486</xdr:rowOff>
    </xdr:from>
    <xdr:to>
      <xdr:col>26</xdr:col>
      <xdr:colOff>101600</xdr:colOff>
      <xdr:row>14</xdr:row>
      <xdr:rowOff>12636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5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22813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115405</xdr:rowOff>
    </xdr:from>
    <xdr:to>
      <xdr:col>22</xdr:col>
      <xdr:colOff>165100</xdr:colOff>
      <xdr:row>14</xdr:row>
      <xdr:rowOff>45555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9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55732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6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122111</xdr:rowOff>
    </xdr:from>
    <xdr:to>
      <xdr:col>19</xdr:col>
      <xdr:colOff>38100</xdr:colOff>
      <xdr:row>14</xdr:row>
      <xdr:rowOff>52261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9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62438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6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151105</xdr:rowOff>
    </xdr:from>
    <xdr:to>
      <xdr:col>15</xdr:col>
      <xdr:colOff>101600</xdr:colOff>
      <xdr:row>14</xdr:row>
      <xdr:rowOff>81255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2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91432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140450</xdr:rowOff>
    </xdr:from>
    <xdr:to>
      <xdr:col>29</xdr:col>
      <xdr:colOff>127000</xdr:colOff>
      <xdr:row>36</xdr:row>
      <xdr:rowOff>144945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3700"/>
          <a:ext cx="647700" cy="4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162814</xdr:rowOff>
    </xdr:from>
    <xdr:to>
      <xdr:col>26</xdr:col>
      <xdr:colOff>50800</xdr:colOff>
      <xdr:row>36</xdr:row>
      <xdr:rowOff>144945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73164"/>
          <a:ext cx="698500" cy="3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162814</xdr:rowOff>
    </xdr:from>
    <xdr:to>
      <xdr:col>22</xdr:col>
      <xdr:colOff>114300</xdr:colOff>
      <xdr:row>36</xdr:row>
      <xdr:rowOff>61506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73164"/>
          <a:ext cx="698500" cy="241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43447</xdr:rowOff>
    </xdr:from>
    <xdr:to>
      <xdr:col>18</xdr:col>
      <xdr:colOff>177800</xdr:colOff>
      <xdr:row>36</xdr:row>
      <xdr:rowOff>61506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6697"/>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89650</xdr:rowOff>
    </xdr:from>
    <xdr:to>
      <xdr:col>29</xdr:col>
      <xdr:colOff>177800</xdr:colOff>
      <xdr:row>37</xdr:row>
      <xdr:rowOff>19800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61727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94145</xdr:rowOff>
    </xdr:from>
    <xdr:to>
      <xdr:col>26</xdr:col>
      <xdr:colOff>101600</xdr:colOff>
      <xdr:row>37</xdr:row>
      <xdr:rowOff>24295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7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3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112014</xdr:rowOff>
    </xdr:from>
    <xdr:to>
      <xdr:col>22</xdr:col>
      <xdr:colOff>165100</xdr:colOff>
      <xdr:row>35</xdr:row>
      <xdr:rowOff>213614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2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223791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9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10706</xdr:rowOff>
    </xdr:from>
    <xdr:to>
      <xdr:col>19</xdr:col>
      <xdr:colOff>38100</xdr:colOff>
      <xdr:row>36</xdr:row>
      <xdr:rowOff>112306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97083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335547</xdr:rowOff>
    </xdr:from>
    <xdr:to>
      <xdr:col>15</xdr:col>
      <xdr:colOff>101600</xdr:colOff>
      <xdr:row>36</xdr:row>
      <xdr:rowOff>94247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5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79024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1,066,362
1,050,581
786.35
592,650,350
583,937,600
4,069,471
293,468,229
759,896,848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96342</xdr:rowOff>
    </xdr:from>
    <xdr:to>
      <xdr:col>24</xdr:col>
      <xdr:colOff>63500</xdr:colOff>
      <xdr:row>33</xdr:row>
      <xdr:rowOff>88493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82742"/>
          <a:ext cx="8382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96342</xdr:rowOff>
    </xdr:from>
    <xdr:to>
      <xdr:col>19</xdr:col>
      <xdr:colOff>177800</xdr:colOff>
      <xdr:row>32</xdr:row>
      <xdr:rowOff>131356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82742"/>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131356</xdr:rowOff>
    </xdr:from>
    <xdr:to>
      <xdr:col>15</xdr:col>
      <xdr:colOff>50800</xdr:colOff>
      <xdr:row>32</xdr:row>
      <xdr:rowOff>154978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1775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154978</xdr:rowOff>
    </xdr:from>
    <xdr:to>
      <xdr:col>10</xdr:col>
      <xdr:colOff>114300</xdr:colOff>
      <xdr:row>33</xdr:row>
      <xdr:rowOff>61290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41378"/>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37693</xdr:rowOff>
    </xdr:from>
    <xdr:to>
      <xdr:col>24</xdr:col>
      <xdr:colOff>114300</xdr:colOff>
      <xdr:row>33</xdr:row>
      <xdr:rowOff>139293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60570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45542</xdr:rowOff>
    </xdr:from>
    <xdr:to>
      <xdr:col>20</xdr:col>
      <xdr:colOff>38100</xdr:colOff>
      <xdr:row>32</xdr:row>
      <xdr:rowOff>147142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163669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0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80556</xdr:rowOff>
    </xdr:from>
    <xdr:to>
      <xdr:col>15</xdr:col>
      <xdr:colOff>101600</xdr:colOff>
      <xdr:row>33</xdr:row>
      <xdr:rowOff>10706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27233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4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104178</xdr:rowOff>
    </xdr:from>
    <xdr:to>
      <xdr:col>10</xdr:col>
      <xdr:colOff>165100</xdr:colOff>
      <xdr:row>33</xdr:row>
      <xdr:rowOff>34328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50855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6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10490</xdr:rowOff>
    </xdr:from>
    <xdr:to>
      <xdr:col>6</xdr:col>
      <xdr:colOff>38100</xdr:colOff>
      <xdr:row>33</xdr:row>
      <xdr:rowOff>112090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128617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87237</xdr:rowOff>
    </xdr:from>
    <xdr:to>
      <xdr:col>24</xdr:col>
      <xdr:colOff>62865</xdr:colOff>
      <xdr:row>59</xdr:row>
      <xdr:rowOff>81217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174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81217</xdr:rowOff>
    </xdr:from>
    <xdr:to>
      <xdr:col>24</xdr:col>
      <xdr:colOff>152400</xdr:colOff>
      <xdr:row>59</xdr:row>
      <xdr:rowOff>81217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33914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87237</xdr:rowOff>
    </xdr:from>
    <xdr:to>
      <xdr:col>24</xdr:col>
      <xdr:colOff>152400</xdr:colOff>
      <xdr:row>53</xdr:row>
      <xdr:rowOff>87237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1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136766</xdr:rowOff>
    </xdr:from>
    <xdr:to>
      <xdr:col>24</xdr:col>
      <xdr:colOff>63500</xdr:colOff>
      <xdr:row>53</xdr:row>
      <xdr:rowOff>87237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709266"/>
          <a:ext cx="838200" cy="4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26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47104</xdr:rowOff>
    </xdr:from>
    <xdr:to>
      <xdr:col>24</xdr:col>
      <xdr:colOff>114300</xdr:colOff>
      <xdr:row>56</xdr:row>
      <xdr:rowOff>148704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4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136766</xdr:rowOff>
    </xdr:from>
    <xdr:to>
      <xdr:col>19</xdr:col>
      <xdr:colOff>177800</xdr:colOff>
      <xdr:row>51</xdr:row>
      <xdr:rowOff>84684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09266"/>
          <a:ext cx="889000" cy="1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88595</xdr:rowOff>
    </xdr:from>
    <xdr:to>
      <xdr:col>20</xdr:col>
      <xdr:colOff>38100</xdr:colOff>
      <xdr:row>55</xdr:row>
      <xdr:rowOff>18745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4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9872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84684</xdr:rowOff>
    </xdr:from>
    <xdr:to>
      <xdr:col>15</xdr:col>
      <xdr:colOff>50800</xdr:colOff>
      <xdr:row>55</xdr:row>
      <xdr:rowOff>57671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828634"/>
          <a:ext cx="889000" cy="65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54801</xdr:rowOff>
    </xdr:from>
    <xdr:to>
      <xdr:col>15</xdr:col>
      <xdr:colOff>101600</xdr:colOff>
      <xdr:row>55</xdr:row>
      <xdr:rowOff>156401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147528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57671</xdr:rowOff>
    </xdr:from>
    <xdr:to>
      <xdr:col>10</xdr:col>
      <xdr:colOff>114300</xdr:colOff>
      <xdr:row>56</xdr:row>
      <xdr:rowOff>163170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87421"/>
          <a:ext cx="889000" cy="2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16434</xdr:rowOff>
    </xdr:from>
    <xdr:to>
      <xdr:col>10</xdr:col>
      <xdr:colOff>165100</xdr:colOff>
      <xdr:row>58</xdr:row>
      <xdr:rowOff>118034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109161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19253</xdr:rowOff>
    </xdr:from>
    <xdr:to>
      <xdr:col>6</xdr:col>
      <xdr:colOff>38100</xdr:colOff>
      <xdr:row>59</xdr:row>
      <xdr:rowOff>120853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111980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36437</xdr:rowOff>
    </xdr:from>
    <xdr:to>
      <xdr:col>24</xdr:col>
      <xdr:colOff>114300</xdr:colOff>
      <xdr:row>53</xdr:row>
      <xdr:rowOff>138037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160914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7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85966</xdr:rowOff>
    </xdr:from>
    <xdr:to>
      <xdr:col>20</xdr:col>
      <xdr:colOff>38100</xdr:colOff>
      <xdr:row>51</xdr:row>
      <xdr:rowOff>16116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6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32643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4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33884</xdr:rowOff>
    </xdr:from>
    <xdr:to>
      <xdr:col>15</xdr:col>
      <xdr:colOff>101600</xdr:colOff>
      <xdr:row>51</xdr:row>
      <xdr:rowOff>135484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77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152011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55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6871</xdr:rowOff>
    </xdr:from>
    <xdr:to>
      <xdr:col>10</xdr:col>
      <xdr:colOff>165100</xdr:colOff>
      <xdr:row>55</xdr:row>
      <xdr:rowOff>108471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124998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112370</xdr:rowOff>
    </xdr:from>
    <xdr:to>
      <xdr:col>6</xdr:col>
      <xdr:colOff>38100</xdr:colOff>
      <xdr:row>57</xdr:row>
      <xdr:rowOff>42520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59047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157117</xdr:rowOff>
    </xdr:from>
    <xdr:to>
      <xdr:col>24</xdr:col>
      <xdr:colOff>63500</xdr:colOff>
      <xdr:row>74</xdr:row>
      <xdr:rowOff>169309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284441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71882</xdr:rowOff>
    </xdr:from>
    <xdr:to>
      <xdr:col>19</xdr:col>
      <xdr:colOff>177800</xdr:colOff>
      <xdr:row>74</xdr:row>
      <xdr:rowOff>157117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75918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150385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71882</xdr:rowOff>
    </xdr:from>
    <xdr:to>
      <xdr:col>15</xdr:col>
      <xdr:colOff>50800</xdr:colOff>
      <xdr:row>74</xdr:row>
      <xdr:rowOff>102688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759182"/>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166713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102688</xdr:rowOff>
    </xdr:from>
    <xdr:to>
      <xdr:col>10</xdr:col>
      <xdr:colOff>114300</xdr:colOff>
      <xdr:row>75</xdr:row>
      <xdr:rowOff>71991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789988"/>
          <a:ext cx="8890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118509</xdr:rowOff>
    </xdr:from>
    <xdr:to>
      <xdr:col>24</xdr:col>
      <xdr:colOff>114300</xdr:colOff>
      <xdr:row>75</xdr:row>
      <xdr:rowOff>48659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8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141386</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6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106317</xdr:rowOff>
    </xdr:from>
    <xdr:to>
      <xdr:col>20</xdr:col>
      <xdr:colOff>38100</xdr:colOff>
      <xdr:row>75</xdr:row>
      <xdr:rowOff>36467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7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52994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5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21082</xdr:rowOff>
    </xdr:from>
    <xdr:to>
      <xdr:col>15</xdr:col>
      <xdr:colOff>101600</xdr:colOff>
      <xdr:row>74</xdr:row>
      <xdr:rowOff>122682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7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139209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51888</xdr:rowOff>
    </xdr:from>
    <xdr:to>
      <xdr:col>10</xdr:col>
      <xdr:colOff>165100</xdr:colOff>
      <xdr:row>74</xdr:row>
      <xdr:rowOff>153488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7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170015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5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21191</xdr:rowOff>
    </xdr:from>
    <xdr:to>
      <xdr:col>6</xdr:col>
      <xdr:colOff>38100</xdr:colOff>
      <xdr:row>75</xdr:row>
      <xdr:rowOff>122791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139318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2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122583</xdr:rowOff>
    </xdr:from>
    <xdr:to>
      <xdr:col>24</xdr:col>
      <xdr:colOff>62865</xdr:colOff>
      <xdr:row>98</xdr:row>
      <xdr:rowOff>62271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553083"/>
          <a:ext cx="1270" cy="131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66098</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62271</xdr:rowOff>
    </xdr:from>
    <xdr:to>
      <xdr:col>24</xdr:col>
      <xdr:colOff>152400</xdr:colOff>
      <xdr:row>98</xdr:row>
      <xdr:rowOff>62271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69260</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32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122583</xdr:rowOff>
    </xdr:from>
    <xdr:to>
      <xdr:col>24</xdr:col>
      <xdr:colOff>152400</xdr:colOff>
      <xdr:row>90</xdr:row>
      <xdr:rowOff>122583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55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21856</xdr:rowOff>
    </xdr:from>
    <xdr:to>
      <xdr:col>24</xdr:col>
      <xdr:colOff>63500</xdr:colOff>
      <xdr:row>97</xdr:row>
      <xdr:rowOff>113658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3797300" y="16652506"/>
          <a:ext cx="838200" cy="9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9765</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126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158338</xdr:rowOff>
    </xdr:from>
    <xdr:to>
      <xdr:col>24</xdr:col>
      <xdr:colOff>114300</xdr:colOff>
      <xdr:row>95</xdr:row>
      <xdr:rowOff>88488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1245</xdr:rowOff>
    </xdr:from>
    <xdr:to>
      <xdr:col>19</xdr:col>
      <xdr:colOff>177800</xdr:colOff>
      <xdr:row>97</xdr:row>
      <xdr:rowOff>113658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908300" y="16631895"/>
          <a:ext cx="889000" cy="1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72916</xdr:rowOff>
    </xdr:from>
    <xdr:to>
      <xdr:col>20</xdr:col>
      <xdr:colOff>38100</xdr:colOff>
      <xdr:row>96</xdr:row>
      <xdr:rowOff>3066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36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19593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613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1245</xdr:rowOff>
    </xdr:from>
    <xdr:to>
      <xdr:col>15</xdr:col>
      <xdr:colOff>50800</xdr:colOff>
      <xdr:row>98</xdr:row>
      <xdr:rowOff>84235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631895"/>
          <a:ext cx="889000" cy="2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5395</xdr:rowOff>
    </xdr:from>
    <xdr:to>
      <xdr:col>15</xdr:col>
      <xdr:colOff>101600</xdr:colOff>
      <xdr:row>95</xdr:row>
      <xdr:rowOff>106995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29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123522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06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84235</xdr:rowOff>
    </xdr:from>
    <xdr:to>
      <xdr:col>10</xdr:col>
      <xdr:colOff>114300</xdr:colOff>
      <xdr:row>98</xdr:row>
      <xdr:rowOff>149340</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886335"/>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89491</xdr:rowOff>
    </xdr:from>
    <xdr:to>
      <xdr:col>10</xdr:col>
      <xdr:colOff>165100</xdr:colOff>
      <xdr:row>97</xdr:row>
      <xdr:rowOff>19641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54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36168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32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139192</xdr:rowOff>
    </xdr:from>
    <xdr:to>
      <xdr:col>6</xdr:col>
      <xdr:colOff>38100</xdr:colOff>
      <xdr:row>97</xdr:row>
      <xdr:rowOff>69342</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85869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7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142506</xdr:rowOff>
    </xdr:from>
    <xdr:to>
      <xdr:col>24</xdr:col>
      <xdr:colOff>114300</xdr:colOff>
      <xdr:row>97</xdr:row>
      <xdr:rowOff>72656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6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120933</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58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62858</xdr:rowOff>
    </xdr:from>
    <xdr:to>
      <xdr:col>20</xdr:col>
      <xdr:colOff>38100</xdr:colOff>
      <xdr:row>97</xdr:row>
      <xdr:rowOff>164458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6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155585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78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121895</xdr:rowOff>
    </xdr:from>
    <xdr:to>
      <xdr:col>15</xdr:col>
      <xdr:colOff>101600</xdr:colOff>
      <xdr:row>97</xdr:row>
      <xdr:rowOff>52045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5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43172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67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33435</xdr:rowOff>
    </xdr:from>
    <xdr:to>
      <xdr:col>10</xdr:col>
      <xdr:colOff>165100</xdr:colOff>
      <xdr:row>98</xdr:row>
      <xdr:rowOff>135035</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8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126162</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9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98540</xdr:rowOff>
    </xdr:from>
    <xdr:to>
      <xdr:col>6</xdr:col>
      <xdr:colOff>38100</xdr:colOff>
      <xdr:row>99</xdr:row>
      <xdr:rowOff>28690</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9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19817</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99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107429</xdr:rowOff>
    </xdr:from>
    <xdr:to>
      <xdr:col>55</xdr:col>
      <xdr:colOff>0</xdr:colOff>
      <xdr:row>38</xdr:row>
      <xdr:rowOff>148475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622529"/>
          <a:ext cx="838200" cy="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20600</xdr:rowOff>
    </xdr:from>
    <xdr:to>
      <xdr:col>50</xdr:col>
      <xdr:colOff>114300</xdr:colOff>
      <xdr:row>38</xdr:row>
      <xdr:rowOff>107429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192800"/>
          <a:ext cx="889000" cy="4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139548</xdr:rowOff>
    </xdr:from>
    <xdr:to>
      <xdr:col>45</xdr:col>
      <xdr:colOff>177800</xdr:colOff>
      <xdr:row>36</xdr:row>
      <xdr:rowOff>20600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283048"/>
          <a:ext cx="889000" cy="90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56431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139548</xdr:rowOff>
    </xdr:from>
    <xdr:to>
      <xdr:col>41</xdr:col>
      <xdr:colOff>50800</xdr:colOff>
      <xdr:row>39</xdr:row>
      <xdr:rowOff>29235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283048"/>
          <a:ext cx="889000" cy="143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97675</xdr:rowOff>
    </xdr:from>
    <xdr:to>
      <xdr:col>55</xdr:col>
      <xdr:colOff>50800</xdr:colOff>
      <xdr:row>39</xdr:row>
      <xdr:rowOff>27825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6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76102</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9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56629</xdr:rowOff>
    </xdr:from>
    <xdr:to>
      <xdr:col>50</xdr:col>
      <xdr:colOff>165100</xdr:colOff>
      <xdr:row>38</xdr:row>
      <xdr:rowOff>158229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149356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141250</xdr:rowOff>
    </xdr:from>
    <xdr:to>
      <xdr:col>46</xdr:col>
      <xdr:colOff>38100</xdr:colOff>
      <xdr:row>36</xdr:row>
      <xdr:rowOff>71400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1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87927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9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88748</xdr:rowOff>
    </xdr:from>
    <xdr:to>
      <xdr:col>41</xdr:col>
      <xdr:colOff>101600</xdr:colOff>
      <xdr:row>31</xdr:row>
      <xdr:rowOff>18898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2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35425</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00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149885</xdr:rowOff>
    </xdr:from>
    <xdr:to>
      <xdr:col>36</xdr:col>
      <xdr:colOff>165100</xdr:colOff>
      <xdr:row>39</xdr:row>
      <xdr:rowOff>80035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71162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143053</xdr:rowOff>
    </xdr:from>
    <xdr:to>
      <xdr:col>55</xdr:col>
      <xdr:colOff>0</xdr:colOff>
      <xdr:row>55</xdr:row>
      <xdr:rowOff>73730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401353"/>
          <a:ext cx="8382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73730</xdr:rowOff>
    </xdr:from>
    <xdr:to>
      <xdr:col>50</xdr:col>
      <xdr:colOff>114300</xdr:colOff>
      <xdr:row>55</xdr:row>
      <xdr:rowOff>128784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503480"/>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128784</xdr:rowOff>
    </xdr:from>
    <xdr:to>
      <xdr:col>45</xdr:col>
      <xdr:colOff>177800</xdr:colOff>
      <xdr:row>55</xdr:row>
      <xdr:rowOff>149511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558534"/>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130251</xdr:rowOff>
    </xdr:from>
    <xdr:to>
      <xdr:col>41</xdr:col>
      <xdr:colOff>50800</xdr:colOff>
      <xdr:row>55</xdr:row>
      <xdr:rowOff>149511</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560001"/>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92253</xdr:rowOff>
    </xdr:from>
    <xdr:to>
      <xdr:col>55</xdr:col>
      <xdr:colOff>50800</xdr:colOff>
      <xdr:row>55</xdr:row>
      <xdr:rowOff>22403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70680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22930</xdr:rowOff>
    </xdr:from>
    <xdr:to>
      <xdr:col>50</xdr:col>
      <xdr:colOff>165100</xdr:colOff>
      <xdr:row>55</xdr:row>
      <xdr:rowOff>124530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115657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5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77984</xdr:rowOff>
    </xdr:from>
    <xdr:to>
      <xdr:col>46</xdr:col>
      <xdr:colOff>38100</xdr:colOff>
      <xdr:row>56</xdr:row>
      <xdr:rowOff>8134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170711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6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98711</xdr:rowOff>
    </xdr:from>
    <xdr:to>
      <xdr:col>41</xdr:col>
      <xdr:colOff>101600</xdr:colOff>
      <xdr:row>56</xdr:row>
      <xdr:rowOff>28861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19988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79451</xdr:rowOff>
    </xdr:from>
    <xdr:to>
      <xdr:col>36</xdr:col>
      <xdr:colOff>165100</xdr:colOff>
      <xdr:row>56</xdr:row>
      <xdr:rowOff>9601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11418</xdr:rowOff>
    </xdr:from>
    <xdr:to>
      <xdr:col>55</xdr:col>
      <xdr:colOff>0</xdr:colOff>
      <xdr:row>77</xdr:row>
      <xdr:rowOff>69520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213068"/>
          <a:ext cx="8382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2819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135243</xdr:rowOff>
    </xdr:from>
    <xdr:to>
      <xdr:col>50</xdr:col>
      <xdr:colOff>114300</xdr:colOff>
      <xdr:row>77</xdr:row>
      <xdr:rowOff>11418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16544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117260</xdr:rowOff>
    </xdr:from>
    <xdr:to>
      <xdr:col>45</xdr:col>
      <xdr:colOff>177800</xdr:colOff>
      <xdr:row>76</xdr:row>
      <xdr:rowOff>135243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147460"/>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35420</xdr:rowOff>
    </xdr:from>
    <xdr:to>
      <xdr:col>41</xdr:col>
      <xdr:colOff>50800</xdr:colOff>
      <xdr:row>76</xdr:row>
      <xdr:rowOff>117260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894170"/>
          <a:ext cx="889000" cy="2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18720</xdr:rowOff>
    </xdr:from>
    <xdr:to>
      <xdr:col>55</xdr:col>
      <xdr:colOff>50800</xdr:colOff>
      <xdr:row>77</xdr:row>
      <xdr:rowOff>120320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168597</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9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132068</xdr:rowOff>
    </xdr:from>
    <xdr:to>
      <xdr:col>50</xdr:col>
      <xdr:colOff>165100</xdr:colOff>
      <xdr:row>77</xdr:row>
      <xdr:rowOff>62218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1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53345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2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84443</xdr:rowOff>
    </xdr:from>
    <xdr:to>
      <xdr:col>46</xdr:col>
      <xdr:colOff>38100</xdr:colOff>
      <xdr:row>77</xdr:row>
      <xdr:rowOff>14593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5720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66460</xdr:rowOff>
    </xdr:from>
    <xdr:to>
      <xdr:col>41</xdr:col>
      <xdr:colOff>101600</xdr:colOff>
      <xdr:row>76</xdr:row>
      <xdr:rowOff>168060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0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159187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156070</xdr:rowOff>
    </xdr:from>
    <xdr:to>
      <xdr:col>36</xdr:col>
      <xdr:colOff>165100</xdr:colOff>
      <xdr:row>75</xdr:row>
      <xdr:rowOff>86220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8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102747</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6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70532</xdr:rowOff>
    </xdr:from>
    <xdr:to>
      <xdr:col>55</xdr:col>
      <xdr:colOff>0</xdr:colOff>
      <xdr:row>93</xdr:row>
      <xdr:rowOff>166511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9639300" y="15843932"/>
          <a:ext cx="838200" cy="26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166511</xdr:rowOff>
    </xdr:from>
    <xdr:to>
      <xdr:col>50</xdr:col>
      <xdr:colOff>114300</xdr:colOff>
      <xdr:row>94</xdr:row>
      <xdr:rowOff>126147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6111361"/>
          <a:ext cx="889000" cy="13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126147</xdr:rowOff>
    </xdr:from>
    <xdr:to>
      <xdr:col>45</xdr:col>
      <xdr:colOff>177800</xdr:colOff>
      <xdr:row>95</xdr:row>
      <xdr:rowOff>13839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242447"/>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13839</xdr:rowOff>
    </xdr:from>
    <xdr:to>
      <xdr:col>41</xdr:col>
      <xdr:colOff>50800</xdr:colOff>
      <xdr:row>96</xdr:row>
      <xdr:rowOff>32127</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301589"/>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19732</xdr:rowOff>
    </xdr:from>
    <xdr:to>
      <xdr:col>55</xdr:col>
      <xdr:colOff>50800</xdr:colOff>
      <xdr:row>92</xdr:row>
      <xdr:rowOff>121332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57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42609</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56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115711</xdr:rowOff>
    </xdr:from>
    <xdr:to>
      <xdr:col>50</xdr:col>
      <xdr:colOff>165100</xdr:colOff>
      <xdr:row>94</xdr:row>
      <xdr:rowOff>45861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0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62388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8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75347</xdr:rowOff>
    </xdr:from>
    <xdr:to>
      <xdr:col>46</xdr:col>
      <xdr:colOff>38100</xdr:colOff>
      <xdr:row>95</xdr:row>
      <xdr:rowOff>5497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1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22024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59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134489</xdr:rowOff>
    </xdr:from>
    <xdr:to>
      <xdr:col>41</xdr:col>
      <xdr:colOff>101600</xdr:colOff>
      <xdr:row>95</xdr:row>
      <xdr:rowOff>64639</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2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81166</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02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152777</xdr:rowOff>
    </xdr:from>
    <xdr:to>
      <xdr:col>36</xdr:col>
      <xdr:colOff>165100</xdr:colOff>
      <xdr:row>96</xdr:row>
      <xdr:rowOff>82927</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4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74054</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5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115425</xdr:rowOff>
    </xdr:from>
    <xdr:to>
      <xdr:col>85</xdr:col>
      <xdr:colOff>127000</xdr:colOff>
      <xdr:row>38</xdr:row>
      <xdr:rowOff>164302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459075"/>
          <a:ext cx="838200" cy="2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115425</xdr:rowOff>
    </xdr:from>
    <xdr:to>
      <xdr:col>81</xdr:col>
      <xdr:colOff>50800</xdr:colOff>
      <xdr:row>38</xdr:row>
      <xdr:rowOff>115098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4592300" y="6459075"/>
          <a:ext cx="889000" cy="1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19522</xdr:rowOff>
    </xdr:from>
    <xdr:to>
      <xdr:col>76</xdr:col>
      <xdr:colOff>114300</xdr:colOff>
      <xdr:row>38</xdr:row>
      <xdr:rowOff>115098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6534622"/>
          <a:ext cx="889000" cy="9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19522</xdr:rowOff>
    </xdr:from>
    <xdr:to>
      <xdr:col>71</xdr:col>
      <xdr:colOff>177800</xdr:colOff>
      <xdr:row>38</xdr:row>
      <xdr:rowOff>79176</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flipV="1">
          <a:off x="12814300" y="6534622"/>
          <a:ext cx="889000" cy="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113502</xdr:rowOff>
    </xdr:from>
    <xdr:to>
      <xdr:col>85</xdr:col>
      <xdr:colOff>177800</xdr:colOff>
      <xdr:row>39</xdr:row>
      <xdr:rowOff>43652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6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72879</xdr:rowOff>
    </xdr:from>
    <xdr:ext cx="378565"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41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64625</xdr:rowOff>
    </xdr:from>
    <xdr:to>
      <xdr:col>81</xdr:col>
      <xdr:colOff>101600</xdr:colOff>
      <xdr:row>37</xdr:row>
      <xdr:rowOff>166225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4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11302</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246428" y="618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64298</xdr:rowOff>
    </xdr:from>
    <xdr:to>
      <xdr:col>76</xdr:col>
      <xdr:colOff>165100</xdr:colOff>
      <xdr:row>38</xdr:row>
      <xdr:rowOff>165898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57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10975</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635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140172</xdr:rowOff>
    </xdr:from>
    <xdr:to>
      <xdr:col>72</xdr:col>
      <xdr:colOff>38100</xdr:colOff>
      <xdr:row>38</xdr:row>
      <xdr:rowOff>70321</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86849</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468428" y="625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28376</xdr:rowOff>
    </xdr:from>
    <xdr:to>
      <xdr:col>67</xdr:col>
      <xdr:colOff>101600</xdr:colOff>
      <xdr:row>38</xdr:row>
      <xdr:rowOff>129976</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5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146502</xdr:rowOff>
    </xdr:from>
    <xdr:ext cx="469744"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579428" y="631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107506</xdr:rowOff>
    </xdr:from>
    <xdr:to>
      <xdr:col>85</xdr:col>
      <xdr:colOff>127000</xdr:colOff>
      <xdr:row>75</xdr:row>
      <xdr:rowOff>131356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2966256"/>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51003</xdr:rowOff>
    </xdr:from>
    <xdr:to>
      <xdr:col>81</xdr:col>
      <xdr:colOff>50800</xdr:colOff>
      <xdr:row>75</xdr:row>
      <xdr:rowOff>131356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2909753"/>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51003</xdr:rowOff>
    </xdr:from>
    <xdr:to>
      <xdr:col>76</xdr:col>
      <xdr:colOff>114300</xdr:colOff>
      <xdr:row>76</xdr:row>
      <xdr:rowOff>7455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2909753"/>
          <a:ext cx="889000" cy="1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146825</xdr:rowOff>
    </xdr:from>
    <xdr:to>
      <xdr:col>71</xdr:col>
      <xdr:colOff>177800</xdr:colOff>
      <xdr:row>76</xdr:row>
      <xdr:rowOff>7455</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00557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56706</xdr:rowOff>
    </xdr:from>
    <xdr:to>
      <xdr:col>85</xdr:col>
      <xdr:colOff>177800</xdr:colOff>
      <xdr:row>75</xdr:row>
      <xdr:rowOff>158307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2915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35133</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289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80556</xdr:rowOff>
    </xdr:from>
    <xdr:to>
      <xdr:col>81</xdr:col>
      <xdr:colOff>101600</xdr:colOff>
      <xdr:row>76</xdr:row>
      <xdr:rowOff>10706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1833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203</xdr:rowOff>
    </xdr:from>
    <xdr:to>
      <xdr:col>76</xdr:col>
      <xdr:colOff>165100</xdr:colOff>
      <xdr:row>75</xdr:row>
      <xdr:rowOff>101803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2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92930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29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128105</xdr:rowOff>
    </xdr:from>
    <xdr:to>
      <xdr:col>72</xdr:col>
      <xdr:colOff>38100</xdr:colOff>
      <xdr:row>76</xdr:row>
      <xdr:rowOff>58254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49382</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96024</xdr:rowOff>
    </xdr:from>
    <xdr:to>
      <xdr:col>67</xdr:col>
      <xdr:colOff>101600</xdr:colOff>
      <xdr:row>76</xdr:row>
      <xdr:rowOff>26175</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2954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17302</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04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12255</xdr:rowOff>
    </xdr:from>
    <xdr:to>
      <xdr:col>85</xdr:col>
      <xdr:colOff>126364</xdr:colOff>
      <xdr:row>97</xdr:row>
      <xdr:rowOff>118097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785655"/>
          <a:ext cx="1269" cy="96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121924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7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118097</xdr:rowOff>
    </xdr:from>
    <xdr:to>
      <xdr:col>86</xdr:col>
      <xdr:colOff>25400</xdr:colOff>
      <xdr:row>97</xdr:row>
      <xdr:rowOff>118097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74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130382</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5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12255</xdr:rowOff>
    </xdr:from>
    <xdr:to>
      <xdr:col>86</xdr:col>
      <xdr:colOff>25400</xdr:colOff>
      <xdr:row>92</xdr:row>
      <xdr:rowOff>12255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78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128327</xdr:rowOff>
    </xdr:from>
    <xdr:to>
      <xdr:col>85</xdr:col>
      <xdr:colOff>127000</xdr:colOff>
      <xdr:row>95</xdr:row>
      <xdr:rowOff>138615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244627"/>
          <a:ext cx="838200" cy="1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105103</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22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126676</xdr:rowOff>
    </xdr:from>
    <xdr:to>
      <xdr:col>85</xdr:col>
      <xdr:colOff>177800</xdr:colOff>
      <xdr:row>95</xdr:row>
      <xdr:rowOff>56826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100267</xdr:rowOff>
    </xdr:from>
    <xdr:to>
      <xdr:col>81</xdr:col>
      <xdr:colOff>50800</xdr:colOff>
      <xdr:row>95</xdr:row>
      <xdr:rowOff>138615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216567"/>
          <a:ext cx="889000" cy="20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103645</xdr:rowOff>
    </xdr:from>
    <xdr:to>
      <xdr:col>81</xdr:col>
      <xdr:colOff>101600</xdr:colOff>
      <xdr:row>95</xdr:row>
      <xdr:rowOff>33795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50322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59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100267</xdr:rowOff>
    </xdr:from>
    <xdr:to>
      <xdr:col>76</xdr:col>
      <xdr:colOff>114300</xdr:colOff>
      <xdr:row>95</xdr:row>
      <xdr:rowOff>10255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216567"/>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162680</xdr:rowOff>
    </xdr:from>
    <xdr:to>
      <xdr:col>76</xdr:col>
      <xdr:colOff>165100</xdr:colOff>
      <xdr:row>94</xdr:row>
      <xdr:rowOff>92830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109357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8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131527</xdr:rowOff>
    </xdr:from>
    <xdr:to>
      <xdr:col>71</xdr:col>
      <xdr:colOff>177800</xdr:colOff>
      <xdr:row>95</xdr:row>
      <xdr:rowOff>10255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5562027"/>
          <a:ext cx="889000" cy="7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91242</xdr:rowOff>
    </xdr:from>
    <xdr:to>
      <xdr:col>72</xdr:col>
      <xdr:colOff>38100</xdr:colOff>
      <xdr:row>97</xdr:row>
      <xdr:rowOff>21392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12519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23864</xdr:rowOff>
    </xdr:from>
    <xdr:to>
      <xdr:col>67</xdr:col>
      <xdr:colOff>101600</xdr:colOff>
      <xdr:row>96</xdr:row>
      <xdr:rowOff>125464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116591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5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77527</xdr:rowOff>
    </xdr:from>
    <xdr:to>
      <xdr:col>85</xdr:col>
      <xdr:colOff>177800</xdr:colOff>
      <xdr:row>95</xdr:row>
      <xdr:rowOff>7677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1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100404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0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87815</xdr:rowOff>
    </xdr:from>
    <xdr:to>
      <xdr:col>81</xdr:col>
      <xdr:colOff>101600</xdr:colOff>
      <xdr:row>96</xdr:row>
      <xdr:rowOff>17965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3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9092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4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49467</xdr:rowOff>
    </xdr:from>
    <xdr:to>
      <xdr:col>76</xdr:col>
      <xdr:colOff>165100</xdr:colOff>
      <xdr:row>94</xdr:row>
      <xdr:rowOff>151067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1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142194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2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130905</xdr:rowOff>
    </xdr:from>
    <xdr:to>
      <xdr:col>72</xdr:col>
      <xdr:colOff>38100</xdr:colOff>
      <xdr:row>95</xdr:row>
      <xdr:rowOff>61055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2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77582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0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80727</xdr:rowOff>
    </xdr:from>
    <xdr:to>
      <xdr:col>67</xdr:col>
      <xdr:colOff>101600</xdr:colOff>
      <xdr:row>91</xdr:row>
      <xdr:rowOff>10877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55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27404</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52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125331</xdr:rowOff>
    </xdr:from>
    <xdr:to>
      <xdr:col>116</xdr:col>
      <xdr:colOff>63500</xdr:colOff>
      <xdr:row>35</xdr:row>
      <xdr:rowOff>32584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5954631"/>
          <a:ext cx="8382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134801</xdr:rowOff>
    </xdr:from>
    <xdr:to>
      <xdr:col>111</xdr:col>
      <xdr:colOff>177800</xdr:colOff>
      <xdr:row>35</xdr:row>
      <xdr:rowOff>32584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5964101"/>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39769</xdr:rowOff>
    </xdr:from>
    <xdr:to>
      <xdr:col>107</xdr:col>
      <xdr:colOff>50800</xdr:colOff>
      <xdr:row>34</xdr:row>
      <xdr:rowOff>134801</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869069"/>
          <a:ext cx="8890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39769</xdr:rowOff>
    </xdr:from>
    <xdr:to>
      <xdr:col>102</xdr:col>
      <xdr:colOff>114300</xdr:colOff>
      <xdr:row>34</xdr:row>
      <xdr:rowOff>123045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5869069"/>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74531</xdr:rowOff>
    </xdr:from>
    <xdr:to>
      <xdr:col>116</xdr:col>
      <xdr:colOff>114300</xdr:colOff>
      <xdr:row>35</xdr:row>
      <xdr:rowOff>4681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9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97408</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75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153234</xdr:rowOff>
    </xdr:from>
    <xdr:to>
      <xdr:col>112</xdr:col>
      <xdr:colOff>38100</xdr:colOff>
      <xdr:row>35</xdr:row>
      <xdr:rowOff>83384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9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99911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7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84001</xdr:rowOff>
    </xdr:from>
    <xdr:to>
      <xdr:col>107</xdr:col>
      <xdr:colOff>101600</xdr:colOff>
      <xdr:row>35</xdr:row>
      <xdr:rowOff>14151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30678</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160419</xdr:rowOff>
    </xdr:from>
    <xdr:to>
      <xdr:col>102</xdr:col>
      <xdr:colOff>165100</xdr:colOff>
      <xdr:row>34</xdr:row>
      <xdr:rowOff>90569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8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107096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72245</xdr:rowOff>
    </xdr:from>
    <xdr:to>
      <xdr:col>98</xdr:col>
      <xdr:colOff>38100</xdr:colOff>
      <xdr:row>35</xdr:row>
      <xdr:rowOff>2395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18922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6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146800</xdr:rowOff>
    </xdr:from>
    <xdr:to>
      <xdr:col>116</xdr:col>
      <xdr:colOff>63500</xdr:colOff>
      <xdr:row>58</xdr:row>
      <xdr:rowOff>15964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1323300" y="9919450"/>
          <a:ext cx="8382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15964</xdr:rowOff>
    </xdr:from>
    <xdr:to>
      <xdr:col>111</xdr:col>
      <xdr:colOff>177800</xdr:colOff>
      <xdr:row>58</xdr:row>
      <xdr:rowOff>22999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9960064"/>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3746</xdr:rowOff>
    </xdr:from>
    <xdr:to>
      <xdr:col>107</xdr:col>
      <xdr:colOff>50800</xdr:colOff>
      <xdr:row>58</xdr:row>
      <xdr:rowOff>22999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947846"/>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3746</xdr:rowOff>
    </xdr:from>
    <xdr:to>
      <xdr:col>102</xdr:col>
      <xdr:colOff>114300</xdr:colOff>
      <xdr:row>58</xdr:row>
      <xdr:rowOff>66929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947846"/>
          <a:ext cx="889000" cy="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96000</xdr:rowOff>
    </xdr:from>
    <xdr:to>
      <xdr:col>116</xdr:col>
      <xdr:colOff>114300</xdr:colOff>
      <xdr:row>58</xdr:row>
      <xdr:rowOff>26150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8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74427</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84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136614</xdr:rowOff>
    </xdr:from>
    <xdr:to>
      <xdr:col>112</xdr:col>
      <xdr:colOff>38100</xdr:colOff>
      <xdr:row>58</xdr:row>
      <xdr:rowOff>66764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9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57891</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100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143649</xdr:rowOff>
    </xdr:from>
    <xdr:to>
      <xdr:col>107</xdr:col>
      <xdr:colOff>101600</xdr:colOff>
      <xdr:row>58</xdr:row>
      <xdr:rowOff>73799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9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64926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100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124396</xdr:rowOff>
    </xdr:from>
    <xdr:to>
      <xdr:col>102</xdr:col>
      <xdr:colOff>165100</xdr:colOff>
      <xdr:row>58</xdr:row>
      <xdr:rowOff>54546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8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45673</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9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16129</xdr:rowOff>
    </xdr:from>
    <xdr:to>
      <xdr:col>98</xdr:col>
      <xdr:colOff>38100</xdr:colOff>
      <xdr:row>58</xdr:row>
      <xdr:rowOff>117729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108856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1005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167543</xdr:rowOff>
    </xdr:from>
    <xdr:to>
      <xdr:col>116</xdr:col>
      <xdr:colOff>63500</xdr:colOff>
      <xdr:row>78</xdr:row>
      <xdr:rowOff>64810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369193"/>
          <a:ext cx="8382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64810</xdr:rowOff>
    </xdr:from>
    <xdr:to>
      <xdr:col>111</xdr:col>
      <xdr:colOff>177800</xdr:colOff>
      <xdr:row>78</xdr:row>
      <xdr:rowOff>110623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3437910"/>
          <a:ext cx="889000" cy="4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99878</xdr:rowOff>
    </xdr:from>
    <xdr:to>
      <xdr:col>107</xdr:col>
      <xdr:colOff>50800</xdr:colOff>
      <xdr:row>78</xdr:row>
      <xdr:rowOff>110623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347297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99878</xdr:rowOff>
    </xdr:from>
    <xdr:to>
      <xdr:col>102</xdr:col>
      <xdr:colOff>114300</xdr:colOff>
      <xdr:row>78</xdr:row>
      <xdr:rowOff>159542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47297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116743</xdr:rowOff>
    </xdr:from>
    <xdr:to>
      <xdr:col>116</xdr:col>
      <xdr:colOff>114300</xdr:colOff>
      <xdr:row>78</xdr:row>
      <xdr:rowOff>46893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33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95170</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32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14010</xdr:rowOff>
    </xdr:from>
    <xdr:to>
      <xdr:col>112</xdr:col>
      <xdr:colOff>38100</xdr:colOff>
      <xdr:row>78</xdr:row>
      <xdr:rowOff>115610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3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106737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4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59823</xdr:rowOff>
    </xdr:from>
    <xdr:to>
      <xdr:col>107</xdr:col>
      <xdr:colOff>101600</xdr:colOff>
      <xdr:row>78</xdr:row>
      <xdr:rowOff>161423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152550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5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49078</xdr:rowOff>
    </xdr:from>
    <xdr:to>
      <xdr:col>102</xdr:col>
      <xdr:colOff>165100</xdr:colOff>
      <xdr:row>78</xdr:row>
      <xdr:rowOff>150678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4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141805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5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108742</xdr:rowOff>
    </xdr:from>
    <xdr:to>
      <xdr:col>98</xdr:col>
      <xdr:colOff>38100</xdr:colOff>
      <xdr:row>79</xdr:row>
      <xdr:rowOff>38892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4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30019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5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・人件費が前年度比で減少しているが、これは主に定年延長に伴う退職手当の減少等によるものである。</a:t>
          </a:r>
        </a:p>
        <a:p>
          <a:r>
            <a:rPr kumimoji="1" lang="ja-JP" altLang="en-US" sz="1200">
              <a:latin typeface="ＭＳ Ｐゴシック" panose="020B0600070205080204" pitchFamily="50" charset="-128"/>
              <a:ea typeface="ＭＳ Ｐゴシック" panose="020B0600070205080204" pitchFamily="50" charset="-128"/>
            </a:rPr>
            <a:t>・物件費が前年度比で減少しているが、これは主にコロナ感染症の５類移行に伴う関連費用（ワクチン接種費等）の減少等によるものである。</a:t>
          </a:r>
        </a:p>
        <a:p>
          <a:r>
            <a:rPr kumimoji="1" lang="ja-JP" altLang="en-US" sz="1200">
              <a:latin typeface="ＭＳ Ｐゴシック" panose="020B0600070205080204" pitchFamily="50" charset="-128"/>
              <a:ea typeface="ＭＳ Ｐゴシック" panose="020B0600070205080204" pitchFamily="50" charset="-128"/>
            </a:rPr>
            <a:t>・扶助費が前年度比で増加しているが、これは主に低所得世帯物価高対策臨時給付金事業の実施による増加等によるものである。</a:t>
          </a:r>
        </a:p>
        <a:p>
          <a:r>
            <a:rPr kumimoji="1" lang="ja-JP" altLang="en-US" sz="1200">
              <a:latin typeface="ＭＳ Ｐゴシック" panose="020B0600070205080204" pitchFamily="50" charset="-128"/>
              <a:ea typeface="ＭＳ Ｐゴシック" panose="020B0600070205080204" pitchFamily="50" charset="-128"/>
            </a:rPr>
            <a:t>・補助費等が前年度比で減少しているが、これは主に過年度還付金の減少等によるものである。</a:t>
          </a:r>
        </a:p>
        <a:p>
          <a:r>
            <a:rPr kumimoji="1" lang="ja-JP" altLang="en-US" sz="1200">
              <a:latin typeface="ＭＳ Ｐゴシック" panose="020B0600070205080204" pitchFamily="50" charset="-128"/>
              <a:ea typeface="ＭＳ Ｐゴシック" panose="020B0600070205080204" pitchFamily="50" charset="-128"/>
            </a:rPr>
            <a:t>・普通建設事業費が前年度比で増加しているが、これは主に公共施設の長寿命化に係る工事費の増加等によるものである。</a:t>
          </a:r>
        </a:p>
        <a:p>
          <a:r>
            <a:rPr kumimoji="1" lang="ja-JP" altLang="en-US" sz="1200">
              <a:latin typeface="ＭＳ Ｐゴシック" panose="020B0600070205080204" pitchFamily="50" charset="-128"/>
              <a:ea typeface="ＭＳ Ｐゴシック" panose="020B0600070205080204" pitchFamily="50" charset="-128"/>
            </a:rPr>
            <a:t>・積立金が前年度比で増加しているが、これは主に退職手当に係る負担平準化のため退職手当基金への積立による増加等によるものである。</a:t>
          </a:r>
        </a:p>
        <a:p>
          <a:r>
            <a:rPr kumimoji="1" lang="ja-JP" altLang="en-US" sz="1200">
              <a:latin typeface="ＭＳ Ｐゴシック" panose="020B0600070205080204" pitchFamily="50" charset="-128"/>
              <a:ea typeface="ＭＳ Ｐゴシック" panose="020B0600070205080204" pitchFamily="50" charset="-128"/>
            </a:rPr>
            <a:t>・繰出金が前年度比で増加しているが、これは主に高齢化の進展に伴う後期高齢者医療事業特別会計や介護保険事業特別会計への繰出金の増加等によるものである。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1,066,362
1,050,581
786.35
592,650,350
583,937,600
4,069,471
293,468,229
759,896,848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15603</xdr:rowOff>
    </xdr:from>
    <xdr:to>
      <xdr:col>24</xdr:col>
      <xdr:colOff>63500</xdr:colOff>
      <xdr:row>34</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4490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40096</xdr:rowOff>
    </xdr:from>
    <xdr:to>
      <xdr:col>19</xdr:col>
      <xdr:colOff>177800</xdr:colOff>
      <xdr:row>34</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69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40096</xdr:rowOff>
    </xdr:from>
    <xdr:to>
      <xdr:col>15</xdr:col>
      <xdr:colOff>50800</xdr:colOff>
      <xdr:row>34</xdr:row>
      <xdr:rowOff>123372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69396"/>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43361</xdr:rowOff>
    </xdr:from>
    <xdr:to>
      <xdr:col>10</xdr:col>
      <xdr:colOff>114300</xdr:colOff>
      <xdr:row>34</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7266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136253</xdr:rowOff>
    </xdr:from>
    <xdr:to>
      <xdr:col>24</xdr:col>
      <xdr:colOff>114300</xdr:colOff>
      <xdr:row>34</xdr:row>
      <xdr:rowOff>66403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159130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17054</xdr:rowOff>
    </xdr:from>
    <xdr:to>
      <xdr:col>20</xdr:col>
      <xdr:colOff>38100</xdr:colOff>
      <xdr:row>34</xdr:row>
      <xdr:rowOff>118654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135181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160746</xdr:rowOff>
    </xdr:from>
    <xdr:to>
      <xdr:col>15</xdr:col>
      <xdr:colOff>101600</xdr:colOff>
      <xdr:row>34</xdr:row>
      <xdr:rowOff>90896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1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72572</xdr:rowOff>
    </xdr:from>
    <xdr:to>
      <xdr:col>10</xdr:col>
      <xdr:colOff>165100</xdr:colOff>
      <xdr:row>35</xdr:row>
      <xdr:rowOff>2722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164011</xdr:rowOff>
    </xdr:from>
    <xdr:to>
      <xdr:col>6</xdr:col>
      <xdr:colOff>38100</xdr:colOff>
      <xdr:row>34</xdr:row>
      <xdr:rowOff>94161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110688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136169</xdr:rowOff>
    </xdr:from>
    <xdr:to>
      <xdr:col>24</xdr:col>
      <xdr:colOff>63500</xdr:colOff>
      <xdr:row>58</xdr:row>
      <xdr:rowOff>49288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08819"/>
          <a:ext cx="838200" cy="8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32791</xdr:rowOff>
    </xdr:from>
    <xdr:to>
      <xdr:col>19</xdr:col>
      <xdr:colOff>177800</xdr:colOff>
      <xdr:row>58</xdr:row>
      <xdr:rowOff>49288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76891"/>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158166</xdr:rowOff>
    </xdr:from>
    <xdr:to>
      <xdr:col>15</xdr:col>
      <xdr:colOff>50800</xdr:colOff>
      <xdr:row>58</xdr:row>
      <xdr:rowOff>32791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30666"/>
          <a:ext cx="889000" cy="12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158166</xdr:rowOff>
    </xdr:from>
    <xdr:to>
      <xdr:col>10</xdr:col>
      <xdr:colOff>114300</xdr:colOff>
      <xdr:row>57</xdr:row>
      <xdr:rowOff>115786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30666"/>
          <a:ext cx="889000" cy="11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85369</xdr:rowOff>
    </xdr:from>
    <xdr:to>
      <xdr:col>24</xdr:col>
      <xdr:colOff>114300</xdr:colOff>
      <xdr:row>58</xdr:row>
      <xdr:rowOff>15519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24921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169938</xdr:rowOff>
    </xdr:from>
    <xdr:to>
      <xdr:col>20</xdr:col>
      <xdr:colOff>38100</xdr:colOff>
      <xdr:row>58</xdr:row>
      <xdr:rowOff>100088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116615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153441</xdr:rowOff>
    </xdr:from>
    <xdr:to>
      <xdr:col>15</xdr:col>
      <xdr:colOff>101600</xdr:colOff>
      <xdr:row>58</xdr:row>
      <xdr:rowOff>83591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100118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107366</xdr:rowOff>
    </xdr:from>
    <xdr:to>
      <xdr:col>10</xdr:col>
      <xdr:colOff>165100</xdr:colOff>
      <xdr:row>51</xdr:row>
      <xdr:rowOff>37516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54043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5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64986</xdr:rowOff>
    </xdr:from>
    <xdr:to>
      <xdr:col>6</xdr:col>
      <xdr:colOff>38100</xdr:colOff>
      <xdr:row>57</xdr:row>
      <xdr:rowOff>166586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11663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170058</xdr:rowOff>
    </xdr:from>
    <xdr:to>
      <xdr:col>24</xdr:col>
      <xdr:colOff>63500</xdr:colOff>
      <xdr:row>77</xdr:row>
      <xdr:rowOff>93926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00258"/>
          <a:ext cx="838200" cy="9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46020</xdr:rowOff>
    </xdr:from>
    <xdr:to>
      <xdr:col>19</xdr:col>
      <xdr:colOff>177800</xdr:colOff>
      <xdr:row>77</xdr:row>
      <xdr:rowOff>93926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247670"/>
          <a:ext cx="889000" cy="4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46020</xdr:rowOff>
    </xdr:from>
    <xdr:to>
      <xdr:col>15</xdr:col>
      <xdr:colOff>50800</xdr:colOff>
      <xdr:row>78</xdr:row>
      <xdr:rowOff>91709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47670"/>
          <a:ext cx="889000" cy="2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91709</xdr:rowOff>
    </xdr:from>
    <xdr:to>
      <xdr:col>10</xdr:col>
      <xdr:colOff>114300</xdr:colOff>
      <xdr:row>78</xdr:row>
      <xdr:rowOff>124124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64809"/>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119258</xdr:rowOff>
    </xdr:from>
    <xdr:to>
      <xdr:col>24</xdr:col>
      <xdr:colOff>114300</xdr:colOff>
      <xdr:row>77</xdr:row>
      <xdr:rowOff>49408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97685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2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43126</xdr:rowOff>
    </xdr:from>
    <xdr:to>
      <xdr:col>20</xdr:col>
      <xdr:colOff>38100</xdr:colOff>
      <xdr:row>77</xdr:row>
      <xdr:rowOff>144726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135853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3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166670</xdr:rowOff>
    </xdr:from>
    <xdr:to>
      <xdr:col>15</xdr:col>
      <xdr:colOff>101600</xdr:colOff>
      <xdr:row>77</xdr:row>
      <xdr:rowOff>96820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87947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8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40909</xdr:rowOff>
    </xdr:from>
    <xdr:to>
      <xdr:col>10</xdr:col>
      <xdr:colOff>165100</xdr:colOff>
      <xdr:row>78</xdr:row>
      <xdr:rowOff>142509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133636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0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73324</xdr:rowOff>
    </xdr:from>
    <xdr:to>
      <xdr:col>6</xdr:col>
      <xdr:colOff>38100</xdr:colOff>
      <xdr:row>79</xdr:row>
      <xdr:rowOff>3474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166051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3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72459</xdr:rowOff>
    </xdr:from>
    <xdr:to>
      <xdr:col>24</xdr:col>
      <xdr:colOff>63500</xdr:colOff>
      <xdr:row>96</xdr:row>
      <xdr:rowOff>162494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188759"/>
          <a:ext cx="838200" cy="4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72459</xdr:rowOff>
    </xdr:from>
    <xdr:to>
      <xdr:col>19</xdr:col>
      <xdr:colOff>177800</xdr:colOff>
      <xdr:row>94</xdr:row>
      <xdr:rowOff>146394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188759"/>
          <a:ext cx="889000" cy="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146394</xdr:rowOff>
    </xdr:from>
    <xdr:to>
      <xdr:col>15</xdr:col>
      <xdr:colOff>50800</xdr:colOff>
      <xdr:row>98</xdr:row>
      <xdr:rowOff>33303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62694"/>
          <a:ext cx="889000" cy="57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33303</xdr:rowOff>
    </xdr:from>
    <xdr:to>
      <xdr:col>10</xdr:col>
      <xdr:colOff>114300</xdr:colOff>
      <xdr:row>99</xdr:row>
      <xdr:rowOff>31931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35403"/>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111694</xdr:rowOff>
    </xdr:from>
    <xdr:to>
      <xdr:col>24</xdr:col>
      <xdr:colOff>114300</xdr:colOff>
      <xdr:row>97</xdr:row>
      <xdr:rowOff>41844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90121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21659</xdr:rowOff>
    </xdr:from>
    <xdr:to>
      <xdr:col>20</xdr:col>
      <xdr:colOff>38100</xdr:colOff>
      <xdr:row>94</xdr:row>
      <xdr:rowOff>123259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139786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95594</xdr:rowOff>
    </xdr:from>
    <xdr:to>
      <xdr:col>15</xdr:col>
      <xdr:colOff>101600</xdr:colOff>
      <xdr:row>95</xdr:row>
      <xdr:rowOff>25744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42271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153953</xdr:rowOff>
    </xdr:from>
    <xdr:to>
      <xdr:col>10</xdr:col>
      <xdr:colOff>165100</xdr:colOff>
      <xdr:row>98</xdr:row>
      <xdr:rowOff>84103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75230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152581</xdr:rowOff>
    </xdr:from>
    <xdr:to>
      <xdr:col>6</xdr:col>
      <xdr:colOff>38100</xdr:colOff>
      <xdr:row>99</xdr:row>
      <xdr:rowOff>82731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73858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152400</xdr:rowOff>
    </xdr:from>
    <xdr:to>
      <xdr:col>55</xdr:col>
      <xdr:colOff>0</xdr:colOff>
      <xdr:row>37</xdr:row>
      <xdr:rowOff>17780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2460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20320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246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82550</xdr:rowOff>
    </xdr:from>
    <xdr:to>
      <xdr:col>45</xdr:col>
      <xdr:colOff>177800</xdr:colOff>
      <xdr:row>37</xdr:row>
      <xdr:rowOff>20320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25475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119380</xdr:rowOff>
    </xdr:from>
    <xdr:to>
      <xdr:col>41</xdr:col>
      <xdr:colOff>50800</xdr:colOff>
      <xdr:row>36</xdr:row>
      <xdr:rowOff>82550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948680"/>
          <a:ext cx="8890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138430</xdr:rowOff>
    </xdr:from>
    <xdr:to>
      <xdr:col>55</xdr:col>
      <xdr:colOff>50800</xdr:colOff>
      <xdr:row>37</xdr:row>
      <xdr:rowOff>68580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116857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22877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36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140970</xdr:rowOff>
    </xdr:from>
    <xdr:to>
      <xdr:col>46</xdr:col>
      <xdr:colOff>38100</xdr:colOff>
      <xdr:row>37</xdr:row>
      <xdr:rowOff>71120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62247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31750</xdr:rowOff>
    </xdr:from>
    <xdr:to>
      <xdr:col>41</xdr:col>
      <xdr:colOff>101600</xdr:colOff>
      <xdr:row>36</xdr:row>
      <xdr:rowOff>133350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124477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68580</xdr:rowOff>
    </xdr:from>
    <xdr:to>
      <xdr:col>36</xdr:col>
      <xdr:colOff>165100</xdr:colOff>
      <xdr:row>34</xdr:row>
      <xdr:rowOff>170180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15257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67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112649</xdr:rowOff>
    </xdr:from>
    <xdr:to>
      <xdr:col>55</xdr:col>
      <xdr:colOff>0</xdr:colOff>
      <xdr:row>57</xdr:row>
      <xdr:rowOff>128397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85299"/>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112649</xdr:rowOff>
    </xdr:from>
    <xdr:to>
      <xdr:col>50</xdr:col>
      <xdr:colOff>114300</xdr:colOff>
      <xdr:row>57</xdr:row>
      <xdr:rowOff>112776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8529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112776</xdr:rowOff>
    </xdr:from>
    <xdr:to>
      <xdr:col>45</xdr:col>
      <xdr:colOff>177800</xdr:colOff>
      <xdr:row>57</xdr:row>
      <xdr:rowOff>118872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854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104775</xdr:rowOff>
    </xdr:from>
    <xdr:to>
      <xdr:col>41</xdr:col>
      <xdr:colOff>50800</xdr:colOff>
      <xdr:row>57</xdr:row>
      <xdr:rowOff>118872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7742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77597</xdr:rowOff>
    </xdr:from>
    <xdr:to>
      <xdr:col>55</xdr:col>
      <xdr:colOff>50800</xdr:colOff>
      <xdr:row>58</xdr:row>
      <xdr:rowOff>7747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56024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61849</xdr:rowOff>
    </xdr:from>
    <xdr:to>
      <xdr:col>50</xdr:col>
      <xdr:colOff>165100</xdr:colOff>
      <xdr:row>57</xdr:row>
      <xdr:rowOff>163449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154576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9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61976</xdr:rowOff>
    </xdr:from>
    <xdr:to>
      <xdr:col>46</xdr:col>
      <xdr:colOff>38100</xdr:colOff>
      <xdr:row>57</xdr:row>
      <xdr:rowOff>163576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154703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9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68072</xdr:rowOff>
    </xdr:from>
    <xdr:to>
      <xdr:col>41</xdr:col>
      <xdr:colOff>101600</xdr:colOff>
      <xdr:row>57</xdr:row>
      <xdr:rowOff>169672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160799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9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53975</xdr:rowOff>
    </xdr:from>
    <xdr:to>
      <xdr:col>36</xdr:col>
      <xdr:colOff>165100</xdr:colOff>
      <xdr:row>57</xdr:row>
      <xdr:rowOff>155575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652</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6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171171</xdr:rowOff>
    </xdr:from>
    <xdr:to>
      <xdr:col>55</xdr:col>
      <xdr:colOff>0</xdr:colOff>
      <xdr:row>78</xdr:row>
      <xdr:rowOff>34010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37282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165663</xdr:rowOff>
    </xdr:from>
    <xdr:to>
      <xdr:col>50</xdr:col>
      <xdr:colOff>114300</xdr:colOff>
      <xdr:row>77</xdr:row>
      <xdr:rowOff>171171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024413"/>
          <a:ext cx="889000" cy="3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165663</xdr:rowOff>
    </xdr:from>
    <xdr:to>
      <xdr:col>45</xdr:col>
      <xdr:colOff>177800</xdr:colOff>
      <xdr:row>77</xdr:row>
      <xdr:rowOff>62585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024413"/>
          <a:ext cx="889000" cy="2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109650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62585</xdr:rowOff>
    </xdr:from>
    <xdr:to>
      <xdr:col>41</xdr:col>
      <xdr:colOff>50800</xdr:colOff>
      <xdr:row>78</xdr:row>
      <xdr:rowOff>77956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264235"/>
          <a:ext cx="889000" cy="18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154660</xdr:rowOff>
    </xdr:from>
    <xdr:to>
      <xdr:col>55</xdr:col>
      <xdr:colOff>50800</xdr:colOff>
      <xdr:row>78</xdr:row>
      <xdr:rowOff>84810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133087</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120371</xdr:rowOff>
    </xdr:from>
    <xdr:to>
      <xdr:col>50</xdr:col>
      <xdr:colOff>165100</xdr:colOff>
      <xdr:row>78</xdr:row>
      <xdr:rowOff>50521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41648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4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114863</xdr:rowOff>
    </xdr:from>
    <xdr:to>
      <xdr:col>46</xdr:col>
      <xdr:colOff>38100</xdr:colOff>
      <xdr:row>76</xdr:row>
      <xdr:rowOff>45013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9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61540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74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11785</xdr:rowOff>
    </xdr:from>
    <xdr:to>
      <xdr:col>41</xdr:col>
      <xdr:colOff>101600</xdr:colOff>
      <xdr:row>77</xdr:row>
      <xdr:rowOff>113385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104512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27156</xdr:rowOff>
    </xdr:from>
    <xdr:to>
      <xdr:col>36</xdr:col>
      <xdr:colOff>165100</xdr:colOff>
      <xdr:row>78</xdr:row>
      <xdr:rowOff>128756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119883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52307</xdr:rowOff>
    </xdr:from>
    <xdr:to>
      <xdr:col>55</xdr:col>
      <xdr:colOff>0</xdr:colOff>
      <xdr:row>97</xdr:row>
      <xdr:rowOff>52375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82957"/>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58615</xdr:rowOff>
    </xdr:from>
    <xdr:to>
      <xdr:col>50</xdr:col>
      <xdr:colOff>114300</xdr:colOff>
      <xdr:row>97</xdr:row>
      <xdr:rowOff>52375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17815"/>
          <a:ext cx="889000" cy="16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58615</xdr:rowOff>
    </xdr:from>
    <xdr:to>
      <xdr:col>45</xdr:col>
      <xdr:colOff>177800</xdr:colOff>
      <xdr:row>97</xdr:row>
      <xdr:rowOff>59781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517815"/>
          <a:ext cx="889000" cy="17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48991</xdr:rowOff>
    </xdr:from>
    <xdr:to>
      <xdr:col>41</xdr:col>
      <xdr:colOff>50800</xdr:colOff>
      <xdr:row>97</xdr:row>
      <xdr:rowOff>59781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79641"/>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1507</xdr:rowOff>
    </xdr:from>
    <xdr:to>
      <xdr:col>55</xdr:col>
      <xdr:colOff>50800</xdr:colOff>
      <xdr:row>97</xdr:row>
      <xdr:rowOff>103107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151384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xdr:rowOff>
    </xdr:from>
    <xdr:to>
      <xdr:col>50</xdr:col>
      <xdr:colOff>165100</xdr:colOff>
      <xdr:row>97</xdr:row>
      <xdr:rowOff>103175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94302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7815</xdr:rowOff>
    </xdr:from>
    <xdr:to>
      <xdr:col>46</xdr:col>
      <xdr:colOff>38100</xdr:colOff>
      <xdr:row>96</xdr:row>
      <xdr:rowOff>109415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100542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8981</xdr:rowOff>
    </xdr:from>
    <xdr:to>
      <xdr:col>41</xdr:col>
      <xdr:colOff>101600</xdr:colOff>
      <xdr:row>97</xdr:row>
      <xdr:rowOff>110581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101708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169641</xdr:rowOff>
    </xdr:from>
    <xdr:to>
      <xdr:col>36</xdr:col>
      <xdr:colOff>165100</xdr:colOff>
      <xdr:row>97</xdr:row>
      <xdr:rowOff>99791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90918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72263</xdr:rowOff>
    </xdr:from>
    <xdr:to>
      <xdr:col>85</xdr:col>
      <xdr:colOff>127000</xdr:colOff>
      <xdr:row>36</xdr:row>
      <xdr:rowOff>65215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073013"/>
          <a:ext cx="838200" cy="1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65215</xdr:rowOff>
    </xdr:from>
    <xdr:to>
      <xdr:col>81</xdr:col>
      <xdr:colOff>50800</xdr:colOff>
      <xdr:row>36</xdr:row>
      <xdr:rowOff>151702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37415"/>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14160</xdr:rowOff>
    </xdr:from>
    <xdr:to>
      <xdr:col>76</xdr:col>
      <xdr:colOff>114300</xdr:colOff>
      <xdr:row>36</xdr:row>
      <xdr:rowOff>151702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186360"/>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14160</xdr:rowOff>
    </xdr:from>
    <xdr:to>
      <xdr:col>71</xdr:col>
      <xdr:colOff>177800</xdr:colOff>
      <xdr:row>36</xdr:row>
      <xdr:rowOff>24828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8636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21463</xdr:rowOff>
    </xdr:from>
    <xdr:to>
      <xdr:col>85</xdr:col>
      <xdr:colOff>177800</xdr:colOff>
      <xdr:row>35</xdr:row>
      <xdr:rowOff>123063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44340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14415</xdr:rowOff>
    </xdr:from>
    <xdr:to>
      <xdr:col>81</xdr:col>
      <xdr:colOff>101600</xdr:colOff>
      <xdr:row>36</xdr:row>
      <xdr:rowOff>116015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8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132542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6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100902</xdr:rowOff>
    </xdr:from>
    <xdr:to>
      <xdr:col>76</xdr:col>
      <xdr:colOff>165100</xdr:colOff>
      <xdr:row>37</xdr:row>
      <xdr:rowOff>31052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22179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134810</xdr:rowOff>
    </xdr:from>
    <xdr:to>
      <xdr:col>72</xdr:col>
      <xdr:colOff>38100</xdr:colOff>
      <xdr:row>36</xdr:row>
      <xdr:rowOff>64960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81487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145478</xdr:rowOff>
    </xdr:from>
    <xdr:to>
      <xdr:col>67</xdr:col>
      <xdr:colOff>101600</xdr:colOff>
      <xdr:row>36</xdr:row>
      <xdr:rowOff>75628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66755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28143</xdr:rowOff>
    </xdr:from>
    <xdr:to>
      <xdr:col>85</xdr:col>
      <xdr:colOff>127000</xdr:colOff>
      <xdr:row>52</xdr:row>
      <xdr:rowOff>33972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8943543"/>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28143</xdr:rowOff>
    </xdr:from>
    <xdr:to>
      <xdr:col>81</xdr:col>
      <xdr:colOff>50800</xdr:colOff>
      <xdr:row>52</xdr:row>
      <xdr:rowOff>151816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8943543"/>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19418</xdr:rowOff>
    </xdr:from>
    <xdr:to>
      <xdr:col>76</xdr:col>
      <xdr:colOff>114300</xdr:colOff>
      <xdr:row>52</xdr:row>
      <xdr:rowOff>151816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8934818"/>
          <a:ext cx="889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19418</xdr:rowOff>
    </xdr:from>
    <xdr:to>
      <xdr:col>71</xdr:col>
      <xdr:colOff>177800</xdr:colOff>
      <xdr:row>53</xdr:row>
      <xdr:rowOff>74816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8934818"/>
          <a:ext cx="889000" cy="2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154622</xdr:rowOff>
    </xdr:from>
    <xdr:to>
      <xdr:col>85</xdr:col>
      <xdr:colOff>177800</xdr:colOff>
      <xdr:row>52</xdr:row>
      <xdr:rowOff>84772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8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6049</xdr:rowOff>
    </xdr:from>
    <xdr:ext cx="599010"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7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148793</xdr:rowOff>
    </xdr:from>
    <xdr:to>
      <xdr:col>81</xdr:col>
      <xdr:colOff>101600</xdr:colOff>
      <xdr:row>52</xdr:row>
      <xdr:rowOff>78943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8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95470</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66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101016</xdr:rowOff>
    </xdr:from>
    <xdr:to>
      <xdr:col>76</xdr:col>
      <xdr:colOff>165100</xdr:colOff>
      <xdr:row>53</xdr:row>
      <xdr:rowOff>31166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0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47693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7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140068</xdr:rowOff>
    </xdr:from>
    <xdr:to>
      <xdr:col>72</xdr:col>
      <xdr:colOff>38100</xdr:colOff>
      <xdr:row>52</xdr:row>
      <xdr:rowOff>70218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8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86745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65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24016</xdr:rowOff>
    </xdr:from>
    <xdr:to>
      <xdr:col>67</xdr:col>
      <xdr:colOff>101600</xdr:colOff>
      <xdr:row>53</xdr:row>
      <xdr:rowOff>125616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1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142143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88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115426</xdr:rowOff>
    </xdr:from>
    <xdr:to>
      <xdr:col>85</xdr:col>
      <xdr:colOff>127000</xdr:colOff>
      <xdr:row>78</xdr:row>
      <xdr:rowOff>164302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317076"/>
          <a:ext cx="838200" cy="2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7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115426</xdr:rowOff>
    </xdr:from>
    <xdr:to>
      <xdr:col>81</xdr:col>
      <xdr:colOff>50800</xdr:colOff>
      <xdr:row>78</xdr:row>
      <xdr:rowOff>44777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317076"/>
          <a:ext cx="889000" cy="10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19413</xdr:rowOff>
    </xdr:from>
    <xdr:to>
      <xdr:col>76</xdr:col>
      <xdr:colOff>114300</xdr:colOff>
      <xdr:row>78</xdr:row>
      <xdr:rowOff>44777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92513"/>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19413</xdr:rowOff>
    </xdr:from>
    <xdr:to>
      <xdr:col>71</xdr:col>
      <xdr:colOff>177800</xdr:colOff>
      <xdr:row>78</xdr:row>
      <xdr:rowOff>79175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92513"/>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113502</xdr:rowOff>
    </xdr:from>
    <xdr:to>
      <xdr:col>85</xdr:col>
      <xdr:colOff>177800</xdr:colOff>
      <xdr:row>79</xdr:row>
      <xdr:rowOff>43652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72879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74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64626</xdr:rowOff>
    </xdr:from>
    <xdr:to>
      <xdr:col>81</xdr:col>
      <xdr:colOff>101600</xdr:colOff>
      <xdr:row>77</xdr:row>
      <xdr:rowOff>166226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26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11303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04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165427</xdr:rowOff>
    </xdr:from>
    <xdr:to>
      <xdr:col>76</xdr:col>
      <xdr:colOff>165100</xdr:colOff>
      <xdr:row>78</xdr:row>
      <xdr:rowOff>95577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112104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1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140063</xdr:rowOff>
    </xdr:from>
    <xdr:to>
      <xdr:col>72</xdr:col>
      <xdr:colOff>38100</xdr:colOff>
      <xdr:row>78</xdr:row>
      <xdr:rowOff>70213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86740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1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28375</xdr:rowOff>
    </xdr:from>
    <xdr:to>
      <xdr:col>67</xdr:col>
      <xdr:colOff>101600</xdr:colOff>
      <xdr:row>78</xdr:row>
      <xdr:rowOff>129975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146502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17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101143</xdr:rowOff>
    </xdr:from>
    <xdr:to>
      <xdr:col>85</xdr:col>
      <xdr:colOff>127000</xdr:colOff>
      <xdr:row>95</xdr:row>
      <xdr:rowOff>123392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388893"/>
          <a:ext cx="8382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41135</xdr:rowOff>
    </xdr:from>
    <xdr:to>
      <xdr:col>81</xdr:col>
      <xdr:colOff>50800</xdr:colOff>
      <xdr:row>95</xdr:row>
      <xdr:rowOff>123392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328885"/>
          <a:ext cx="889000" cy="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41135</xdr:rowOff>
    </xdr:from>
    <xdr:to>
      <xdr:col>76</xdr:col>
      <xdr:colOff>114300</xdr:colOff>
      <xdr:row>95</xdr:row>
      <xdr:rowOff>171362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328885"/>
          <a:ext cx="889000" cy="1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138291</xdr:rowOff>
    </xdr:from>
    <xdr:to>
      <xdr:col>71</xdr:col>
      <xdr:colOff>177800</xdr:colOff>
      <xdr:row>95</xdr:row>
      <xdr:rowOff>171362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426041"/>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50343</xdr:rowOff>
    </xdr:from>
    <xdr:to>
      <xdr:col>85</xdr:col>
      <xdr:colOff>177800</xdr:colOff>
      <xdr:row>95</xdr:row>
      <xdr:rowOff>151943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28770</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72592</xdr:rowOff>
    </xdr:from>
    <xdr:to>
      <xdr:col>81</xdr:col>
      <xdr:colOff>101600</xdr:colOff>
      <xdr:row>96</xdr:row>
      <xdr:rowOff>2742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165319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45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161785</xdr:rowOff>
    </xdr:from>
    <xdr:to>
      <xdr:col>76</xdr:col>
      <xdr:colOff>165100</xdr:colOff>
      <xdr:row>95</xdr:row>
      <xdr:rowOff>91935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2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83062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3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120562</xdr:rowOff>
    </xdr:from>
    <xdr:to>
      <xdr:col>72</xdr:col>
      <xdr:colOff>38100</xdr:colOff>
      <xdr:row>96</xdr:row>
      <xdr:rowOff>50712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41839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87491</xdr:rowOff>
    </xdr:from>
    <xdr:to>
      <xdr:col>67</xdr:col>
      <xdr:colOff>101600</xdr:colOff>
      <xdr:row>96</xdr:row>
      <xdr:rowOff>17641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8768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4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104394</xdr:rowOff>
    </xdr:from>
    <xdr:to>
      <xdr:col>116</xdr:col>
      <xdr:colOff>63500</xdr:colOff>
      <xdr:row>36</xdr:row>
      <xdr:rowOff>107950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276594"/>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70104</xdr:rowOff>
    </xdr:from>
    <xdr:to>
      <xdr:col>111</xdr:col>
      <xdr:colOff>177800</xdr:colOff>
      <xdr:row>36</xdr:row>
      <xdr:rowOff>104394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2423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36449</xdr:rowOff>
    </xdr:from>
    <xdr:to>
      <xdr:col>107</xdr:col>
      <xdr:colOff>50800</xdr:colOff>
      <xdr:row>36</xdr:row>
      <xdr:rowOff>70104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208649"/>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36322</xdr:rowOff>
    </xdr:from>
    <xdr:to>
      <xdr:col>102</xdr:col>
      <xdr:colOff>114300</xdr:colOff>
      <xdr:row>36</xdr:row>
      <xdr:rowOff>36449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20852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57150</xdr:rowOff>
    </xdr:from>
    <xdr:to>
      <xdr:col>116</xdr:col>
      <xdr:colOff>114300</xdr:colOff>
      <xdr:row>36</xdr:row>
      <xdr:rowOff>158750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80027</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0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53594</xdr:rowOff>
    </xdr:from>
    <xdr:to>
      <xdr:col>112</xdr:col>
      <xdr:colOff>38100</xdr:colOff>
      <xdr:row>36</xdr:row>
      <xdr:rowOff>155194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2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19304</xdr:rowOff>
    </xdr:from>
    <xdr:to>
      <xdr:col>107</xdr:col>
      <xdr:colOff>101600</xdr:colOff>
      <xdr:row>36</xdr:row>
      <xdr:rowOff>120904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1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137431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157099</xdr:rowOff>
    </xdr:from>
    <xdr:to>
      <xdr:col>102</xdr:col>
      <xdr:colOff>165100</xdr:colOff>
      <xdr:row>36</xdr:row>
      <xdr:rowOff>87249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1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103776</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9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156972</xdr:rowOff>
    </xdr:from>
    <xdr:to>
      <xdr:col>98</xdr:col>
      <xdr:colOff>38100</xdr:colOff>
      <xdr:row>36</xdr:row>
      <xdr:rowOff>87122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1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103649</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9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・総務費が前年度比で増加しているが、これは主に大型文化施設の大規模改修費の増加等によるものである。</a:t>
          </a:r>
        </a:p>
        <a:p>
          <a:r>
            <a:rPr kumimoji="1" lang="ja-JP" altLang="en-US" sz="1300">
              <a:latin typeface="ＭＳ Ｐゴシック" panose="020B0600070205080204" pitchFamily="50" charset="-128"/>
              <a:ea typeface="ＭＳ Ｐゴシック" panose="020B0600070205080204" pitchFamily="50" charset="-128"/>
            </a:rPr>
            <a:t>・民生費が前年度比で増加しているが、これは主に低所得世帯物価高対策臨時給付金の増加等によるものである。</a:t>
          </a:r>
        </a:p>
        <a:p>
          <a:r>
            <a:rPr kumimoji="1" lang="ja-JP" altLang="en-US" sz="1300">
              <a:latin typeface="ＭＳ Ｐゴシック" panose="020B0600070205080204" pitchFamily="50" charset="-128"/>
              <a:ea typeface="ＭＳ Ｐゴシック" panose="020B0600070205080204" pitchFamily="50" charset="-128"/>
            </a:rPr>
            <a:t>・衛生費が前年度比で減少しているが、これは主に新型コロナウイルス感染症ワクチン接種費の減少等によるものである。</a:t>
          </a:r>
        </a:p>
        <a:p>
          <a:r>
            <a:rPr kumimoji="1" lang="ja-JP" altLang="en-US" sz="1300">
              <a:latin typeface="ＭＳ Ｐゴシック" panose="020B0600070205080204" pitchFamily="50" charset="-128"/>
              <a:ea typeface="ＭＳ Ｐゴシック" panose="020B0600070205080204" pitchFamily="50" charset="-128"/>
            </a:rPr>
            <a:t>・商工費が前年度比で減少しているが、これは主にコロナ対策で実施した経済対策事業費の減少等によるものである。</a:t>
          </a:r>
        </a:p>
        <a:p>
          <a:r>
            <a:rPr kumimoji="1" lang="ja-JP" altLang="en-US" sz="1300">
              <a:latin typeface="ＭＳ Ｐゴシック" panose="020B0600070205080204" pitchFamily="50" charset="-128"/>
              <a:ea typeface="ＭＳ Ｐゴシック" panose="020B0600070205080204" pitchFamily="50" charset="-128"/>
            </a:rPr>
            <a:t>・消防費が前年度比で増加しているが、これは主に車両更新費や消防庁舎整備費の増加等によるものである。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令和５年度決算においては、標準財政規模比で、財政調整基金残高は減少、実質収支額は増加、実質単年度収支は改善となった。</a:t>
          </a:r>
        </a:p>
        <a:p>
          <a:r>
            <a:rPr kumimoji="1" lang="ja-JP" altLang="en-US" sz="1400">
              <a:latin typeface="ＭＳ ゴシック" pitchFamily="49" charset="-128"/>
              <a:ea typeface="ＭＳ ゴシック" pitchFamily="49" charset="-128"/>
            </a:rPr>
            <a:t>　歳入面では、市税や普通交付税の増加等があったものの、歳出面においては、物価高騰や高齢化の進展に伴う影響により相応の一般財源負担が発生し、財政調整基金の取り崩しを行わざるを得ず、結果として、実質収支額は確保したものの、財政調整基金残高の減少につな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会計ごとの実質収支の黒字／赤字について</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年度以降、自動車運送事業会計でのみ実質収支での赤字が発生している。</a:t>
          </a:r>
        </a:p>
        <a:p>
          <a:endParaRPr kumimoji="1" lang="ja-JP" altLang="en-US" sz="1400">
            <a:solidFill>
              <a:sysClr val="windowText" lastClr="000000"/>
            </a:solidFill>
            <a:latin typeface="ＭＳ ゴシック" pitchFamily="49" charset="-128"/>
            <a:ea typeface="ＭＳ ゴシック" pitchFamily="49" charset="-128"/>
          </a:endParaRP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令和４年度との比較について</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連結実質赤字比率は、令和４年度から</a:t>
          </a:r>
          <a:r>
            <a:rPr kumimoji="1" lang="en-US" altLang="ja-JP" sz="1400">
              <a:solidFill>
                <a:sysClr val="windowText" lastClr="000000"/>
              </a:solidFill>
              <a:latin typeface="ＭＳ ゴシック" pitchFamily="49" charset="-128"/>
              <a:ea typeface="ＭＳ ゴシック" pitchFamily="49" charset="-128"/>
            </a:rPr>
            <a:t>0.02</a:t>
          </a:r>
          <a:r>
            <a:rPr kumimoji="1" lang="ja-JP" altLang="en-US" sz="1400">
              <a:solidFill>
                <a:sysClr val="windowText" lastClr="000000"/>
              </a:solidFill>
              <a:latin typeface="ＭＳ ゴシック" pitchFamily="49" charset="-128"/>
              <a:ea typeface="ＭＳ ゴシック" pitchFamily="49" charset="-128"/>
            </a:rPr>
            <a:t>ポイント悪化している。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これは、後期高齢者医療事業特別会計等の実質収支額が減少したことや、水道事業会計において流動資産の減により資金余剰額が減少したことなどによるものである。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元利償還金がやや増加したものの、「算入公債費等」（公債費等へ充当される特定財源）も増加したことにより令和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年度の実質公債費比率の分子は、前年度比で概ね横ばいとなった。</a:t>
          </a:r>
        </a:p>
        <a:p>
          <a:r>
            <a:rPr kumimoji="1" lang="ja-JP" altLang="en-US" sz="1400">
              <a:latin typeface="ＭＳ ゴシック" pitchFamily="49" charset="-128"/>
              <a:ea typeface="ＭＳ ゴシック" pitchFamily="49" charset="-128"/>
            </a:rPr>
            <a:t>　今後とも、公共投資の厳選・重点化を行い、臨時財政対策債等を除いた市債残高を適切に管理し、公債費負担の抑制に努めていく。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減債基金残高が減債基金積立相当額を上回る状況が続いており、今後も計画的な積立を実施していく。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算定を開始した平成</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年度決算以降、将来負担比率の分子は、下記理由により、ゆるやかな減少傾向で推移している。</a:t>
          </a:r>
        </a:p>
        <a:p>
          <a:endParaRPr kumimoji="1" lang="ja-JP" altLang="en-US" sz="1400">
            <a:solidFill>
              <a:sysClr val="windowText" lastClr="000000"/>
            </a:solidFill>
            <a:latin typeface="ＭＳ ゴシック" pitchFamily="49" charset="-128"/>
            <a:ea typeface="ＭＳ ゴシック" pitchFamily="49" charset="-128"/>
          </a:endParaRP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将来負担額</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公営企業債残高の減により「公営企業債等繰入見込額」が減少したことや「債務負担行為に基づく支出予定額」が減少したことなどにより、将来負担額全体では約</a:t>
          </a:r>
          <a:r>
            <a:rPr kumimoji="1" lang="en-US" altLang="ja-JP" sz="1400">
              <a:solidFill>
                <a:sysClr val="windowText" lastClr="000000"/>
              </a:solidFill>
              <a:latin typeface="ＭＳ ゴシック" pitchFamily="49" charset="-128"/>
              <a:ea typeface="ＭＳ ゴシック" pitchFamily="49" charset="-128"/>
            </a:rPr>
            <a:t>65</a:t>
          </a:r>
          <a:r>
            <a:rPr kumimoji="1" lang="ja-JP" altLang="en-US" sz="1400">
              <a:solidFill>
                <a:sysClr val="windowText" lastClr="000000"/>
              </a:solidFill>
              <a:latin typeface="ＭＳ ゴシック" pitchFamily="49" charset="-128"/>
              <a:ea typeface="ＭＳ ゴシック" pitchFamily="49" charset="-128"/>
            </a:rPr>
            <a:t>億円の減少となった。</a:t>
          </a:r>
        </a:p>
        <a:p>
          <a:endParaRPr kumimoji="1" lang="ja-JP" altLang="en-US" sz="1400">
            <a:solidFill>
              <a:sysClr val="windowText" lastClr="000000"/>
            </a:solidFill>
            <a:latin typeface="ＭＳ ゴシック" pitchFamily="49" charset="-128"/>
            <a:ea typeface="ＭＳ ゴシック" pitchFamily="49" charset="-128"/>
          </a:endParaRP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充当可能財源等</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都市計画事業に係る「地方債の元金償還金等」への都市計画税の充当率の増により「充当可能特定歳入」が増加したことなどにより、充当可能財源等全体では約</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億円増加となった。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宮城県仙台市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・これは、将来の償還に備えた積立を行っていること等により減債基金が約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億円増加している一方で、財政調整基金で財政調整等のための取崩等により約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億円、高速鉄道建設基金で高速鉄道建設・運営のための取崩等により約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億円、公共施設保全整備基金で公共施設の長寿命化のための取崩等により約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・毎年度の財政状況及び事業量等により変動するが、今後の財政見通しも踏まえながら、施策の実施に支障が生じないよう適切な管理に努め、持続可能な財政運営を図っていく。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・また、基金の見える化についても、引き続き「普通会計決算の状況」や、市民向けの財政状況公表書である「みんなの財政のミカタ」、ホームページ等を活用した公表に取り組んでいく。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・高速鉄道建設基金：高速鉄道の建設・運営及び関連事業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・公共施設保全整備基金：公共施設の長寿命化及び計画的な更新に関する事業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・市庁舎整備基金：市庁舎の整備に関する事業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・中小企業活性化基金：中小企業の活性化に関する事業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・高速鉄道建設基金：高速鉄道の建設・運営のための取崩等により約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・公共施設保全整備基金：公共施設の長寿命化のための取崩等により約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：退職手当の支払いに備えた積立を行っていることにより約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各種事業の進捗に支障が生じないよう適切な管理に努めていく。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億円となっており、財政調整等のための取崩額が歳計剰余金処分等の積立額を上回ったことから、前年度より約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億円となっており、償還に備えた積立額が取崩額を上回ったことから、前年度から約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将来の市債償還に支障が生じないよう適切な管理に努めていく。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592650350</v>
      </c>
      <c r="BO4" s="371"/>
      <c r="BP4" s="371"/>
      <c r="BQ4" s="371"/>
      <c r="BR4" s="371"/>
      <c r="BS4" s="371"/>
      <c r="BT4" s="371"/>
      <c r="BU4" s="372"/>
      <c r="BV4" s="370">
        <v>590227702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1.2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583937600</v>
      </c>
      <c r="BO5" s="408"/>
      <c r="BP5" s="408"/>
      <c r="BQ5" s="408"/>
      <c r="BR5" s="408"/>
      <c r="BS5" s="408"/>
      <c r="BT5" s="408"/>
      <c r="BU5" s="409"/>
      <c r="BV5" s="407">
        <v>582541084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v>
      </c>
      <c r="CU5" s="405"/>
      <c r="CV5" s="405"/>
      <c r="CW5" s="405"/>
      <c r="CX5" s="405"/>
      <c r="CY5" s="405"/>
      <c r="CZ5" s="405"/>
      <c r="DA5" s="406"/>
      <c r="DB5" s="404">
        <v>98.7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8712750</v>
      </c>
      <c r="BO6" s="408"/>
      <c r="BP6" s="408"/>
      <c r="BQ6" s="408"/>
      <c r="BR6" s="408"/>
      <c r="BS6" s="408"/>
      <c r="BT6" s="408"/>
      <c r="BU6" s="409"/>
      <c r="BV6" s="407">
        <v>7686618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100.4</v>
      </c>
      <c r="CU6" s="445"/>
      <c r="CV6" s="445"/>
      <c r="CW6" s="445"/>
      <c r="CX6" s="445"/>
      <c r="CY6" s="445"/>
      <c r="CZ6" s="445"/>
      <c r="DA6" s="446"/>
      <c r="DB6" s="444">
        <v>103.9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4643279</v>
      </c>
      <c r="BO7" s="408"/>
      <c r="BP7" s="408"/>
      <c r="BQ7" s="408"/>
      <c r="BR7" s="408"/>
      <c r="BS7" s="408"/>
      <c r="BT7" s="408"/>
      <c r="BU7" s="409"/>
      <c r="BV7" s="407">
        <v>4089977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293468229</v>
      </c>
      <c r="CU7" s="408"/>
      <c r="CV7" s="408"/>
      <c r="CW7" s="408"/>
      <c r="CX7" s="408"/>
      <c r="CY7" s="408"/>
      <c r="CZ7" s="408"/>
      <c r="DA7" s="409"/>
      <c r="DB7" s="407">
        <v>287874499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4069471</v>
      </c>
      <c r="BO8" s="408"/>
      <c r="BP8" s="408"/>
      <c r="BQ8" s="408"/>
      <c r="BR8" s="408"/>
      <c r="BS8" s="408"/>
      <c r="BT8" s="408"/>
      <c r="BU8" s="409"/>
      <c r="BV8" s="407">
        <v>3596641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0.88</v>
      </c>
      <c r="CU8" s="448"/>
      <c r="CV8" s="448"/>
      <c r="CW8" s="448"/>
      <c r="CX8" s="448"/>
      <c r="CY8" s="448"/>
      <c r="CZ8" s="448"/>
      <c r="DA8" s="449"/>
      <c r="DB8" s="447">
        <v>0.89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1096704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472830</v>
      </c>
      <c r="BO9" s="408"/>
      <c r="BP9" s="408"/>
      <c r="BQ9" s="408"/>
      <c r="BR9" s="408"/>
      <c r="BS9" s="408"/>
      <c r="BT9" s="408"/>
      <c r="BU9" s="409"/>
      <c r="BV9" s="407">
        <v>-3297972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v>
      </c>
      <c r="CU9" s="405"/>
      <c r="CV9" s="405"/>
      <c r="CW9" s="405"/>
      <c r="CX9" s="405"/>
      <c r="CY9" s="405"/>
      <c r="CZ9" s="405"/>
      <c r="DA9" s="406"/>
      <c r="DB9" s="404">
        <v>15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1082159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194032</v>
      </c>
      <c r="BO10" s="408"/>
      <c r="BP10" s="408"/>
      <c r="BQ10" s="408"/>
      <c r="BR10" s="408"/>
      <c r="BS10" s="408"/>
      <c r="BT10" s="408"/>
      <c r="BU10" s="409"/>
      <c r="BV10" s="407">
        <v>234091</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23399</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1066362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3742649</v>
      </c>
      <c r="BO12" s="408"/>
      <c r="BP12" s="408"/>
      <c r="BQ12" s="408"/>
      <c r="BR12" s="408"/>
      <c r="BS12" s="408"/>
      <c r="BT12" s="408"/>
      <c r="BU12" s="409"/>
      <c r="BV12" s="407">
        <v>7973789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1050581</v>
      </c>
      <c r="S13" s="492"/>
      <c r="T13" s="492"/>
      <c r="U13" s="492"/>
      <c r="V13" s="493"/>
      <c r="W13" s="423" t="s">
        <v>131</v>
      </c>
      <c r="X13" s="424"/>
      <c r="Y13" s="424"/>
      <c r="Z13" s="424"/>
      <c r="AA13" s="424"/>
      <c r="AB13" s="414"/>
      <c r="AC13" s="458">
        <v>3853</v>
      </c>
      <c r="AD13" s="459"/>
      <c r="AE13" s="459"/>
      <c r="AF13" s="459"/>
      <c r="AG13" s="501"/>
      <c r="AH13" s="458">
        <v>3717</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-3052388</v>
      </c>
      <c r="BO13" s="408"/>
      <c r="BP13" s="408"/>
      <c r="BQ13" s="408"/>
      <c r="BR13" s="408"/>
      <c r="BS13" s="408"/>
      <c r="BT13" s="408"/>
      <c r="BU13" s="409"/>
      <c r="BV13" s="407">
        <v>-11037670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6.1</v>
      </c>
      <c r="CU13" s="405"/>
      <c r="CV13" s="405"/>
      <c r="CW13" s="405"/>
      <c r="CX13" s="405"/>
      <c r="CY13" s="405"/>
      <c r="CZ13" s="405"/>
      <c r="DA13" s="406"/>
      <c r="DB13" s="404">
        <v>6.5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1067486</v>
      </c>
      <c r="S14" s="492"/>
      <c r="T14" s="492"/>
      <c r="U14" s="492"/>
      <c r="V14" s="493"/>
      <c r="W14" s="397"/>
      <c r="X14" s="398"/>
      <c r="Y14" s="398"/>
      <c r="Z14" s="398"/>
      <c r="AA14" s="398"/>
      <c r="AB14" s="387"/>
      <c r="AC14" s="494">
        <v>0.8</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52.3</v>
      </c>
      <c r="CU14" s="506"/>
      <c r="CV14" s="506"/>
      <c r="CW14" s="506"/>
      <c r="CX14" s="506"/>
      <c r="CY14" s="506"/>
      <c r="CZ14" s="506"/>
      <c r="DA14" s="507"/>
      <c r="DB14" s="505">
        <v>57.5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1052735</v>
      </c>
      <c r="S15" s="492"/>
      <c r="T15" s="492"/>
      <c r="U15" s="492"/>
      <c r="V15" s="493"/>
      <c r="W15" s="423" t="s">
        <v>137</v>
      </c>
      <c r="X15" s="424"/>
      <c r="Y15" s="424"/>
      <c r="Z15" s="424"/>
      <c r="AA15" s="424"/>
      <c r="AB15" s="414"/>
      <c r="AC15" s="458">
        <v>77560</v>
      </c>
      <c r="AD15" s="459"/>
      <c r="AE15" s="459"/>
      <c r="AF15" s="459"/>
      <c r="AG15" s="501"/>
      <c r="AH15" s="458">
        <v>77038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203446950</v>
      </c>
      <c r="BO15" s="371"/>
      <c r="BP15" s="371"/>
      <c r="BQ15" s="371"/>
      <c r="BR15" s="371"/>
      <c r="BS15" s="371"/>
      <c r="BT15" s="371"/>
      <c r="BU15" s="372"/>
      <c r="BV15" s="370">
        <v>198364560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15.9</v>
      </c>
      <c r="AD16" s="495"/>
      <c r="AE16" s="495"/>
      <c r="AF16" s="495"/>
      <c r="AG16" s="496"/>
      <c r="AH16" s="494">
        <v>16.5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232389183</v>
      </c>
      <c r="BO16" s="408"/>
      <c r="BP16" s="408"/>
      <c r="BQ16" s="408"/>
      <c r="BR16" s="408"/>
      <c r="BS16" s="408"/>
      <c r="BT16" s="408"/>
      <c r="BU16" s="409"/>
      <c r="BV16" s="407">
        <v>222800333</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0.6</v>
      </c>
      <c r="CU16" s="405"/>
      <c r="CV16" s="405"/>
      <c r="CW16" s="405"/>
      <c r="CX16" s="405"/>
      <c r="CY16" s="405"/>
      <c r="CZ16" s="405"/>
      <c r="DA16" s="406"/>
      <c r="DB16" s="404">
        <v>3.7</v>
      </c>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406208</v>
      </c>
      <c r="AD17" s="459"/>
      <c r="AE17" s="459"/>
      <c r="AF17" s="459"/>
      <c r="AG17" s="501"/>
      <c r="AH17" s="458">
        <v>386007</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254711776</v>
      </c>
      <c r="BO17" s="408"/>
      <c r="BP17" s="408"/>
      <c r="BQ17" s="408"/>
      <c r="BR17" s="408"/>
      <c r="BS17" s="408"/>
      <c r="BT17" s="408"/>
      <c r="BU17" s="409"/>
      <c r="BV17" s="407">
        <v>248578920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148</v>
      </c>
      <c r="C18" s="450"/>
      <c r="D18" s="450"/>
      <c r="E18" s="530"/>
      <c r="F18" s="530"/>
      <c r="G18" s="530"/>
      <c r="H18" s="530"/>
      <c r="I18" s="530"/>
      <c r="J18" s="530"/>
      <c r="K18" s="530"/>
      <c r="L18" s="531">
        <v>786.35</v>
      </c>
      <c r="M18" s="531"/>
      <c r="N18" s="531"/>
      <c r="O18" s="531"/>
      <c r="P18" s="531"/>
      <c r="Q18" s="531"/>
      <c r="R18" s="532"/>
      <c r="S18" s="532"/>
      <c r="T18" s="532"/>
      <c r="U18" s="532"/>
      <c r="V18" s="533"/>
      <c r="W18" s="425"/>
      <c r="X18" s="426"/>
      <c r="Y18" s="426"/>
      <c r="Z18" s="426"/>
      <c r="AA18" s="426"/>
      <c r="AB18" s="417"/>
      <c r="AC18" s="534">
        <v>83.3</v>
      </c>
      <c r="AD18" s="535"/>
      <c r="AE18" s="535"/>
      <c r="AF18" s="535"/>
      <c r="AG18" s="536"/>
      <c r="AH18" s="534">
        <v>82.7</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287601632</v>
      </c>
      <c r="BO18" s="408"/>
      <c r="BP18" s="408"/>
      <c r="BQ18" s="408"/>
      <c r="BR18" s="408"/>
      <c r="BS18" s="408"/>
      <c r="BT18" s="408"/>
      <c r="BU18" s="409"/>
      <c r="BV18" s="407">
        <v>288826226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150</v>
      </c>
      <c r="C19" s="450"/>
      <c r="D19" s="450"/>
      <c r="E19" s="530"/>
      <c r="F19" s="530"/>
      <c r="G19" s="530"/>
      <c r="H19" s="530"/>
      <c r="I19" s="530"/>
      <c r="J19" s="530"/>
      <c r="K19" s="530"/>
      <c r="L19" s="538">
        <v>1395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357720710</v>
      </c>
      <c r="BO19" s="408"/>
      <c r="BP19" s="408"/>
      <c r="BQ19" s="408"/>
      <c r="BR19" s="408"/>
      <c r="BS19" s="408"/>
      <c r="BT19" s="408"/>
      <c r="BU19" s="409"/>
      <c r="BV19" s="407">
        <v>349696729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152</v>
      </c>
      <c r="C20" s="450"/>
      <c r="D20" s="450"/>
      <c r="E20" s="530"/>
      <c r="F20" s="530"/>
      <c r="G20" s="530"/>
      <c r="H20" s="530"/>
      <c r="I20" s="530"/>
      <c r="J20" s="530"/>
      <c r="K20" s="530"/>
      <c r="L20" s="538">
        <v>525455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759896848</v>
      </c>
      <c r="BO22" s="371"/>
      <c r="BP22" s="371"/>
      <c r="BQ22" s="371"/>
      <c r="BR22" s="371"/>
      <c r="BS22" s="371"/>
      <c r="BT22" s="371"/>
      <c r="BU22" s="372"/>
      <c r="BV22" s="370">
        <v>762635866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210476801</v>
      </c>
      <c r="BO23" s="408"/>
      <c r="BP23" s="408"/>
      <c r="BQ23" s="408"/>
      <c r="BR23" s="408"/>
      <c r="BS23" s="408"/>
      <c r="BT23" s="408"/>
      <c r="BU23" s="409"/>
      <c r="BV23" s="407">
        <v>222255255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162</v>
      </c>
      <c r="F24" s="437"/>
      <c r="G24" s="437"/>
      <c r="H24" s="437"/>
      <c r="I24" s="437"/>
      <c r="J24" s="437"/>
      <c r="K24" s="438"/>
      <c r="L24" s="458">
        <v>1</v>
      </c>
      <c r="M24" s="459"/>
      <c r="N24" s="459"/>
      <c r="O24" s="459"/>
      <c r="P24" s="501"/>
      <c r="Q24" s="458">
        <v>13100</v>
      </c>
      <c r="R24" s="459"/>
      <c r="S24" s="459"/>
      <c r="T24" s="459"/>
      <c r="U24" s="459"/>
      <c r="V24" s="501"/>
      <c r="W24" s="553"/>
      <c r="X24" s="554"/>
      <c r="Y24" s="555"/>
      <c r="Z24" s="457" t="s">
        <v>163</v>
      </c>
      <c r="AA24" s="437"/>
      <c r="AB24" s="437"/>
      <c r="AC24" s="437"/>
      <c r="AD24" s="437"/>
      <c r="AE24" s="437"/>
      <c r="AF24" s="437"/>
      <c r="AG24" s="438"/>
      <c r="AH24" s="458">
        <v>6710</v>
      </c>
      <c r="AI24" s="459"/>
      <c r="AJ24" s="459"/>
      <c r="AK24" s="459"/>
      <c r="AL24" s="501"/>
      <c r="AM24" s="458">
        <v>21472000</v>
      </c>
      <c r="AN24" s="459"/>
      <c r="AO24" s="459"/>
      <c r="AP24" s="459"/>
      <c r="AQ24" s="459"/>
      <c r="AR24" s="501"/>
      <c r="AS24" s="458">
        <v>3200</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498113415</v>
      </c>
      <c r="BO24" s="408"/>
      <c r="BP24" s="408"/>
      <c r="BQ24" s="408"/>
      <c r="BR24" s="408"/>
      <c r="BS24" s="408"/>
      <c r="BT24" s="408"/>
      <c r="BU24" s="409"/>
      <c r="BV24" s="407">
        <v>493754382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165</v>
      </c>
      <c r="F25" s="437"/>
      <c r="G25" s="437"/>
      <c r="H25" s="437"/>
      <c r="I25" s="437"/>
      <c r="J25" s="437"/>
      <c r="K25" s="438"/>
      <c r="L25" s="458">
        <v>3</v>
      </c>
      <c r="M25" s="459"/>
      <c r="N25" s="459"/>
      <c r="O25" s="459"/>
      <c r="P25" s="501"/>
      <c r="Q25" s="458">
        <v>10200</v>
      </c>
      <c r="R25" s="459"/>
      <c r="S25" s="459"/>
      <c r="T25" s="459"/>
      <c r="U25" s="459"/>
      <c r="V25" s="501"/>
      <c r="W25" s="553"/>
      <c r="X25" s="554"/>
      <c r="Y25" s="555"/>
      <c r="Z25" s="457" t="s">
        <v>166</v>
      </c>
      <c r="AA25" s="437"/>
      <c r="AB25" s="437"/>
      <c r="AC25" s="437"/>
      <c r="AD25" s="437"/>
      <c r="AE25" s="437"/>
      <c r="AF25" s="437"/>
      <c r="AG25" s="438"/>
      <c r="AH25" s="458">
        <v>1101</v>
      </c>
      <c r="AI25" s="459"/>
      <c r="AJ25" s="459"/>
      <c r="AK25" s="459"/>
      <c r="AL25" s="501"/>
      <c r="AM25" s="458">
        <v>3539715</v>
      </c>
      <c r="AN25" s="459"/>
      <c r="AO25" s="459"/>
      <c r="AP25" s="459"/>
      <c r="AQ25" s="459"/>
      <c r="AR25" s="501"/>
      <c r="AS25" s="458">
        <v>3215</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202006418</v>
      </c>
      <c r="BO25" s="371"/>
      <c r="BP25" s="371"/>
      <c r="BQ25" s="371"/>
      <c r="BR25" s="371"/>
      <c r="BS25" s="371"/>
      <c r="BT25" s="371"/>
      <c r="BU25" s="372"/>
      <c r="BV25" s="370">
        <v>185698304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168</v>
      </c>
      <c r="F26" s="437"/>
      <c r="G26" s="437"/>
      <c r="H26" s="437"/>
      <c r="I26" s="437"/>
      <c r="J26" s="437"/>
      <c r="K26" s="438"/>
      <c r="L26" s="458">
        <v>1</v>
      </c>
      <c r="M26" s="459"/>
      <c r="N26" s="459"/>
      <c r="O26" s="459"/>
      <c r="P26" s="501"/>
      <c r="Q26" s="458">
        <v>8300</v>
      </c>
      <c r="R26" s="459"/>
      <c r="S26" s="459"/>
      <c r="T26" s="459"/>
      <c r="U26" s="459"/>
      <c r="V26" s="501"/>
      <c r="W26" s="553"/>
      <c r="X26" s="554"/>
      <c r="Y26" s="555"/>
      <c r="Z26" s="457" t="s">
        <v>169</v>
      </c>
      <c r="AA26" s="559"/>
      <c r="AB26" s="559"/>
      <c r="AC26" s="559"/>
      <c r="AD26" s="559"/>
      <c r="AE26" s="559"/>
      <c r="AF26" s="559"/>
      <c r="AG26" s="560"/>
      <c r="AH26" s="458">
        <v>367</v>
      </c>
      <c r="AI26" s="459"/>
      <c r="AJ26" s="459"/>
      <c r="AK26" s="459"/>
      <c r="AL26" s="501"/>
      <c r="AM26" s="458">
        <v>1274224</v>
      </c>
      <c r="AN26" s="459"/>
      <c r="AO26" s="459"/>
      <c r="AP26" s="459"/>
      <c r="AQ26" s="459"/>
      <c r="AR26" s="501"/>
      <c r="AS26" s="458">
        <v>3472</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v>2301085</v>
      </c>
      <c r="BO26" s="408"/>
      <c r="BP26" s="408"/>
      <c r="BQ26" s="408"/>
      <c r="BR26" s="408"/>
      <c r="BS26" s="408"/>
      <c r="BT26" s="408"/>
      <c r="BU26" s="409"/>
      <c r="BV26" s="407">
        <v>2297911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10200</v>
      </c>
      <c r="R27" s="459"/>
      <c r="S27" s="459"/>
      <c r="T27" s="459"/>
      <c r="U27" s="459"/>
      <c r="V27" s="501"/>
      <c r="W27" s="553"/>
      <c r="X27" s="554"/>
      <c r="Y27" s="555"/>
      <c r="Z27" s="457" t="s">
        <v>172</v>
      </c>
      <c r="AA27" s="437"/>
      <c r="AB27" s="437"/>
      <c r="AC27" s="437"/>
      <c r="AD27" s="437"/>
      <c r="AE27" s="437"/>
      <c r="AF27" s="437"/>
      <c r="AG27" s="438"/>
      <c r="AH27" s="458">
        <v>5270</v>
      </c>
      <c r="AI27" s="459"/>
      <c r="AJ27" s="459"/>
      <c r="AK27" s="459"/>
      <c r="AL27" s="501"/>
      <c r="AM27" s="458">
        <v>18383547</v>
      </c>
      <c r="AN27" s="459"/>
      <c r="AO27" s="459"/>
      <c r="AP27" s="459"/>
      <c r="AQ27" s="459"/>
      <c r="AR27" s="501"/>
      <c r="AS27" s="458">
        <v>3488</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18567650</v>
      </c>
      <c r="BO27" s="527"/>
      <c r="BP27" s="527"/>
      <c r="BQ27" s="527"/>
      <c r="BR27" s="527"/>
      <c r="BS27" s="527"/>
      <c r="BT27" s="527"/>
      <c r="BU27" s="528"/>
      <c r="BV27" s="526">
        <v>18549276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9100</v>
      </c>
      <c r="R28" s="459"/>
      <c r="S28" s="459"/>
      <c r="T28" s="459"/>
      <c r="U28" s="459"/>
      <c r="V28" s="501"/>
      <c r="W28" s="553"/>
      <c r="X28" s="554"/>
      <c r="Y28" s="555"/>
      <c r="Z28" s="457" t="s">
        <v>175</v>
      </c>
      <c r="AA28" s="437"/>
      <c r="AB28" s="437"/>
      <c r="AC28" s="437"/>
      <c r="AD28" s="437"/>
      <c r="AE28" s="437"/>
      <c r="AF28" s="437"/>
      <c r="AG28" s="438"/>
      <c r="AH28" s="458">
        <v>260</v>
      </c>
      <c r="AI28" s="459"/>
      <c r="AJ28" s="459"/>
      <c r="AK28" s="459"/>
      <c r="AL28" s="501"/>
      <c r="AM28" s="458">
        <v>718380</v>
      </c>
      <c r="AN28" s="459"/>
      <c r="AO28" s="459"/>
      <c r="AP28" s="459"/>
      <c r="AQ28" s="459"/>
      <c r="AR28" s="501"/>
      <c r="AS28" s="458">
        <v>2763</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25562195</v>
      </c>
      <c r="BO28" s="371"/>
      <c r="BP28" s="371"/>
      <c r="BQ28" s="371"/>
      <c r="BR28" s="371"/>
      <c r="BS28" s="371"/>
      <c r="BT28" s="371"/>
      <c r="BU28" s="372"/>
      <c r="BV28" s="370">
        <v>27310812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53</v>
      </c>
      <c r="M29" s="459"/>
      <c r="N29" s="459"/>
      <c r="O29" s="459"/>
      <c r="P29" s="501"/>
      <c r="Q29" s="458">
        <v>8400</v>
      </c>
      <c r="R29" s="459"/>
      <c r="S29" s="459"/>
      <c r="T29" s="459"/>
      <c r="U29" s="459"/>
      <c r="V29" s="501"/>
      <c r="W29" s="556"/>
      <c r="X29" s="557"/>
      <c r="Y29" s="558"/>
      <c r="Z29" s="457" t="s">
        <v>178</v>
      </c>
      <c r="AA29" s="437"/>
      <c r="AB29" s="437"/>
      <c r="AC29" s="437"/>
      <c r="AD29" s="437"/>
      <c r="AE29" s="437"/>
      <c r="AF29" s="437"/>
      <c r="AG29" s="438"/>
      <c r="AH29" s="458">
        <v>12240</v>
      </c>
      <c r="AI29" s="459"/>
      <c r="AJ29" s="459"/>
      <c r="AK29" s="459"/>
      <c r="AL29" s="501"/>
      <c r="AM29" s="458">
        <v>40573927</v>
      </c>
      <c r="AN29" s="459"/>
      <c r="AO29" s="459"/>
      <c r="AP29" s="459"/>
      <c r="AQ29" s="459"/>
      <c r="AR29" s="501"/>
      <c r="AS29" s="458">
        <v>3315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9889349</v>
      </c>
      <c r="BO29" s="408"/>
      <c r="BP29" s="408"/>
      <c r="BQ29" s="408"/>
      <c r="BR29" s="408"/>
      <c r="BS29" s="408"/>
      <c r="BT29" s="408"/>
      <c r="BU29" s="409"/>
      <c r="BV29" s="407">
        <v>9065456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102.6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91355550</v>
      </c>
      <c r="BO30" s="527"/>
      <c r="BP30" s="527"/>
      <c r="BQ30" s="527"/>
      <c r="BR30" s="527"/>
      <c r="BS30" s="527"/>
      <c r="BT30" s="527"/>
      <c r="BU30" s="528"/>
      <c r="BV30" s="526">
        <v>95090937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f>IF(BG34="","",MAX(C34:D43,U34:V43,AM34:AN43)+1)</f>
        <v>16</v>
      </c>
      <c r="BF34" s="597"/>
      <c r="BG34" s="598" t="str">
        <f>IF('各会計、関係団体の財政状況及び健全化判断比率'!B37="","",'各会計、関係団体の財政状況及び健全化判断比率'!B37)</f>
        <v>中央卸売市場事業特別会計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17</v>
      </c>
      <c r="BX34" s="597"/>
      <c r="BY34" s="598" t="str">
        <f>IF('各会計、関係団体の財政状況及び健全化判断比率'!B68="","",'各会計、関係団体の財政状況及び健全化判断比率'!B68)</f>
        <v>宮城県後期高齢者医療広域連合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（公財）仙台ひと・まち交流財団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都市改造事業特別会計</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（公財）せんだい男女共同参画財団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公共用地先行取得事業特別会計</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IF('各会計、関係団体の財政状況及び健全化判断比率'!B33="","",'各会計、関係団体の財政状況及び健全化判断比率'!B33)</f>
        <v>自動車運送事業会計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仙台市社会福祉協議会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母子父子寡婦福祉資金貸付事業特別会計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13</v>
      </c>
      <c r="AN37" s="597"/>
      <c r="AO37" s="598" t="str">
        <f>IF('各会計、関係団体の財政状況及び健全化判断比率'!B34="","",'各会計、関係団体の財政状況及び健全化判断比率'!B34)</f>
        <v>高速鉄道事業会計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（福）緑仙会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新墓園事業特別会計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14</v>
      </c>
      <c r="AN38" s="597"/>
      <c r="AO38" s="598" t="str">
        <f>IF('各会計、関係団体の財政状況及び健全化判断比率'!B35="","",'各会計、関係団体の財政状況及び健全化判断比率'!B35)</f>
        <v>ガス事業会計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（公財）仙台市健康福祉事業団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公債管理特別会計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15</v>
      </c>
      <c r="AN39" s="597"/>
      <c r="AO39" s="598" t="str">
        <f>IF('各会計、関係団体の財政状況及び健全化判断比率'!B36="","",'各会計、関係団体の財政状況及び健全化判断比率'!B36)</f>
        <v>病院事業会計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（公財）仙台市シルバー人材センター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（公財）仙台市医療センター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25</v>
      </c>
      <c r="CP41" s="597"/>
      <c r="CQ41" s="598" t="str">
        <f>IF('各会計、関係団体の財政状況及び健全化判断比率'!BS14="","",'各会計、関係団体の財政状況及び健全化判断比率'!BS14)</f>
        <v>（公財）仙台市救急医療事業団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26</v>
      </c>
      <c r="CP42" s="597"/>
      <c r="CQ42" s="598" t="str">
        <f>IF('各会計、関係団体の財政状況及び健全化判断比率'!BS15="","",'各会計、関係団体の財政状況及び健全化判断比率'!BS15)</f>
        <v>（一財）仙台こども財団</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27</v>
      </c>
      <c r="CP43" s="597"/>
      <c r="CQ43" s="598" t="str">
        <f>IF('各会計、関係団体の財政状況及び健全化判断比率'!BS16="","",'各会計、関係団体の財政状況及び健全化判断比率'!BS16)</f>
        <v>（株）仙台市環境整備公社</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B0QH+P0/5uoYQjAojBvnGRK+E3VTRDIFX48nMYrW3nWTY5KpCL8OyTAypoevUis7rxa9ICICdyxGzZXoMNHZvA==" saltValue="TRrczKm8WiQd+SyOJg0w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229301308</v>
      </c>
      <c r="S5" s="613"/>
      <c r="T5" s="613"/>
      <c r="U5" s="613"/>
      <c r="V5" s="613"/>
      <c r="W5" s="613"/>
      <c r="X5" s="613"/>
      <c r="Y5" s="614"/>
      <c r="Z5" s="615">
        <v>38.700000000000003</v>
      </c>
      <c r="AA5" s="615"/>
      <c r="AB5" s="615"/>
      <c r="AC5" s="615"/>
      <c r="AD5" s="616">
        <v>208526106</v>
      </c>
      <c r="AE5" s="616"/>
      <c r="AF5" s="616"/>
      <c r="AG5" s="616"/>
      <c r="AH5" s="616"/>
      <c r="AI5" s="616"/>
      <c r="AJ5" s="616"/>
      <c r="AK5" s="616"/>
      <c r="AL5" s="617">
        <v>72.8</v>
      </c>
      <c r="AM5" s="618"/>
      <c r="AN5" s="618"/>
      <c r="AO5" s="619"/>
      <c r="AP5" s="609" t="s">
        <v>217</v>
      </c>
      <c r="AQ5" s="610"/>
      <c r="AR5" s="610"/>
      <c r="AS5" s="610"/>
      <c r="AT5" s="610"/>
      <c r="AU5" s="610"/>
      <c r="AV5" s="610"/>
      <c r="AW5" s="610"/>
      <c r="AX5" s="610"/>
      <c r="AY5" s="610"/>
      <c r="AZ5" s="610"/>
      <c r="BA5" s="610"/>
      <c r="BB5" s="610"/>
      <c r="BC5" s="610"/>
      <c r="BD5" s="610"/>
      <c r="BE5" s="610"/>
      <c r="BF5" s="611"/>
      <c r="BG5" s="623">
        <v>206426713</v>
      </c>
      <c r="BH5" s="624"/>
      <c r="BI5" s="624"/>
      <c r="BJ5" s="624"/>
      <c r="BK5" s="624"/>
      <c r="BL5" s="624"/>
      <c r="BM5" s="624"/>
      <c r="BN5" s="625"/>
      <c r="BO5" s="626">
        <v>90</v>
      </c>
      <c r="BP5" s="626"/>
      <c r="BQ5" s="626"/>
      <c r="BR5" s="626"/>
      <c r="BS5" s="627">
        <v>3865276</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3127889</v>
      </c>
      <c r="S6" s="624"/>
      <c r="T6" s="624"/>
      <c r="U6" s="624"/>
      <c r="V6" s="624"/>
      <c r="W6" s="624"/>
      <c r="X6" s="624"/>
      <c r="Y6" s="625"/>
      <c r="Z6" s="626">
        <v>0.5</v>
      </c>
      <c r="AA6" s="626"/>
      <c r="AB6" s="626"/>
      <c r="AC6" s="626"/>
      <c r="AD6" s="627">
        <v>3127889</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206426713</v>
      </c>
      <c r="BH6" s="624"/>
      <c r="BI6" s="624"/>
      <c r="BJ6" s="624"/>
      <c r="BK6" s="624"/>
      <c r="BL6" s="624"/>
      <c r="BM6" s="624"/>
      <c r="BN6" s="625"/>
      <c r="BO6" s="626">
        <v>90</v>
      </c>
      <c r="BP6" s="626"/>
      <c r="BQ6" s="626"/>
      <c r="BR6" s="626"/>
      <c r="BS6" s="627">
        <v>3865276</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1467235</v>
      </c>
      <c r="CS6" s="624"/>
      <c r="CT6" s="624"/>
      <c r="CU6" s="624"/>
      <c r="CV6" s="624"/>
      <c r="CW6" s="624"/>
      <c r="CX6" s="624"/>
      <c r="CY6" s="625"/>
      <c r="CZ6" s="617">
        <v>0.3</v>
      </c>
      <c r="DA6" s="618"/>
      <c r="DB6" s="618"/>
      <c r="DC6" s="634"/>
      <c r="DD6" s="632">
        <v>1595</v>
      </c>
      <c r="DE6" s="624"/>
      <c r="DF6" s="624"/>
      <c r="DG6" s="624"/>
      <c r="DH6" s="624"/>
      <c r="DI6" s="624"/>
      <c r="DJ6" s="624"/>
      <c r="DK6" s="624"/>
      <c r="DL6" s="624"/>
      <c r="DM6" s="624"/>
      <c r="DN6" s="624"/>
      <c r="DO6" s="624"/>
      <c r="DP6" s="625"/>
      <c r="DQ6" s="632">
        <v>1467235</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46637</v>
      </c>
      <c r="S7" s="624"/>
      <c r="T7" s="624"/>
      <c r="U7" s="624"/>
      <c r="V7" s="624"/>
      <c r="W7" s="624"/>
      <c r="X7" s="624"/>
      <c r="Y7" s="625"/>
      <c r="Z7" s="626">
        <v>0</v>
      </c>
      <c r="AA7" s="626"/>
      <c r="AB7" s="626"/>
      <c r="AC7" s="626"/>
      <c r="AD7" s="627">
        <v>46637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114023905</v>
      </c>
      <c r="BH7" s="624"/>
      <c r="BI7" s="624"/>
      <c r="BJ7" s="624"/>
      <c r="BK7" s="624"/>
      <c r="BL7" s="624"/>
      <c r="BM7" s="624"/>
      <c r="BN7" s="625"/>
      <c r="BO7" s="626">
        <v>49.7</v>
      </c>
      <c r="BP7" s="626"/>
      <c r="BQ7" s="626"/>
      <c r="BR7" s="626"/>
      <c r="BS7" s="627">
        <v>3865276</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53081146</v>
      </c>
      <c r="CS7" s="624"/>
      <c r="CT7" s="624"/>
      <c r="CU7" s="624"/>
      <c r="CV7" s="624"/>
      <c r="CW7" s="624"/>
      <c r="CX7" s="624"/>
      <c r="CY7" s="625"/>
      <c r="CZ7" s="626">
        <v>9.1</v>
      </c>
      <c r="DA7" s="626"/>
      <c r="DB7" s="626"/>
      <c r="DC7" s="626"/>
      <c r="DD7" s="632">
        <v>10076227</v>
      </c>
      <c r="DE7" s="624"/>
      <c r="DF7" s="624"/>
      <c r="DG7" s="624"/>
      <c r="DH7" s="624"/>
      <c r="DI7" s="624"/>
      <c r="DJ7" s="624"/>
      <c r="DK7" s="624"/>
      <c r="DL7" s="624"/>
      <c r="DM7" s="624"/>
      <c r="DN7" s="624"/>
      <c r="DO7" s="624"/>
      <c r="DP7" s="625"/>
      <c r="DQ7" s="632">
        <v>36318529</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710947</v>
      </c>
      <c r="S8" s="624"/>
      <c r="T8" s="624"/>
      <c r="U8" s="624"/>
      <c r="V8" s="624"/>
      <c r="W8" s="624"/>
      <c r="X8" s="624"/>
      <c r="Y8" s="625"/>
      <c r="Z8" s="626">
        <v>0.1</v>
      </c>
      <c r="AA8" s="626"/>
      <c r="AB8" s="626"/>
      <c r="AC8" s="626"/>
      <c r="AD8" s="627">
        <v>710947</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1958869</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214355985</v>
      </c>
      <c r="CS8" s="624"/>
      <c r="CT8" s="624"/>
      <c r="CU8" s="624"/>
      <c r="CV8" s="624"/>
      <c r="CW8" s="624"/>
      <c r="CX8" s="624"/>
      <c r="CY8" s="625"/>
      <c r="CZ8" s="626">
        <v>36.700000000000003</v>
      </c>
      <c r="DA8" s="626"/>
      <c r="DB8" s="626"/>
      <c r="DC8" s="626"/>
      <c r="DD8" s="632">
        <v>4329728</v>
      </c>
      <c r="DE8" s="624"/>
      <c r="DF8" s="624"/>
      <c r="DG8" s="624"/>
      <c r="DH8" s="624"/>
      <c r="DI8" s="624"/>
      <c r="DJ8" s="624"/>
      <c r="DK8" s="624"/>
      <c r="DL8" s="624"/>
      <c r="DM8" s="624"/>
      <c r="DN8" s="624"/>
      <c r="DO8" s="624"/>
      <c r="DP8" s="625"/>
      <c r="DQ8" s="632">
        <v>108765959</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823125</v>
      </c>
      <c r="S9" s="624"/>
      <c r="T9" s="624"/>
      <c r="U9" s="624"/>
      <c r="V9" s="624"/>
      <c r="W9" s="624"/>
      <c r="X9" s="624"/>
      <c r="Y9" s="625"/>
      <c r="Z9" s="626">
        <v>0.1</v>
      </c>
      <c r="AA9" s="626"/>
      <c r="AB9" s="626"/>
      <c r="AC9" s="626"/>
      <c r="AD9" s="627">
        <v>823125</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92607991</v>
      </c>
      <c r="BH9" s="624"/>
      <c r="BI9" s="624"/>
      <c r="BJ9" s="624"/>
      <c r="BK9" s="624"/>
      <c r="BL9" s="624"/>
      <c r="BM9" s="624"/>
      <c r="BN9" s="625"/>
      <c r="BO9" s="626">
        <v>40.4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46708643</v>
      </c>
      <c r="CS9" s="624"/>
      <c r="CT9" s="624"/>
      <c r="CU9" s="624"/>
      <c r="CV9" s="624"/>
      <c r="CW9" s="624"/>
      <c r="CX9" s="624"/>
      <c r="CY9" s="625"/>
      <c r="CZ9" s="626">
        <v>8</v>
      </c>
      <c r="DA9" s="626"/>
      <c r="DB9" s="626"/>
      <c r="DC9" s="626"/>
      <c r="DD9" s="632">
        <v>4479475</v>
      </c>
      <c r="DE9" s="624"/>
      <c r="DF9" s="624"/>
      <c r="DG9" s="624"/>
      <c r="DH9" s="624"/>
      <c r="DI9" s="624"/>
      <c r="DJ9" s="624"/>
      <c r="DK9" s="624"/>
      <c r="DL9" s="624"/>
      <c r="DM9" s="624"/>
      <c r="DN9" s="624"/>
      <c r="DO9" s="624"/>
      <c r="DP9" s="625"/>
      <c r="DQ9" s="632">
        <v>29080736</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v>232661</v>
      </c>
      <c r="S10" s="624"/>
      <c r="T10" s="624"/>
      <c r="U10" s="624"/>
      <c r="V10" s="624"/>
      <c r="W10" s="624"/>
      <c r="X10" s="624"/>
      <c r="Y10" s="625"/>
      <c r="Z10" s="626">
        <v>0</v>
      </c>
      <c r="AA10" s="626"/>
      <c r="AB10" s="626"/>
      <c r="AC10" s="626"/>
      <c r="AD10" s="627">
        <v>232661</v>
      </c>
      <c r="AE10" s="627"/>
      <c r="AF10" s="627"/>
      <c r="AG10" s="627"/>
      <c r="AH10" s="627"/>
      <c r="AI10" s="627"/>
      <c r="AJ10" s="627"/>
      <c r="AK10" s="627"/>
      <c r="AL10" s="628">
        <v>0.1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5329923</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309926</v>
      </c>
      <c r="CS10" s="624"/>
      <c r="CT10" s="624"/>
      <c r="CU10" s="624"/>
      <c r="CV10" s="624"/>
      <c r="CW10" s="624"/>
      <c r="CX10" s="624"/>
      <c r="CY10" s="625"/>
      <c r="CZ10" s="626">
        <v>0.1</v>
      </c>
      <c r="DA10" s="626"/>
      <c r="DB10" s="626"/>
      <c r="DC10" s="626"/>
      <c r="DD10" s="632">
        <v>40856</v>
      </c>
      <c r="DE10" s="624"/>
      <c r="DF10" s="624"/>
      <c r="DG10" s="624"/>
      <c r="DH10" s="624"/>
      <c r="DI10" s="624"/>
      <c r="DJ10" s="624"/>
      <c r="DK10" s="624"/>
      <c r="DL10" s="624"/>
      <c r="DM10" s="624"/>
      <c r="DN10" s="624"/>
      <c r="DO10" s="624"/>
      <c r="DP10" s="625"/>
      <c r="DQ10" s="632">
        <v>122874</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28533100</v>
      </c>
      <c r="S11" s="624"/>
      <c r="T11" s="624"/>
      <c r="U11" s="624"/>
      <c r="V11" s="624"/>
      <c r="W11" s="624"/>
      <c r="X11" s="624"/>
      <c r="Y11" s="625"/>
      <c r="Z11" s="628">
        <v>4.8</v>
      </c>
      <c r="AA11" s="629"/>
      <c r="AB11" s="629"/>
      <c r="AC11" s="635"/>
      <c r="AD11" s="632">
        <v>28533100</v>
      </c>
      <c r="AE11" s="624"/>
      <c r="AF11" s="624"/>
      <c r="AG11" s="624"/>
      <c r="AH11" s="624"/>
      <c r="AI11" s="624"/>
      <c r="AJ11" s="624"/>
      <c r="AK11" s="625"/>
      <c r="AL11" s="628">
        <v>10</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14127122</v>
      </c>
      <c r="BH11" s="624"/>
      <c r="BI11" s="624"/>
      <c r="BJ11" s="624"/>
      <c r="BK11" s="624"/>
      <c r="BL11" s="624"/>
      <c r="BM11" s="624"/>
      <c r="BN11" s="625"/>
      <c r="BO11" s="626">
        <v>6.2</v>
      </c>
      <c r="BP11" s="626"/>
      <c r="BQ11" s="626"/>
      <c r="BR11" s="626"/>
      <c r="BS11" s="627">
        <v>3865276</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2174457</v>
      </c>
      <c r="CS11" s="624"/>
      <c r="CT11" s="624"/>
      <c r="CU11" s="624"/>
      <c r="CV11" s="624"/>
      <c r="CW11" s="624"/>
      <c r="CX11" s="624"/>
      <c r="CY11" s="625"/>
      <c r="CZ11" s="626">
        <v>0.4</v>
      </c>
      <c r="DA11" s="626"/>
      <c r="DB11" s="626"/>
      <c r="DC11" s="626"/>
      <c r="DD11" s="632">
        <v>611336</v>
      </c>
      <c r="DE11" s="624"/>
      <c r="DF11" s="624"/>
      <c r="DG11" s="624"/>
      <c r="DH11" s="624"/>
      <c r="DI11" s="624"/>
      <c r="DJ11" s="624"/>
      <c r="DK11" s="624"/>
      <c r="DL11" s="624"/>
      <c r="DM11" s="624"/>
      <c r="DN11" s="624"/>
      <c r="DO11" s="624"/>
      <c r="DP11" s="625"/>
      <c r="DQ11" s="632">
        <v>1307041</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113511</v>
      </c>
      <c r="S12" s="624"/>
      <c r="T12" s="624"/>
      <c r="U12" s="624"/>
      <c r="V12" s="624"/>
      <c r="W12" s="624"/>
      <c r="X12" s="624"/>
      <c r="Y12" s="625"/>
      <c r="Z12" s="626">
        <v>0</v>
      </c>
      <c r="AA12" s="626"/>
      <c r="AB12" s="626"/>
      <c r="AC12" s="626"/>
      <c r="AD12" s="627">
        <v>113511</v>
      </c>
      <c r="AE12" s="627"/>
      <c r="AF12" s="627"/>
      <c r="AG12" s="627"/>
      <c r="AH12" s="627"/>
      <c r="AI12" s="627"/>
      <c r="AJ12" s="627"/>
      <c r="AK12" s="627"/>
      <c r="AL12" s="628">
        <v>0</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82141588</v>
      </c>
      <c r="BH12" s="624"/>
      <c r="BI12" s="624"/>
      <c r="BJ12" s="624"/>
      <c r="BK12" s="624"/>
      <c r="BL12" s="624"/>
      <c r="BM12" s="624"/>
      <c r="BN12" s="625"/>
      <c r="BO12" s="626">
        <v>35.799999999999997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23149591</v>
      </c>
      <c r="CS12" s="624"/>
      <c r="CT12" s="624"/>
      <c r="CU12" s="624"/>
      <c r="CV12" s="624"/>
      <c r="CW12" s="624"/>
      <c r="CX12" s="624"/>
      <c r="CY12" s="625"/>
      <c r="CZ12" s="626">
        <v>4</v>
      </c>
      <c r="DA12" s="626"/>
      <c r="DB12" s="626"/>
      <c r="DC12" s="626"/>
      <c r="DD12" s="632">
        <v>298383</v>
      </c>
      <c r="DE12" s="624"/>
      <c r="DF12" s="624"/>
      <c r="DG12" s="624"/>
      <c r="DH12" s="624"/>
      <c r="DI12" s="624"/>
      <c r="DJ12" s="624"/>
      <c r="DK12" s="624"/>
      <c r="DL12" s="624"/>
      <c r="DM12" s="624"/>
      <c r="DN12" s="624"/>
      <c r="DO12" s="624"/>
      <c r="DP12" s="625"/>
      <c r="DQ12" s="632">
        <v>5083425</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81783983</v>
      </c>
      <c r="BH13" s="624"/>
      <c r="BI13" s="624"/>
      <c r="BJ13" s="624"/>
      <c r="BK13" s="624"/>
      <c r="BL13" s="624"/>
      <c r="BM13" s="624"/>
      <c r="BN13" s="625"/>
      <c r="BO13" s="626">
        <v>35.700000000000003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54728481</v>
      </c>
      <c r="CS13" s="624"/>
      <c r="CT13" s="624"/>
      <c r="CU13" s="624"/>
      <c r="CV13" s="624"/>
      <c r="CW13" s="624"/>
      <c r="CX13" s="624"/>
      <c r="CY13" s="625"/>
      <c r="CZ13" s="626">
        <v>9.4</v>
      </c>
      <c r="DA13" s="626"/>
      <c r="DB13" s="626"/>
      <c r="DC13" s="626"/>
      <c r="DD13" s="632">
        <v>25599139</v>
      </c>
      <c r="DE13" s="624"/>
      <c r="DF13" s="624"/>
      <c r="DG13" s="624"/>
      <c r="DH13" s="624"/>
      <c r="DI13" s="624"/>
      <c r="DJ13" s="624"/>
      <c r="DK13" s="624"/>
      <c r="DL13" s="624"/>
      <c r="DM13" s="624"/>
      <c r="DN13" s="624"/>
      <c r="DO13" s="624"/>
      <c r="DP13" s="625"/>
      <c r="DQ13" s="632">
        <v>27187504</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36169</v>
      </c>
      <c r="S14" s="624"/>
      <c r="T14" s="624"/>
      <c r="U14" s="624"/>
      <c r="V14" s="624"/>
      <c r="W14" s="624"/>
      <c r="X14" s="624"/>
      <c r="Y14" s="625"/>
      <c r="Z14" s="626">
        <v>0</v>
      </c>
      <c r="AA14" s="626"/>
      <c r="AB14" s="626"/>
      <c r="AC14" s="626"/>
      <c r="AD14" s="627">
        <v>36169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1993329</v>
      </c>
      <c r="BH14" s="624"/>
      <c r="BI14" s="624"/>
      <c r="BJ14" s="624"/>
      <c r="BK14" s="624"/>
      <c r="BL14" s="624"/>
      <c r="BM14" s="624"/>
      <c r="BN14" s="625"/>
      <c r="BO14" s="626">
        <v>0.9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14346981</v>
      </c>
      <c r="CS14" s="624"/>
      <c r="CT14" s="624"/>
      <c r="CU14" s="624"/>
      <c r="CV14" s="624"/>
      <c r="CW14" s="624"/>
      <c r="CX14" s="624"/>
      <c r="CY14" s="625"/>
      <c r="CZ14" s="626">
        <v>2.5</v>
      </c>
      <c r="DA14" s="626"/>
      <c r="DB14" s="626"/>
      <c r="DC14" s="626"/>
      <c r="DD14" s="632">
        <v>2059630</v>
      </c>
      <c r="DE14" s="624"/>
      <c r="DF14" s="624"/>
      <c r="DG14" s="624"/>
      <c r="DH14" s="624"/>
      <c r="DI14" s="624"/>
      <c r="DJ14" s="624"/>
      <c r="DK14" s="624"/>
      <c r="DL14" s="624"/>
      <c r="DM14" s="624"/>
      <c r="DN14" s="624"/>
      <c r="DO14" s="624"/>
      <c r="DP14" s="625"/>
      <c r="DQ14" s="632">
        <v>12325602</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v>6569044</v>
      </c>
      <c r="S15" s="624"/>
      <c r="T15" s="624"/>
      <c r="U15" s="624"/>
      <c r="V15" s="624"/>
      <c r="W15" s="624"/>
      <c r="X15" s="624"/>
      <c r="Y15" s="625"/>
      <c r="Z15" s="626">
        <v>1.1000000000000001</v>
      </c>
      <c r="AA15" s="626"/>
      <c r="AB15" s="626"/>
      <c r="AC15" s="626"/>
      <c r="AD15" s="627">
        <v>6569044</v>
      </c>
      <c r="AE15" s="627"/>
      <c r="AF15" s="627"/>
      <c r="AG15" s="627"/>
      <c r="AH15" s="627"/>
      <c r="AI15" s="627"/>
      <c r="AJ15" s="627"/>
      <c r="AK15" s="627"/>
      <c r="AL15" s="628">
        <v>2.2999999999999998</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8264335</v>
      </c>
      <c r="BH15" s="624"/>
      <c r="BI15" s="624"/>
      <c r="BJ15" s="624"/>
      <c r="BK15" s="624"/>
      <c r="BL15" s="624"/>
      <c r="BM15" s="624"/>
      <c r="BN15" s="625"/>
      <c r="BO15" s="626">
        <v>3.6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108529210</v>
      </c>
      <c r="CS15" s="624"/>
      <c r="CT15" s="624"/>
      <c r="CU15" s="624"/>
      <c r="CV15" s="624"/>
      <c r="CW15" s="624"/>
      <c r="CX15" s="624"/>
      <c r="CY15" s="625"/>
      <c r="CZ15" s="626">
        <v>18.600000000000001</v>
      </c>
      <c r="DA15" s="626"/>
      <c r="DB15" s="626"/>
      <c r="DC15" s="626"/>
      <c r="DD15" s="632">
        <v>16298107</v>
      </c>
      <c r="DE15" s="624"/>
      <c r="DF15" s="624"/>
      <c r="DG15" s="624"/>
      <c r="DH15" s="624"/>
      <c r="DI15" s="624"/>
      <c r="DJ15" s="624"/>
      <c r="DK15" s="624"/>
      <c r="DL15" s="624"/>
      <c r="DM15" s="624"/>
      <c r="DN15" s="624"/>
      <c r="DO15" s="624"/>
      <c r="DP15" s="625"/>
      <c r="DQ15" s="632">
        <v>70529360</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451916</v>
      </c>
      <c r="S16" s="624"/>
      <c r="T16" s="624"/>
      <c r="U16" s="624"/>
      <c r="V16" s="624"/>
      <c r="W16" s="624"/>
      <c r="X16" s="624"/>
      <c r="Y16" s="625"/>
      <c r="Z16" s="626">
        <v>0.1</v>
      </c>
      <c r="AA16" s="626"/>
      <c r="AB16" s="626"/>
      <c r="AC16" s="626"/>
      <c r="AD16" s="627">
        <v>451916</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3556</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1038148</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18346</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3216139</v>
      </c>
      <c r="S17" s="624"/>
      <c r="T17" s="624"/>
      <c r="U17" s="624"/>
      <c r="V17" s="624"/>
      <c r="W17" s="624"/>
      <c r="X17" s="624"/>
      <c r="Y17" s="625"/>
      <c r="Z17" s="626">
        <v>0.5</v>
      </c>
      <c r="AA17" s="626"/>
      <c r="AB17" s="626"/>
      <c r="AC17" s="626"/>
      <c r="AD17" s="627">
        <v>3216139</v>
      </c>
      <c r="AE17" s="627"/>
      <c r="AF17" s="627"/>
      <c r="AG17" s="627"/>
      <c r="AH17" s="627"/>
      <c r="AI17" s="627"/>
      <c r="AJ17" s="627"/>
      <c r="AK17" s="627"/>
      <c r="AL17" s="628">
        <v>1.1000000000000001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60261870</v>
      </c>
      <c r="CS17" s="624"/>
      <c r="CT17" s="624"/>
      <c r="CU17" s="624"/>
      <c r="CV17" s="624"/>
      <c r="CW17" s="624"/>
      <c r="CX17" s="624"/>
      <c r="CY17" s="625"/>
      <c r="CZ17" s="626">
        <v>10.3</v>
      </c>
      <c r="DA17" s="626"/>
      <c r="DB17" s="626"/>
      <c r="DC17" s="626"/>
      <c r="DD17" s="632" t="s">
        <v>122</v>
      </c>
      <c r="DE17" s="624"/>
      <c r="DF17" s="624"/>
      <c r="DG17" s="624"/>
      <c r="DH17" s="624"/>
      <c r="DI17" s="624"/>
      <c r="DJ17" s="624"/>
      <c r="DK17" s="624"/>
      <c r="DL17" s="624"/>
      <c r="DM17" s="624"/>
      <c r="DN17" s="624"/>
      <c r="DO17" s="624"/>
      <c r="DP17" s="625"/>
      <c r="DQ17" s="632">
        <v>53736645</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1701414</v>
      </c>
      <c r="S18" s="624"/>
      <c r="T18" s="624"/>
      <c r="U18" s="624"/>
      <c r="V18" s="624"/>
      <c r="W18" s="624"/>
      <c r="X18" s="624"/>
      <c r="Y18" s="625"/>
      <c r="Z18" s="626">
        <v>0.3</v>
      </c>
      <c r="AA18" s="626"/>
      <c r="AB18" s="626"/>
      <c r="AC18" s="626"/>
      <c r="AD18" s="627">
        <v>1701414</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3785927</v>
      </c>
      <c r="CS18" s="624"/>
      <c r="CT18" s="624"/>
      <c r="CU18" s="624"/>
      <c r="CV18" s="624"/>
      <c r="CW18" s="624"/>
      <c r="CX18" s="624"/>
      <c r="CY18" s="625"/>
      <c r="CZ18" s="626">
        <v>0.6</v>
      </c>
      <c r="DA18" s="626"/>
      <c r="DB18" s="626"/>
      <c r="DC18" s="626"/>
      <c r="DD18" s="632" t="s">
        <v>122</v>
      </c>
      <c r="DE18" s="624"/>
      <c r="DF18" s="624"/>
      <c r="DG18" s="624"/>
      <c r="DH18" s="624"/>
      <c r="DI18" s="624"/>
      <c r="DJ18" s="624"/>
      <c r="DK18" s="624"/>
      <c r="DL18" s="624"/>
      <c r="DM18" s="624"/>
      <c r="DN18" s="624"/>
      <c r="DO18" s="624"/>
      <c r="DP18" s="625"/>
      <c r="DQ18" s="632">
        <v>3141855</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1686625</v>
      </c>
      <c r="S19" s="624"/>
      <c r="T19" s="624"/>
      <c r="U19" s="624"/>
      <c r="V19" s="624"/>
      <c r="W19" s="624"/>
      <c r="X19" s="624"/>
      <c r="Y19" s="625"/>
      <c r="Z19" s="626">
        <v>0.3</v>
      </c>
      <c r="AA19" s="626"/>
      <c r="AB19" s="626"/>
      <c r="AC19" s="626"/>
      <c r="AD19" s="627">
        <v>1686625</v>
      </c>
      <c r="AE19" s="627"/>
      <c r="AF19" s="627"/>
      <c r="AG19" s="627"/>
      <c r="AH19" s="627"/>
      <c r="AI19" s="627"/>
      <c r="AJ19" s="627"/>
      <c r="AK19" s="627"/>
      <c r="AL19" s="628">
        <v>0.6</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22874595</v>
      </c>
      <c r="BH19" s="624"/>
      <c r="BI19" s="624"/>
      <c r="BJ19" s="624"/>
      <c r="BK19" s="624"/>
      <c r="BL19" s="624"/>
      <c r="BM19" s="624"/>
      <c r="BN19" s="625"/>
      <c r="BO19" s="626">
        <v>10</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14789</v>
      </c>
      <c r="S20" s="624"/>
      <c r="T20" s="624"/>
      <c r="U20" s="624"/>
      <c r="V20" s="624"/>
      <c r="W20" s="624"/>
      <c r="X20" s="624"/>
      <c r="Y20" s="625"/>
      <c r="Z20" s="626">
        <v>0</v>
      </c>
      <c r="AA20" s="626"/>
      <c r="AB20" s="626"/>
      <c r="AC20" s="626"/>
      <c r="AD20" s="627">
        <v>14789</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22874595</v>
      </c>
      <c r="BH20" s="624"/>
      <c r="BI20" s="624"/>
      <c r="BJ20" s="624"/>
      <c r="BK20" s="624"/>
      <c r="BL20" s="624"/>
      <c r="BM20" s="624"/>
      <c r="BN20" s="625"/>
      <c r="BO20" s="626">
        <v>10</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583937600</v>
      </c>
      <c r="CS20" s="624"/>
      <c r="CT20" s="624"/>
      <c r="CU20" s="624"/>
      <c r="CV20" s="624"/>
      <c r="CW20" s="624"/>
      <c r="CX20" s="624"/>
      <c r="CY20" s="625"/>
      <c r="CZ20" s="626">
        <v>100</v>
      </c>
      <c r="DA20" s="626"/>
      <c r="DB20" s="626"/>
      <c r="DC20" s="626"/>
      <c r="DD20" s="632">
        <v>63794476</v>
      </c>
      <c r="DE20" s="624"/>
      <c r="DF20" s="624"/>
      <c r="DG20" s="624"/>
      <c r="DH20" s="624"/>
      <c r="DI20" s="624"/>
      <c r="DJ20" s="624"/>
      <c r="DK20" s="624"/>
      <c r="DL20" s="624"/>
      <c r="DM20" s="624"/>
      <c r="DN20" s="624"/>
      <c r="DO20" s="624"/>
      <c r="DP20" s="625"/>
      <c r="DQ20" s="632">
        <v>349085111</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31723610</v>
      </c>
      <c r="S21" s="624"/>
      <c r="T21" s="624"/>
      <c r="U21" s="624"/>
      <c r="V21" s="624"/>
      <c r="W21" s="624"/>
      <c r="X21" s="624"/>
      <c r="Y21" s="625"/>
      <c r="Z21" s="626">
        <v>5.4</v>
      </c>
      <c r="AA21" s="626"/>
      <c r="AB21" s="626"/>
      <c r="AC21" s="626"/>
      <c r="AD21" s="627">
        <v>28962666</v>
      </c>
      <c r="AE21" s="627"/>
      <c r="AF21" s="627"/>
      <c r="AG21" s="627"/>
      <c r="AH21" s="627"/>
      <c r="AI21" s="627"/>
      <c r="AJ21" s="627"/>
      <c r="AK21" s="627"/>
      <c r="AL21" s="628">
        <v>10.1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199915</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28962666</v>
      </c>
      <c r="S22" s="624"/>
      <c r="T22" s="624"/>
      <c r="U22" s="624"/>
      <c r="V22" s="624"/>
      <c r="W22" s="624"/>
      <c r="X22" s="624"/>
      <c r="Y22" s="625"/>
      <c r="Z22" s="626">
        <v>4.9000000000000004</v>
      </c>
      <c r="AA22" s="626"/>
      <c r="AB22" s="626"/>
      <c r="AC22" s="626"/>
      <c r="AD22" s="627">
        <v>28962666</v>
      </c>
      <c r="AE22" s="627"/>
      <c r="AF22" s="627"/>
      <c r="AG22" s="627"/>
      <c r="AH22" s="627"/>
      <c r="AI22" s="627"/>
      <c r="AJ22" s="627"/>
      <c r="AK22" s="627"/>
      <c r="AL22" s="628">
        <v>10.1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v>5764754</v>
      </c>
      <c r="BH22" s="624"/>
      <c r="BI22" s="624"/>
      <c r="BJ22" s="624"/>
      <c r="BK22" s="624"/>
      <c r="BL22" s="624"/>
      <c r="BM22" s="624"/>
      <c r="BN22" s="625"/>
      <c r="BO22" s="626">
        <v>2.5</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1398490</v>
      </c>
      <c r="S23" s="624"/>
      <c r="T23" s="624"/>
      <c r="U23" s="624"/>
      <c r="V23" s="624"/>
      <c r="W23" s="624"/>
      <c r="X23" s="624"/>
      <c r="Y23" s="625"/>
      <c r="Z23" s="626">
        <v>0.2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16909926</v>
      </c>
      <c r="BH23" s="624"/>
      <c r="BI23" s="624"/>
      <c r="BJ23" s="624"/>
      <c r="BK23" s="624"/>
      <c r="BL23" s="624"/>
      <c r="BM23" s="624"/>
      <c r="BN23" s="625"/>
      <c r="BO23" s="626">
        <v>7.4</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1362454</v>
      </c>
      <c r="S24" s="624"/>
      <c r="T24" s="624"/>
      <c r="U24" s="624"/>
      <c r="V24" s="624"/>
      <c r="W24" s="624"/>
      <c r="X24" s="624"/>
      <c r="Y24" s="625"/>
      <c r="Z24" s="626">
        <v>0.2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320506793</v>
      </c>
      <c r="CS24" s="613"/>
      <c r="CT24" s="613"/>
      <c r="CU24" s="613"/>
      <c r="CV24" s="613"/>
      <c r="CW24" s="613"/>
      <c r="CX24" s="613"/>
      <c r="CY24" s="614"/>
      <c r="CZ24" s="617">
        <v>54.9</v>
      </c>
      <c r="DA24" s="618"/>
      <c r="DB24" s="618"/>
      <c r="DC24" s="634"/>
      <c r="DD24" s="658">
        <v>206208702</v>
      </c>
      <c r="DE24" s="613"/>
      <c r="DF24" s="613"/>
      <c r="DG24" s="613"/>
      <c r="DH24" s="613"/>
      <c r="DI24" s="613"/>
      <c r="DJ24" s="613"/>
      <c r="DK24" s="614"/>
      <c r="DL24" s="658">
        <v>191430840</v>
      </c>
      <c r="DM24" s="613"/>
      <c r="DN24" s="613"/>
      <c r="DO24" s="613"/>
      <c r="DP24" s="613"/>
      <c r="DQ24" s="613"/>
      <c r="DR24" s="613"/>
      <c r="DS24" s="613"/>
      <c r="DT24" s="613"/>
      <c r="DU24" s="613"/>
      <c r="DV24" s="614"/>
      <c r="DW24" s="617">
        <v>64.599999999999994</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306587470</v>
      </c>
      <c r="S25" s="624"/>
      <c r="T25" s="624"/>
      <c r="U25" s="624"/>
      <c r="V25" s="624"/>
      <c r="W25" s="624"/>
      <c r="X25" s="624"/>
      <c r="Y25" s="625"/>
      <c r="Z25" s="626">
        <v>51.7</v>
      </c>
      <c r="AA25" s="626"/>
      <c r="AB25" s="626"/>
      <c r="AC25" s="626"/>
      <c r="AD25" s="627">
        <v>283051324</v>
      </c>
      <c r="AE25" s="627"/>
      <c r="AF25" s="627"/>
      <c r="AG25" s="627"/>
      <c r="AH25" s="627"/>
      <c r="AI25" s="627"/>
      <c r="AJ25" s="627"/>
      <c r="AK25" s="627"/>
      <c r="AL25" s="628">
        <v>98.8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112868322</v>
      </c>
      <c r="CS25" s="655"/>
      <c r="CT25" s="655"/>
      <c r="CU25" s="655"/>
      <c r="CV25" s="655"/>
      <c r="CW25" s="655"/>
      <c r="CX25" s="655"/>
      <c r="CY25" s="656"/>
      <c r="CZ25" s="628">
        <v>19.3</v>
      </c>
      <c r="DA25" s="653"/>
      <c r="DB25" s="653"/>
      <c r="DC25" s="657"/>
      <c r="DD25" s="632">
        <v>97509268</v>
      </c>
      <c r="DE25" s="655"/>
      <c r="DF25" s="655"/>
      <c r="DG25" s="655"/>
      <c r="DH25" s="655"/>
      <c r="DI25" s="655"/>
      <c r="DJ25" s="655"/>
      <c r="DK25" s="656"/>
      <c r="DL25" s="632">
        <v>97299559</v>
      </c>
      <c r="DM25" s="655"/>
      <c r="DN25" s="655"/>
      <c r="DO25" s="655"/>
      <c r="DP25" s="655"/>
      <c r="DQ25" s="655"/>
      <c r="DR25" s="655"/>
      <c r="DS25" s="655"/>
      <c r="DT25" s="655"/>
      <c r="DU25" s="655"/>
      <c r="DV25" s="656"/>
      <c r="DW25" s="628">
        <v>32.799999999999997</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251352</v>
      </c>
      <c r="S26" s="624"/>
      <c r="T26" s="624"/>
      <c r="U26" s="624"/>
      <c r="V26" s="624"/>
      <c r="W26" s="624"/>
      <c r="X26" s="624"/>
      <c r="Y26" s="625"/>
      <c r="Z26" s="626">
        <v>0</v>
      </c>
      <c r="AA26" s="626"/>
      <c r="AB26" s="626"/>
      <c r="AC26" s="626"/>
      <c r="AD26" s="627">
        <v>251352</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82379014</v>
      </c>
      <c r="CS26" s="624"/>
      <c r="CT26" s="624"/>
      <c r="CU26" s="624"/>
      <c r="CV26" s="624"/>
      <c r="CW26" s="624"/>
      <c r="CX26" s="624"/>
      <c r="CY26" s="625"/>
      <c r="CZ26" s="628">
        <v>14.1</v>
      </c>
      <c r="DA26" s="653"/>
      <c r="DB26" s="653"/>
      <c r="DC26" s="657"/>
      <c r="DD26" s="632">
        <v>68070576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2507869</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229301308</v>
      </c>
      <c r="BH27" s="624"/>
      <c r="BI27" s="624"/>
      <c r="BJ27" s="624"/>
      <c r="BK27" s="624"/>
      <c r="BL27" s="624"/>
      <c r="BM27" s="624"/>
      <c r="BN27" s="625"/>
      <c r="BO27" s="626">
        <v>100</v>
      </c>
      <c r="BP27" s="626"/>
      <c r="BQ27" s="626"/>
      <c r="BR27" s="626"/>
      <c r="BS27" s="627">
        <v>3865276</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147554712</v>
      </c>
      <c r="CS27" s="655"/>
      <c r="CT27" s="655"/>
      <c r="CU27" s="655"/>
      <c r="CV27" s="655"/>
      <c r="CW27" s="655"/>
      <c r="CX27" s="655"/>
      <c r="CY27" s="656"/>
      <c r="CZ27" s="628">
        <v>25.3</v>
      </c>
      <c r="DA27" s="653"/>
      <c r="DB27" s="653"/>
      <c r="DC27" s="657"/>
      <c r="DD27" s="632">
        <v>55140900</v>
      </c>
      <c r="DE27" s="655"/>
      <c r="DF27" s="655"/>
      <c r="DG27" s="655"/>
      <c r="DH27" s="655"/>
      <c r="DI27" s="655"/>
      <c r="DJ27" s="655"/>
      <c r="DK27" s="656"/>
      <c r="DL27" s="632">
        <v>40602268</v>
      </c>
      <c r="DM27" s="655"/>
      <c r="DN27" s="655"/>
      <c r="DO27" s="655"/>
      <c r="DP27" s="655"/>
      <c r="DQ27" s="655"/>
      <c r="DR27" s="655"/>
      <c r="DS27" s="655"/>
      <c r="DT27" s="655"/>
      <c r="DU27" s="655"/>
      <c r="DV27" s="656"/>
      <c r="DW27" s="628">
        <v>13.7</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8042872</v>
      </c>
      <c r="S28" s="624"/>
      <c r="T28" s="624"/>
      <c r="U28" s="624"/>
      <c r="V28" s="624"/>
      <c r="W28" s="624"/>
      <c r="X28" s="624"/>
      <c r="Y28" s="625"/>
      <c r="Z28" s="626">
        <v>1.4</v>
      </c>
      <c r="AA28" s="626"/>
      <c r="AB28" s="626"/>
      <c r="AC28" s="626"/>
      <c r="AD28" s="627">
        <v>1978535</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60083759</v>
      </c>
      <c r="CS28" s="624"/>
      <c r="CT28" s="624"/>
      <c r="CU28" s="624"/>
      <c r="CV28" s="624"/>
      <c r="CW28" s="624"/>
      <c r="CX28" s="624"/>
      <c r="CY28" s="625"/>
      <c r="CZ28" s="628">
        <v>10.3</v>
      </c>
      <c r="DA28" s="653"/>
      <c r="DB28" s="653"/>
      <c r="DC28" s="657"/>
      <c r="DD28" s="632">
        <v>53558534</v>
      </c>
      <c r="DE28" s="624"/>
      <c r="DF28" s="624"/>
      <c r="DG28" s="624"/>
      <c r="DH28" s="624"/>
      <c r="DI28" s="624"/>
      <c r="DJ28" s="624"/>
      <c r="DK28" s="625"/>
      <c r="DL28" s="632">
        <v>53529013</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4275823</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60076676</v>
      </c>
      <c r="CS29" s="655"/>
      <c r="CT29" s="655"/>
      <c r="CU29" s="655"/>
      <c r="CV29" s="655"/>
      <c r="CW29" s="655"/>
      <c r="CX29" s="655"/>
      <c r="CY29" s="656"/>
      <c r="CZ29" s="628">
        <v>10.3</v>
      </c>
      <c r="DA29" s="653"/>
      <c r="DB29" s="653"/>
      <c r="DC29" s="657"/>
      <c r="DD29" s="632">
        <v>53551451</v>
      </c>
      <c r="DE29" s="655"/>
      <c r="DF29" s="655"/>
      <c r="DG29" s="655"/>
      <c r="DH29" s="655"/>
      <c r="DI29" s="655"/>
      <c r="DJ29" s="655"/>
      <c r="DK29" s="656"/>
      <c r="DL29" s="632">
        <v>53521930</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128585541</v>
      </c>
      <c r="S30" s="624"/>
      <c r="T30" s="624"/>
      <c r="U30" s="624"/>
      <c r="V30" s="624"/>
      <c r="W30" s="624"/>
      <c r="X30" s="624"/>
      <c r="Y30" s="625"/>
      <c r="Z30" s="626">
        <v>21.7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56412761</v>
      </c>
      <c r="CS30" s="624"/>
      <c r="CT30" s="624"/>
      <c r="CU30" s="624"/>
      <c r="CV30" s="624"/>
      <c r="CW30" s="624"/>
      <c r="CX30" s="624"/>
      <c r="CY30" s="625"/>
      <c r="CZ30" s="628">
        <v>9.6999999999999993</v>
      </c>
      <c r="DA30" s="653"/>
      <c r="DB30" s="653"/>
      <c r="DC30" s="657"/>
      <c r="DD30" s="632">
        <v>49901207</v>
      </c>
      <c r="DE30" s="624"/>
      <c r="DF30" s="624"/>
      <c r="DG30" s="624"/>
      <c r="DH30" s="624"/>
      <c r="DI30" s="624"/>
      <c r="DJ30" s="624"/>
      <c r="DK30" s="625"/>
      <c r="DL30" s="632">
        <v>49871686</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v>259678</v>
      </c>
      <c r="S31" s="624"/>
      <c r="T31" s="624"/>
      <c r="U31" s="624"/>
      <c r="V31" s="624"/>
      <c r="W31" s="624"/>
      <c r="X31" s="624"/>
      <c r="Y31" s="625"/>
      <c r="Z31" s="626">
        <v>0</v>
      </c>
      <c r="AA31" s="626"/>
      <c r="AB31" s="626"/>
      <c r="AC31" s="626"/>
      <c r="AD31" s="627">
        <v>259678</v>
      </c>
      <c r="AE31" s="627"/>
      <c r="AF31" s="627"/>
      <c r="AG31" s="627"/>
      <c r="AH31" s="627"/>
      <c r="AI31" s="627"/>
      <c r="AJ31" s="627"/>
      <c r="AK31" s="627"/>
      <c r="AL31" s="628">
        <v>0.1</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99.5</v>
      </c>
      <c r="BH31" s="667"/>
      <c r="BI31" s="667"/>
      <c r="BJ31" s="667"/>
      <c r="BK31" s="667"/>
      <c r="BL31" s="667"/>
      <c r="BM31" s="618">
        <v>98.8</v>
      </c>
      <c r="BN31" s="667"/>
      <c r="BO31" s="667"/>
      <c r="BP31" s="667"/>
      <c r="BQ31" s="668"/>
      <c r="BR31" s="679">
        <v>99.4</v>
      </c>
      <c r="BS31" s="667"/>
      <c r="BT31" s="667"/>
      <c r="BU31" s="667"/>
      <c r="BV31" s="667"/>
      <c r="BW31" s="667"/>
      <c r="BX31" s="618">
        <v>98.7</v>
      </c>
      <c r="BY31" s="667"/>
      <c r="BZ31" s="667"/>
      <c r="CA31" s="667"/>
      <c r="CB31" s="668"/>
      <c r="CD31" s="661"/>
      <c r="CE31" s="662"/>
      <c r="CF31" s="620" t="s">
        <v>301</v>
      </c>
      <c r="CG31" s="621"/>
      <c r="CH31" s="621"/>
      <c r="CI31" s="621"/>
      <c r="CJ31" s="621"/>
      <c r="CK31" s="621"/>
      <c r="CL31" s="621"/>
      <c r="CM31" s="621"/>
      <c r="CN31" s="621"/>
      <c r="CO31" s="621"/>
      <c r="CP31" s="621"/>
      <c r="CQ31" s="622"/>
      <c r="CR31" s="623">
        <v>3663915</v>
      </c>
      <c r="CS31" s="655"/>
      <c r="CT31" s="655"/>
      <c r="CU31" s="655"/>
      <c r="CV31" s="655"/>
      <c r="CW31" s="655"/>
      <c r="CX31" s="655"/>
      <c r="CY31" s="656"/>
      <c r="CZ31" s="628">
        <v>0.6</v>
      </c>
      <c r="DA31" s="653"/>
      <c r="DB31" s="653"/>
      <c r="DC31" s="657"/>
      <c r="DD31" s="632">
        <v>3650244</v>
      </c>
      <c r="DE31" s="655"/>
      <c r="DF31" s="655"/>
      <c r="DG31" s="655"/>
      <c r="DH31" s="655"/>
      <c r="DI31" s="655"/>
      <c r="DJ31" s="655"/>
      <c r="DK31" s="656"/>
      <c r="DL31" s="632">
        <v>3650244</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30260542</v>
      </c>
      <c r="S32" s="624"/>
      <c r="T32" s="624"/>
      <c r="U32" s="624"/>
      <c r="V32" s="624"/>
      <c r="W32" s="624"/>
      <c r="X32" s="624"/>
      <c r="Y32" s="625"/>
      <c r="Z32" s="626">
        <v>5.0999999999999996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99.2</v>
      </c>
      <c r="BH32" s="655"/>
      <c r="BI32" s="655"/>
      <c r="BJ32" s="655"/>
      <c r="BK32" s="655"/>
      <c r="BL32" s="655"/>
      <c r="BM32" s="629">
        <v>98.1</v>
      </c>
      <c r="BN32" s="655"/>
      <c r="BO32" s="655"/>
      <c r="BP32" s="655"/>
      <c r="BQ32" s="678"/>
      <c r="BR32" s="680">
        <v>99.2</v>
      </c>
      <c r="BS32" s="655"/>
      <c r="BT32" s="655"/>
      <c r="BU32" s="655"/>
      <c r="BV32" s="655"/>
      <c r="BW32" s="655"/>
      <c r="BX32" s="629">
        <v>98.1</v>
      </c>
      <c r="BY32" s="655"/>
      <c r="BZ32" s="655"/>
      <c r="CA32" s="655"/>
      <c r="CB32" s="678"/>
      <c r="CD32" s="663"/>
      <c r="CE32" s="664"/>
      <c r="CF32" s="620" t="s">
        <v>305</v>
      </c>
      <c r="CG32" s="621"/>
      <c r="CH32" s="621"/>
      <c r="CI32" s="621"/>
      <c r="CJ32" s="621"/>
      <c r="CK32" s="621"/>
      <c r="CL32" s="621"/>
      <c r="CM32" s="621"/>
      <c r="CN32" s="621"/>
      <c r="CO32" s="621"/>
      <c r="CP32" s="621"/>
      <c r="CQ32" s="622"/>
      <c r="CR32" s="623">
        <v>7083</v>
      </c>
      <c r="CS32" s="624"/>
      <c r="CT32" s="624"/>
      <c r="CU32" s="624"/>
      <c r="CV32" s="624"/>
      <c r="CW32" s="624"/>
      <c r="CX32" s="624"/>
      <c r="CY32" s="625"/>
      <c r="CZ32" s="628">
        <v>0</v>
      </c>
      <c r="DA32" s="653"/>
      <c r="DB32" s="653"/>
      <c r="DC32" s="657"/>
      <c r="DD32" s="632">
        <v>7083</v>
      </c>
      <c r="DE32" s="624"/>
      <c r="DF32" s="624"/>
      <c r="DG32" s="624"/>
      <c r="DH32" s="624"/>
      <c r="DI32" s="624"/>
      <c r="DJ32" s="624"/>
      <c r="DK32" s="625"/>
      <c r="DL32" s="632">
        <v>7083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3348104</v>
      </c>
      <c r="S33" s="624"/>
      <c r="T33" s="624"/>
      <c r="U33" s="624"/>
      <c r="V33" s="624"/>
      <c r="W33" s="624"/>
      <c r="X33" s="624"/>
      <c r="Y33" s="625"/>
      <c r="Z33" s="626">
        <v>0.6</v>
      </c>
      <c r="AA33" s="626"/>
      <c r="AB33" s="626"/>
      <c r="AC33" s="626"/>
      <c r="AD33" s="627">
        <v>640460</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99.7</v>
      </c>
      <c r="BH33" s="682"/>
      <c r="BI33" s="682"/>
      <c r="BJ33" s="682"/>
      <c r="BK33" s="682"/>
      <c r="BL33" s="682"/>
      <c r="BM33" s="683">
        <v>99.5</v>
      </c>
      <c r="BN33" s="682"/>
      <c r="BO33" s="682"/>
      <c r="BP33" s="682"/>
      <c r="BQ33" s="684"/>
      <c r="BR33" s="681">
        <v>99.7</v>
      </c>
      <c r="BS33" s="682"/>
      <c r="BT33" s="682"/>
      <c r="BU33" s="682"/>
      <c r="BV33" s="682"/>
      <c r="BW33" s="682"/>
      <c r="BX33" s="683">
        <v>99.4</v>
      </c>
      <c r="BY33" s="682"/>
      <c r="BZ33" s="682"/>
      <c r="CA33" s="682"/>
      <c r="CB33" s="684"/>
      <c r="CD33" s="620" t="s">
        <v>308</v>
      </c>
      <c r="CE33" s="621"/>
      <c r="CF33" s="621"/>
      <c r="CG33" s="621"/>
      <c r="CH33" s="621"/>
      <c r="CI33" s="621"/>
      <c r="CJ33" s="621"/>
      <c r="CK33" s="621"/>
      <c r="CL33" s="621"/>
      <c r="CM33" s="621"/>
      <c r="CN33" s="621"/>
      <c r="CO33" s="621"/>
      <c r="CP33" s="621"/>
      <c r="CQ33" s="622"/>
      <c r="CR33" s="623">
        <v>198598183</v>
      </c>
      <c r="CS33" s="655"/>
      <c r="CT33" s="655"/>
      <c r="CU33" s="655"/>
      <c r="CV33" s="655"/>
      <c r="CW33" s="655"/>
      <c r="CX33" s="655"/>
      <c r="CY33" s="656"/>
      <c r="CZ33" s="628">
        <v>34</v>
      </c>
      <c r="DA33" s="653"/>
      <c r="DB33" s="653"/>
      <c r="DC33" s="657"/>
      <c r="DD33" s="632">
        <v>134937720</v>
      </c>
      <c r="DE33" s="655"/>
      <c r="DF33" s="655"/>
      <c r="DG33" s="655"/>
      <c r="DH33" s="655"/>
      <c r="DI33" s="655"/>
      <c r="DJ33" s="655"/>
      <c r="DK33" s="656"/>
      <c r="DL33" s="632">
        <v>96170792</v>
      </c>
      <c r="DM33" s="655"/>
      <c r="DN33" s="655"/>
      <c r="DO33" s="655"/>
      <c r="DP33" s="655"/>
      <c r="DQ33" s="655"/>
      <c r="DR33" s="655"/>
      <c r="DS33" s="655"/>
      <c r="DT33" s="655"/>
      <c r="DU33" s="655"/>
      <c r="DV33" s="656"/>
      <c r="DW33" s="628">
        <v>32.5</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947748</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80912519</v>
      </c>
      <c r="CS34" s="624"/>
      <c r="CT34" s="624"/>
      <c r="CU34" s="624"/>
      <c r="CV34" s="624"/>
      <c r="CW34" s="624"/>
      <c r="CX34" s="624"/>
      <c r="CY34" s="625"/>
      <c r="CZ34" s="628">
        <v>13.9</v>
      </c>
      <c r="DA34" s="653"/>
      <c r="DB34" s="653"/>
      <c r="DC34" s="657"/>
      <c r="DD34" s="632">
        <v>52957097</v>
      </c>
      <c r="DE34" s="624"/>
      <c r="DF34" s="624"/>
      <c r="DG34" s="624"/>
      <c r="DH34" s="624"/>
      <c r="DI34" s="624"/>
      <c r="DJ34" s="624"/>
      <c r="DK34" s="625"/>
      <c r="DL34" s="632">
        <v>43187542</v>
      </c>
      <c r="DM34" s="624"/>
      <c r="DN34" s="624"/>
      <c r="DO34" s="624"/>
      <c r="DP34" s="624"/>
      <c r="DQ34" s="624"/>
      <c r="DR34" s="624"/>
      <c r="DS34" s="624"/>
      <c r="DT34" s="624"/>
      <c r="DU34" s="624"/>
      <c r="DV34" s="625"/>
      <c r="DW34" s="628">
        <v>14.6</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17777115</v>
      </c>
      <c r="S35" s="624"/>
      <c r="T35" s="624"/>
      <c r="U35" s="624"/>
      <c r="V35" s="624"/>
      <c r="W35" s="624"/>
      <c r="X35" s="624"/>
      <c r="Y35" s="625"/>
      <c r="Z35" s="626">
        <v>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10906485</v>
      </c>
      <c r="CS35" s="655"/>
      <c r="CT35" s="655"/>
      <c r="CU35" s="655"/>
      <c r="CV35" s="655"/>
      <c r="CW35" s="655"/>
      <c r="CX35" s="655"/>
      <c r="CY35" s="656"/>
      <c r="CZ35" s="628">
        <v>1.9</v>
      </c>
      <c r="DA35" s="653"/>
      <c r="DB35" s="653"/>
      <c r="DC35" s="657"/>
      <c r="DD35" s="632">
        <v>9673076</v>
      </c>
      <c r="DE35" s="655"/>
      <c r="DF35" s="655"/>
      <c r="DG35" s="655"/>
      <c r="DH35" s="655"/>
      <c r="DI35" s="655"/>
      <c r="DJ35" s="655"/>
      <c r="DK35" s="656"/>
      <c r="DL35" s="632">
        <v>9673076</v>
      </c>
      <c r="DM35" s="655"/>
      <c r="DN35" s="655"/>
      <c r="DO35" s="655"/>
      <c r="DP35" s="655"/>
      <c r="DQ35" s="655"/>
      <c r="DR35" s="655"/>
      <c r="DS35" s="655"/>
      <c r="DT35" s="655"/>
      <c r="DU35" s="655"/>
      <c r="DV35" s="656"/>
      <c r="DW35" s="628">
        <v>3.3</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5886618</v>
      </c>
      <c r="S36" s="624"/>
      <c r="T36" s="624"/>
      <c r="U36" s="624"/>
      <c r="V36" s="624"/>
      <c r="W36" s="624"/>
      <c r="X36" s="624"/>
      <c r="Y36" s="625"/>
      <c r="Z36" s="626">
        <v>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49898252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642456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37652355</v>
      </c>
      <c r="CS36" s="624"/>
      <c r="CT36" s="624"/>
      <c r="CU36" s="624"/>
      <c r="CV36" s="624"/>
      <c r="CW36" s="624"/>
      <c r="CX36" s="624"/>
      <c r="CY36" s="625"/>
      <c r="CZ36" s="628">
        <v>6.4</v>
      </c>
      <c r="DA36" s="653"/>
      <c r="DB36" s="653"/>
      <c r="DC36" s="657"/>
      <c r="DD36" s="632">
        <v>32870442</v>
      </c>
      <c r="DE36" s="624"/>
      <c r="DF36" s="624"/>
      <c r="DG36" s="624"/>
      <c r="DH36" s="624"/>
      <c r="DI36" s="624"/>
      <c r="DJ36" s="624"/>
      <c r="DK36" s="625"/>
      <c r="DL36" s="632">
        <v>17408002</v>
      </c>
      <c r="DM36" s="624"/>
      <c r="DN36" s="624"/>
      <c r="DO36" s="624"/>
      <c r="DP36" s="624"/>
      <c r="DQ36" s="624"/>
      <c r="DR36" s="624"/>
      <c r="DS36" s="624"/>
      <c r="DT36" s="624"/>
      <c r="DU36" s="624"/>
      <c r="DV36" s="625"/>
      <c r="DW36" s="628">
        <v>5.9</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30180018</v>
      </c>
      <c r="S37" s="624"/>
      <c r="T37" s="624"/>
      <c r="U37" s="624"/>
      <c r="V37" s="624"/>
      <c r="W37" s="624"/>
      <c r="X37" s="624"/>
      <c r="Y37" s="625"/>
      <c r="Z37" s="626">
        <v>5.0999999999999996</v>
      </c>
      <c r="AA37" s="626"/>
      <c r="AB37" s="626"/>
      <c r="AC37" s="626"/>
      <c r="AD37" s="627">
        <v>381315</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6477373</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-646098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t="s">
        <v>122</v>
      </c>
      <c r="CS37" s="655"/>
      <c r="CT37" s="655"/>
      <c r="CU37" s="655"/>
      <c r="CV37" s="655"/>
      <c r="CW37" s="655"/>
      <c r="CX37" s="655"/>
      <c r="CY37" s="656"/>
      <c r="CZ37" s="628" t="s">
        <v>122</v>
      </c>
      <c r="DA37" s="653"/>
      <c r="DB37" s="653"/>
      <c r="DC37" s="657"/>
      <c r="DD37" s="632" t="s">
        <v>122</v>
      </c>
      <c r="DE37" s="655"/>
      <c r="DF37" s="655"/>
      <c r="DG37" s="655"/>
      <c r="DH37" s="655"/>
      <c r="DI37" s="655"/>
      <c r="DJ37" s="655"/>
      <c r="DK37" s="656"/>
      <c r="DL37" s="632" t="s">
        <v>122</v>
      </c>
      <c r="DM37" s="655"/>
      <c r="DN37" s="655"/>
      <c r="DO37" s="655"/>
      <c r="DP37" s="655"/>
      <c r="DQ37" s="655"/>
      <c r="DR37" s="655"/>
      <c r="DS37" s="655"/>
      <c r="DT37" s="655"/>
      <c r="DU37" s="655"/>
      <c r="DV37" s="656"/>
      <c r="DW37" s="628" t="s">
        <v>122</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53739600</v>
      </c>
      <c r="S38" s="624"/>
      <c r="T38" s="624"/>
      <c r="U38" s="624"/>
      <c r="V38" s="624"/>
      <c r="W38" s="624"/>
      <c r="X38" s="624"/>
      <c r="Y38" s="625"/>
      <c r="Z38" s="626">
        <v>9.1</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3768832</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125181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35340109</v>
      </c>
      <c r="CS38" s="624"/>
      <c r="CT38" s="624"/>
      <c r="CU38" s="624"/>
      <c r="CV38" s="624"/>
      <c r="CW38" s="624"/>
      <c r="CX38" s="624"/>
      <c r="CY38" s="625"/>
      <c r="CZ38" s="628">
        <v>6.1</v>
      </c>
      <c r="DA38" s="653"/>
      <c r="DB38" s="653"/>
      <c r="DC38" s="657"/>
      <c r="DD38" s="632">
        <v>28539337</v>
      </c>
      <c r="DE38" s="624"/>
      <c r="DF38" s="624"/>
      <c r="DG38" s="624"/>
      <c r="DH38" s="624"/>
      <c r="DI38" s="624"/>
      <c r="DJ38" s="624"/>
      <c r="DK38" s="625"/>
      <c r="DL38" s="632">
        <v>25902172</v>
      </c>
      <c r="DM38" s="624"/>
      <c r="DN38" s="624"/>
      <c r="DO38" s="624"/>
      <c r="DP38" s="624"/>
      <c r="DQ38" s="624"/>
      <c r="DR38" s="624"/>
      <c r="DS38" s="624"/>
      <c r="DT38" s="624"/>
      <c r="DU38" s="624"/>
      <c r="DV38" s="625"/>
      <c r="DW38" s="628">
        <v>8.6999999999999993</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2877676</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175690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10875351</v>
      </c>
      <c r="CS39" s="655"/>
      <c r="CT39" s="655"/>
      <c r="CU39" s="655"/>
      <c r="CV39" s="655"/>
      <c r="CW39" s="655"/>
      <c r="CX39" s="655"/>
      <c r="CY39" s="656"/>
      <c r="CZ39" s="628">
        <v>1.9</v>
      </c>
      <c r="DA39" s="653"/>
      <c r="DB39" s="653"/>
      <c r="DC39" s="657"/>
      <c r="DD39" s="632">
        <v>9363653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9793700</v>
      </c>
      <c r="S40" s="624"/>
      <c r="T40" s="624"/>
      <c r="U40" s="624"/>
      <c r="V40" s="624"/>
      <c r="W40" s="624"/>
      <c r="X40" s="624"/>
      <c r="Y40" s="625"/>
      <c r="Z40" s="626">
        <v>1.7</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1417167</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22911364</v>
      </c>
      <c r="CS40" s="624"/>
      <c r="CT40" s="624"/>
      <c r="CU40" s="624"/>
      <c r="CV40" s="624"/>
      <c r="CW40" s="624"/>
      <c r="CX40" s="624"/>
      <c r="CY40" s="625"/>
      <c r="CZ40" s="628">
        <v>3.9</v>
      </c>
      <c r="DA40" s="653"/>
      <c r="DB40" s="653"/>
      <c r="DC40" s="657"/>
      <c r="DD40" s="632">
        <v>1534115</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592650350</v>
      </c>
      <c r="S41" s="696"/>
      <c r="T41" s="696"/>
      <c r="U41" s="696"/>
      <c r="V41" s="696"/>
      <c r="W41" s="696"/>
      <c r="X41" s="696"/>
      <c r="Y41" s="700"/>
      <c r="Z41" s="701">
        <v>100</v>
      </c>
      <c r="AA41" s="701"/>
      <c r="AB41" s="701"/>
      <c r="AC41" s="701"/>
      <c r="AD41" s="702">
        <v>286562664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9264900</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26092304</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359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64832624</v>
      </c>
      <c r="CS42" s="655"/>
      <c r="CT42" s="655"/>
      <c r="CU42" s="655"/>
      <c r="CV42" s="655"/>
      <c r="CW42" s="655"/>
      <c r="CX42" s="655"/>
      <c r="CY42" s="656"/>
      <c r="CZ42" s="628">
        <v>11.1</v>
      </c>
      <c r="DA42" s="653"/>
      <c r="DB42" s="653"/>
      <c r="DC42" s="657"/>
      <c r="DD42" s="632">
        <v>7938689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1478336</v>
      </c>
      <c r="CS43" s="655"/>
      <c r="CT43" s="655"/>
      <c r="CU43" s="655"/>
      <c r="CV43" s="655"/>
      <c r="CW43" s="655"/>
      <c r="CX43" s="655"/>
      <c r="CY43" s="656"/>
      <c r="CZ43" s="628">
        <v>0.3</v>
      </c>
      <c r="DA43" s="653"/>
      <c r="DB43" s="653"/>
      <c r="DC43" s="657"/>
      <c r="DD43" s="632">
        <v>1344428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63794476</v>
      </c>
      <c r="CS44" s="624"/>
      <c r="CT44" s="624"/>
      <c r="CU44" s="624"/>
      <c r="CV44" s="624"/>
      <c r="CW44" s="624"/>
      <c r="CX44" s="624"/>
      <c r="CY44" s="625"/>
      <c r="CZ44" s="628">
        <v>10.9</v>
      </c>
      <c r="DA44" s="629"/>
      <c r="DB44" s="629"/>
      <c r="DC44" s="635"/>
      <c r="DD44" s="632">
        <v>7920343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21782862</v>
      </c>
      <c r="CS45" s="655"/>
      <c r="CT45" s="655"/>
      <c r="CU45" s="655"/>
      <c r="CV45" s="655"/>
      <c r="CW45" s="655"/>
      <c r="CX45" s="655"/>
      <c r="CY45" s="656"/>
      <c r="CZ45" s="628">
        <v>3.7</v>
      </c>
      <c r="DA45" s="653"/>
      <c r="DB45" s="653"/>
      <c r="DC45" s="657"/>
      <c r="DD45" s="632">
        <v>529760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40562947</v>
      </c>
      <c r="CS46" s="624"/>
      <c r="CT46" s="624"/>
      <c r="CU46" s="624"/>
      <c r="CV46" s="624"/>
      <c r="CW46" s="624"/>
      <c r="CX46" s="624"/>
      <c r="CY46" s="625"/>
      <c r="CZ46" s="628">
        <v>6.9</v>
      </c>
      <c r="DA46" s="629"/>
      <c r="DB46" s="629"/>
      <c r="DC46" s="635"/>
      <c r="DD46" s="632">
        <v>7269216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1038148</v>
      </c>
      <c r="CS47" s="655"/>
      <c r="CT47" s="655"/>
      <c r="CU47" s="655"/>
      <c r="CV47" s="655"/>
      <c r="CW47" s="655"/>
      <c r="CX47" s="655"/>
      <c r="CY47" s="656"/>
      <c r="CZ47" s="628">
        <v>0.2</v>
      </c>
      <c r="DA47" s="653"/>
      <c r="DB47" s="653"/>
      <c r="DC47" s="657"/>
      <c r="DD47" s="632">
        <v>18346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583937600</v>
      </c>
      <c r="CS49" s="682"/>
      <c r="CT49" s="682"/>
      <c r="CU49" s="682"/>
      <c r="CV49" s="682"/>
      <c r="CW49" s="682"/>
      <c r="CX49" s="682"/>
      <c r="CY49" s="711"/>
      <c r="CZ49" s="703">
        <v>100</v>
      </c>
      <c r="DA49" s="712"/>
      <c r="DB49" s="712"/>
      <c r="DC49" s="713"/>
      <c r="DD49" s="714">
        <v>349085111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1vp4upCp6aIeS2UpJrRoCJP6MV7S/H6qxfNWNEq1f0iJiHFUim5S3MUMWh3HBnb+d4NQvw5WyuYJOWfT450wQ==" saltValue="mtzmIE7/J6ySrtFb6gKT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594844</v>
      </c>
      <c r="R7" s="753"/>
      <c r="S7" s="753"/>
      <c r="T7" s="753"/>
      <c r="U7" s="753"/>
      <c r="V7" s="753">
        <v>586241</v>
      </c>
      <c r="W7" s="753"/>
      <c r="X7" s="753"/>
      <c r="Y7" s="753"/>
      <c r="Z7" s="753"/>
      <c r="AA7" s="753">
        <v>8603</v>
      </c>
      <c r="AB7" s="753"/>
      <c r="AC7" s="753"/>
      <c r="AD7" s="753"/>
      <c r="AE7" s="754"/>
      <c r="AF7" s="755">
        <v>4037</v>
      </c>
      <c r="AG7" s="756"/>
      <c r="AH7" s="756"/>
      <c r="AI7" s="756"/>
      <c r="AJ7" s="757"/>
      <c r="AK7" s="758">
        <v>16168</v>
      </c>
      <c r="AL7" s="759"/>
      <c r="AM7" s="759"/>
      <c r="AN7" s="759"/>
      <c r="AO7" s="759"/>
      <c r="AP7" s="759">
        <v>831731</v>
      </c>
      <c r="AQ7" s="759"/>
      <c r="AR7" s="759"/>
      <c r="AS7" s="759"/>
      <c r="AT7" s="759"/>
      <c r="AU7" s="760" t="s">
        <v>563</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570</v>
      </c>
      <c r="BT7" s="747"/>
      <c r="BU7" s="747"/>
      <c r="BV7" s="747"/>
      <c r="BW7" s="747"/>
      <c r="BX7" s="747"/>
      <c r="BY7" s="747"/>
      <c r="BZ7" s="747"/>
      <c r="CA7" s="747"/>
      <c r="CB7" s="747"/>
      <c r="CC7" s="747"/>
      <c r="CD7" s="747"/>
      <c r="CE7" s="747"/>
      <c r="CF7" s="747"/>
      <c r="CG7" s="762"/>
      <c r="CH7" s="743">
        <v>11</v>
      </c>
      <c r="CI7" s="744"/>
      <c r="CJ7" s="744"/>
      <c r="CK7" s="744"/>
      <c r="CL7" s="745"/>
      <c r="CM7" s="743">
        <v>474</v>
      </c>
      <c r="CN7" s="744"/>
      <c r="CO7" s="744"/>
      <c r="CP7" s="744"/>
      <c r="CQ7" s="745"/>
      <c r="CR7" s="743">
        <v>400</v>
      </c>
      <c r="CS7" s="744"/>
      <c r="CT7" s="744"/>
      <c r="CU7" s="744"/>
      <c r="CV7" s="745"/>
      <c r="CW7" s="743">
        <v>102</v>
      </c>
      <c r="CX7" s="744"/>
      <c r="CY7" s="744"/>
      <c r="CZ7" s="744"/>
      <c r="DA7" s="745"/>
      <c r="DB7" s="743" t="s">
        <v>495</v>
      </c>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1001</v>
      </c>
      <c r="R8" s="784"/>
      <c r="S8" s="784"/>
      <c r="T8" s="784"/>
      <c r="U8" s="784"/>
      <c r="V8" s="784">
        <v>1000</v>
      </c>
      <c r="W8" s="784"/>
      <c r="X8" s="784"/>
      <c r="Y8" s="784"/>
      <c r="Z8" s="784"/>
      <c r="AA8" s="784">
        <v>1</v>
      </c>
      <c r="AB8" s="784"/>
      <c r="AC8" s="784"/>
      <c r="AD8" s="784"/>
      <c r="AE8" s="785"/>
      <c r="AF8" s="786">
        <v>1</v>
      </c>
      <c r="AG8" s="787"/>
      <c r="AH8" s="787"/>
      <c r="AI8" s="787"/>
      <c r="AJ8" s="788"/>
      <c r="AK8" s="769">
        <v>994</v>
      </c>
      <c r="AL8" s="770"/>
      <c r="AM8" s="770"/>
      <c r="AN8" s="770"/>
      <c r="AO8" s="770"/>
      <c r="AP8" s="770">
        <v>12429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571</v>
      </c>
      <c r="BT8" s="774"/>
      <c r="BU8" s="774"/>
      <c r="BV8" s="774"/>
      <c r="BW8" s="774"/>
      <c r="BX8" s="774"/>
      <c r="BY8" s="774"/>
      <c r="BZ8" s="774"/>
      <c r="CA8" s="774"/>
      <c r="CB8" s="774"/>
      <c r="CC8" s="774"/>
      <c r="CD8" s="774"/>
      <c r="CE8" s="774"/>
      <c r="CF8" s="774"/>
      <c r="CG8" s="775"/>
      <c r="CH8" s="776">
        <v>0</v>
      </c>
      <c r="CI8" s="777"/>
      <c r="CJ8" s="777"/>
      <c r="CK8" s="777"/>
      <c r="CL8" s="778"/>
      <c r="CM8" s="776">
        <v>188</v>
      </c>
      <c r="CN8" s="777"/>
      <c r="CO8" s="777"/>
      <c r="CP8" s="777"/>
      <c r="CQ8" s="778"/>
      <c r="CR8" s="776">
        <v>200</v>
      </c>
      <c r="CS8" s="777"/>
      <c r="CT8" s="777"/>
      <c r="CU8" s="777"/>
      <c r="CV8" s="778"/>
      <c r="CW8" s="776">
        <v>39</v>
      </c>
      <c r="CX8" s="777"/>
      <c r="CY8" s="777"/>
      <c r="CZ8" s="777"/>
      <c r="DA8" s="778"/>
      <c r="DB8" s="776" t="s">
        <v>495</v>
      </c>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377</v>
      </c>
      <c r="C9" s="781"/>
      <c r="D9" s="781"/>
      <c r="E9" s="781"/>
      <c r="F9" s="781"/>
      <c r="G9" s="781"/>
      <c r="H9" s="781"/>
      <c r="I9" s="781"/>
      <c r="J9" s="781"/>
      <c r="K9" s="781"/>
      <c r="L9" s="781"/>
      <c r="M9" s="781"/>
      <c r="N9" s="781"/>
      <c r="O9" s="781"/>
      <c r="P9" s="782"/>
      <c r="Q9" s="783">
        <v>927</v>
      </c>
      <c r="R9" s="784"/>
      <c r="S9" s="784"/>
      <c r="T9" s="784"/>
      <c r="U9" s="784"/>
      <c r="V9" s="784">
        <v>927</v>
      </c>
      <c r="W9" s="784"/>
      <c r="X9" s="784"/>
      <c r="Y9" s="784"/>
      <c r="Z9" s="784"/>
      <c r="AA9" s="784" t="s">
        <v>562</v>
      </c>
      <c r="AB9" s="784"/>
      <c r="AC9" s="784"/>
      <c r="AD9" s="784"/>
      <c r="AE9" s="785"/>
      <c r="AF9" s="786" t="s">
        <v>122</v>
      </c>
      <c r="AG9" s="787"/>
      <c r="AH9" s="787"/>
      <c r="AI9" s="787"/>
      <c r="AJ9" s="788"/>
      <c r="AK9" s="769">
        <v>908</v>
      </c>
      <c r="AL9" s="770"/>
      <c r="AM9" s="770"/>
      <c r="AN9" s="770"/>
      <c r="AO9" s="770"/>
      <c r="AP9" s="770" t="s">
        <v>562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572</v>
      </c>
      <c r="BT9" s="774"/>
      <c r="BU9" s="774"/>
      <c r="BV9" s="774"/>
      <c r="BW9" s="774"/>
      <c r="BX9" s="774"/>
      <c r="BY9" s="774"/>
      <c r="BZ9" s="774"/>
      <c r="CA9" s="774"/>
      <c r="CB9" s="774"/>
      <c r="CC9" s="774"/>
      <c r="CD9" s="774"/>
      <c r="CE9" s="774"/>
      <c r="CF9" s="774"/>
      <c r="CG9" s="775"/>
      <c r="CH9" s="776">
        <v>-1</v>
      </c>
      <c r="CI9" s="777"/>
      <c r="CJ9" s="777"/>
      <c r="CK9" s="777"/>
      <c r="CL9" s="778"/>
      <c r="CM9" s="776">
        <v>878</v>
      </c>
      <c r="CN9" s="777"/>
      <c r="CO9" s="777"/>
      <c r="CP9" s="777"/>
      <c r="CQ9" s="778"/>
      <c r="CR9" s="776">
        <v>0</v>
      </c>
      <c r="CS9" s="777"/>
      <c r="CT9" s="777"/>
      <c r="CU9" s="777"/>
      <c r="CV9" s="778"/>
      <c r="CW9" s="776">
        <v>306</v>
      </c>
      <c r="CX9" s="777"/>
      <c r="CY9" s="777"/>
      <c r="CZ9" s="777"/>
      <c r="DA9" s="778"/>
      <c r="DB9" s="776">
        <v>13</v>
      </c>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t="s">
        <v>378</v>
      </c>
      <c r="C10" s="781"/>
      <c r="D10" s="781"/>
      <c r="E10" s="781"/>
      <c r="F10" s="781"/>
      <c r="G10" s="781"/>
      <c r="H10" s="781"/>
      <c r="I10" s="781"/>
      <c r="J10" s="781"/>
      <c r="K10" s="781"/>
      <c r="L10" s="781"/>
      <c r="M10" s="781"/>
      <c r="N10" s="781"/>
      <c r="O10" s="781"/>
      <c r="P10" s="782"/>
      <c r="Q10" s="783">
        <v>314</v>
      </c>
      <c r="R10" s="784"/>
      <c r="S10" s="784"/>
      <c r="T10" s="784"/>
      <c r="U10" s="784"/>
      <c r="V10" s="784">
        <v>237</v>
      </c>
      <c r="W10" s="784"/>
      <c r="X10" s="784"/>
      <c r="Y10" s="784"/>
      <c r="Z10" s="784"/>
      <c r="AA10" s="784">
        <v>77</v>
      </c>
      <c r="AB10" s="784"/>
      <c r="AC10" s="784"/>
      <c r="AD10" s="784"/>
      <c r="AE10" s="785"/>
      <c r="AF10" s="786" t="s">
        <v>122</v>
      </c>
      <c r="AG10" s="787"/>
      <c r="AH10" s="787"/>
      <c r="AI10" s="787"/>
      <c r="AJ10" s="788"/>
      <c r="AK10" s="769">
        <v>4</v>
      </c>
      <c r="AL10" s="770"/>
      <c r="AM10" s="770"/>
      <c r="AN10" s="770"/>
      <c r="AO10" s="770"/>
      <c r="AP10" s="770">
        <v>393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573</v>
      </c>
      <c r="BT10" s="774"/>
      <c r="BU10" s="774"/>
      <c r="BV10" s="774"/>
      <c r="BW10" s="774"/>
      <c r="BX10" s="774"/>
      <c r="BY10" s="774"/>
      <c r="BZ10" s="774"/>
      <c r="CA10" s="774"/>
      <c r="CB10" s="774"/>
      <c r="CC10" s="774"/>
      <c r="CD10" s="774"/>
      <c r="CE10" s="774"/>
      <c r="CF10" s="774"/>
      <c r="CG10" s="775"/>
      <c r="CH10" s="776">
        <v>-1</v>
      </c>
      <c r="CI10" s="777"/>
      <c r="CJ10" s="777"/>
      <c r="CK10" s="777"/>
      <c r="CL10" s="778"/>
      <c r="CM10" s="776">
        <v>39</v>
      </c>
      <c r="CN10" s="777"/>
      <c r="CO10" s="777"/>
      <c r="CP10" s="777"/>
      <c r="CQ10" s="778"/>
      <c r="CR10" s="776">
        <v>30</v>
      </c>
      <c r="CS10" s="777"/>
      <c r="CT10" s="777"/>
      <c r="CU10" s="777"/>
      <c r="CV10" s="778"/>
      <c r="CW10" s="776" t="s">
        <v>495</v>
      </c>
      <c r="CX10" s="777"/>
      <c r="CY10" s="777"/>
      <c r="CZ10" s="777"/>
      <c r="DA10" s="778"/>
      <c r="DB10" s="776" t="s">
        <v>495</v>
      </c>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t="s">
        <v>379</v>
      </c>
      <c r="C11" s="781"/>
      <c r="D11" s="781"/>
      <c r="E11" s="781"/>
      <c r="F11" s="781"/>
      <c r="G11" s="781"/>
      <c r="H11" s="781"/>
      <c r="I11" s="781"/>
      <c r="J11" s="781"/>
      <c r="K11" s="781"/>
      <c r="L11" s="781"/>
      <c r="M11" s="781"/>
      <c r="N11" s="781"/>
      <c r="O11" s="781"/>
      <c r="P11" s="782"/>
      <c r="Q11" s="783">
        <v>817</v>
      </c>
      <c r="R11" s="784"/>
      <c r="S11" s="784"/>
      <c r="T11" s="784"/>
      <c r="U11" s="784"/>
      <c r="V11" s="784">
        <v>786</v>
      </c>
      <c r="W11" s="784"/>
      <c r="X11" s="784"/>
      <c r="Y11" s="784"/>
      <c r="Z11" s="784"/>
      <c r="AA11" s="784">
        <v>31</v>
      </c>
      <c r="AB11" s="784"/>
      <c r="AC11" s="784"/>
      <c r="AD11" s="784"/>
      <c r="AE11" s="785"/>
      <c r="AF11" s="786">
        <v>31</v>
      </c>
      <c r="AG11" s="787"/>
      <c r="AH11" s="787"/>
      <c r="AI11" s="787"/>
      <c r="AJ11" s="788"/>
      <c r="AK11" s="769">
        <v>184</v>
      </c>
      <c r="AL11" s="770"/>
      <c r="AM11" s="770"/>
      <c r="AN11" s="770"/>
      <c r="AO11" s="770"/>
      <c r="AP11" s="770">
        <v>4585</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574</v>
      </c>
      <c r="BT11" s="774"/>
      <c r="BU11" s="774"/>
      <c r="BV11" s="774"/>
      <c r="BW11" s="774"/>
      <c r="BX11" s="774"/>
      <c r="BY11" s="774"/>
      <c r="BZ11" s="774"/>
      <c r="CA11" s="774"/>
      <c r="CB11" s="774"/>
      <c r="CC11" s="774"/>
      <c r="CD11" s="774"/>
      <c r="CE11" s="774"/>
      <c r="CF11" s="774"/>
      <c r="CG11" s="775"/>
      <c r="CH11" s="776">
        <v>-2</v>
      </c>
      <c r="CI11" s="777"/>
      <c r="CJ11" s="777"/>
      <c r="CK11" s="777"/>
      <c r="CL11" s="778"/>
      <c r="CM11" s="776">
        <v>198</v>
      </c>
      <c r="CN11" s="777"/>
      <c r="CO11" s="777"/>
      <c r="CP11" s="777"/>
      <c r="CQ11" s="778"/>
      <c r="CR11" s="776">
        <v>200</v>
      </c>
      <c r="CS11" s="777"/>
      <c r="CT11" s="777"/>
      <c r="CU11" s="777"/>
      <c r="CV11" s="778"/>
      <c r="CW11" s="776">
        <v>179</v>
      </c>
      <c r="CX11" s="777"/>
      <c r="CY11" s="777"/>
      <c r="CZ11" s="777"/>
      <c r="DA11" s="778"/>
      <c r="DB11" s="776" t="s">
        <v>495</v>
      </c>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t="s">
        <v>380</v>
      </c>
      <c r="C12" s="781"/>
      <c r="D12" s="781"/>
      <c r="E12" s="781"/>
      <c r="F12" s="781"/>
      <c r="G12" s="781"/>
      <c r="H12" s="781"/>
      <c r="I12" s="781"/>
      <c r="J12" s="781"/>
      <c r="K12" s="781"/>
      <c r="L12" s="781"/>
      <c r="M12" s="781"/>
      <c r="N12" s="781"/>
      <c r="O12" s="781"/>
      <c r="P12" s="782"/>
      <c r="Q12" s="783">
        <v>122056</v>
      </c>
      <c r="R12" s="784"/>
      <c r="S12" s="784"/>
      <c r="T12" s="784"/>
      <c r="U12" s="784"/>
      <c r="V12" s="784">
        <v>122056</v>
      </c>
      <c r="W12" s="784"/>
      <c r="X12" s="784"/>
      <c r="Y12" s="784"/>
      <c r="Z12" s="784"/>
      <c r="AA12" s="784" t="s">
        <v>562</v>
      </c>
      <c r="AB12" s="784"/>
      <c r="AC12" s="784"/>
      <c r="AD12" s="784"/>
      <c r="AE12" s="785"/>
      <c r="AF12" s="786" t="s">
        <v>122</v>
      </c>
      <c r="AG12" s="787"/>
      <c r="AH12" s="787"/>
      <c r="AI12" s="787"/>
      <c r="AJ12" s="788"/>
      <c r="AK12" s="769">
        <v>89546</v>
      </c>
      <c r="AL12" s="770"/>
      <c r="AM12" s="770"/>
      <c r="AN12" s="770"/>
      <c r="AO12" s="770"/>
      <c r="AP12" s="770" t="s">
        <v>562</v>
      </c>
      <c r="AQ12" s="770"/>
      <c r="AR12" s="770"/>
      <c r="AS12" s="770"/>
      <c r="AT12" s="770"/>
      <c r="AU12" s="771" t="s">
        <v>564</v>
      </c>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575</v>
      </c>
      <c r="BT12" s="774"/>
      <c r="BU12" s="774"/>
      <c r="BV12" s="774"/>
      <c r="BW12" s="774"/>
      <c r="BX12" s="774"/>
      <c r="BY12" s="774"/>
      <c r="BZ12" s="774"/>
      <c r="CA12" s="774"/>
      <c r="CB12" s="774"/>
      <c r="CC12" s="774"/>
      <c r="CD12" s="774"/>
      <c r="CE12" s="774"/>
      <c r="CF12" s="774"/>
      <c r="CG12" s="775"/>
      <c r="CH12" s="776">
        <v>22</v>
      </c>
      <c r="CI12" s="777"/>
      <c r="CJ12" s="777"/>
      <c r="CK12" s="777"/>
      <c r="CL12" s="778"/>
      <c r="CM12" s="776">
        <v>166</v>
      </c>
      <c r="CN12" s="777"/>
      <c r="CO12" s="777"/>
      <c r="CP12" s="777"/>
      <c r="CQ12" s="778"/>
      <c r="CR12" s="776" t="s">
        <v>495</v>
      </c>
      <c r="CS12" s="777"/>
      <c r="CT12" s="777"/>
      <c r="CU12" s="777"/>
      <c r="CV12" s="778"/>
      <c r="CW12" s="776">
        <v>58</v>
      </c>
      <c r="CX12" s="777"/>
      <c r="CY12" s="777"/>
      <c r="CZ12" s="777"/>
      <c r="DA12" s="778"/>
      <c r="DB12" s="776" t="s">
        <v>495</v>
      </c>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576</v>
      </c>
      <c r="BT13" s="774"/>
      <c r="BU13" s="774"/>
      <c r="BV13" s="774"/>
      <c r="BW13" s="774"/>
      <c r="BX13" s="774"/>
      <c r="BY13" s="774"/>
      <c r="BZ13" s="774"/>
      <c r="CA13" s="774"/>
      <c r="CB13" s="774"/>
      <c r="CC13" s="774"/>
      <c r="CD13" s="774"/>
      <c r="CE13" s="774"/>
      <c r="CF13" s="774"/>
      <c r="CG13" s="775"/>
      <c r="CH13" s="776">
        <v>16</v>
      </c>
      <c r="CI13" s="777"/>
      <c r="CJ13" s="777"/>
      <c r="CK13" s="777"/>
      <c r="CL13" s="778"/>
      <c r="CM13" s="776">
        <v>6935</v>
      </c>
      <c r="CN13" s="777"/>
      <c r="CO13" s="777"/>
      <c r="CP13" s="777"/>
      <c r="CQ13" s="778"/>
      <c r="CR13" s="776">
        <v>6</v>
      </c>
      <c r="CS13" s="777"/>
      <c r="CT13" s="777"/>
      <c r="CU13" s="777"/>
      <c r="CV13" s="778"/>
      <c r="CW13" s="776">
        <v>503</v>
      </c>
      <c r="CX13" s="777"/>
      <c r="CY13" s="777"/>
      <c r="CZ13" s="777"/>
      <c r="DA13" s="778"/>
      <c r="DB13" s="776" t="s">
        <v>495</v>
      </c>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577</v>
      </c>
      <c r="BT14" s="774"/>
      <c r="BU14" s="774"/>
      <c r="BV14" s="774"/>
      <c r="BW14" s="774"/>
      <c r="BX14" s="774"/>
      <c r="BY14" s="774"/>
      <c r="BZ14" s="774"/>
      <c r="CA14" s="774"/>
      <c r="CB14" s="774"/>
      <c r="CC14" s="774"/>
      <c r="CD14" s="774"/>
      <c r="CE14" s="774"/>
      <c r="CF14" s="774"/>
      <c r="CG14" s="775"/>
      <c r="CH14" s="776">
        <v>2</v>
      </c>
      <c r="CI14" s="777"/>
      <c r="CJ14" s="777"/>
      <c r="CK14" s="777"/>
      <c r="CL14" s="778"/>
      <c r="CM14" s="776">
        <v>18</v>
      </c>
      <c r="CN14" s="777"/>
      <c r="CO14" s="777"/>
      <c r="CP14" s="777"/>
      <c r="CQ14" s="778"/>
      <c r="CR14" s="776">
        <v>10</v>
      </c>
      <c r="CS14" s="777"/>
      <c r="CT14" s="777"/>
      <c r="CU14" s="777"/>
      <c r="CV14" s="778"/>
      <c r="CW14" s="776" t="s">
        <v>495</v>
      </c>
      <c r="CX14" s="777"/>
      <c r="CY14" s="777"/>
      <c r="CZ14" s="777"/>
      <c r="DA14" s="778"/>
      <c r="DB14" s="776" t="s">
        <v>495</v>
      </c>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578</v>
      </c>
      <c r="BT15" s="774"/>
      <c r="BU15" s="774"/>
      <c r="BV15" s="774"/>
      <c r="BW15" s="774"/>
      <c r="BX15" s="774"/>
      <c r="BY15" s="774"/>
      <c r="BZ15" s="774"/>
      <c r="CA15" s="774"/>
      <c r="CB15" s="774"/>
      <c r="CC15" s="774"/>
      <c r="CD15" s="774"/>
      <c r="CE15" s="774"/>
      <c r="CF15" s="774"/>
      <c r="CG15" s="775"/>
      <c r="CH15" s="776">
        <v>13</v>
      </c>
      <c r="CI15" s="777"/>
      <c r="CJ15" s="777"/>
      <c r="CK15" s="777"/>
      <c r="CL15" s="778"/>
      <c r="CM15" s="776">
        <v>16</v>
      </c>
      <c r="CN15" s="777"/>
      <c r="CO15" s="777"/>
      <c r="CP15" s="777"/>
      <c r="CQ15" s="778"/>
      <c r="CR15" s="776">
        <v>3</v>
      </c>
      <c r="CS15" s="777"/>
      <c r="CT15" s="777"/>
      <c r="CU15" s="777"/>
      <c r="CV15" s="778"/>
      <c r="CW15" s="776">
        <v>29</v>
      </c>
      <c r="CX15" s="777"/>
      <c r="CY15" s="777"/>
      <c r="CZ15" s="777"/>
      <c r="DA15" s="778"/>
      <c r="DB15" s="776" t="s">
        <v>495</v>
      </c>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579</v>
      </c>
      <c r="BT16" s="774"/>
      <c r="BU16" s="774"/>
      <c r="BV16" s="774"/>
      <c r="BW16" s="774"/>
      <c r="BX16" s="774"/>
      <c r="BY16" s="774"/>
      <c r="BZ16" s="774"/>
      <c r="CA16" s="774"/>
      <c r="CB16" s="774"/>
      <c r="CC16" s="774"/>
      <c r="CD16" s="774"/>
      <c r="CE16" s="774"/>
      <c r="CF16" s="774"/>
      <c r="CG16" s="775"/>
      <c r="CH16" s="776">
        <v>147</v>
      </c>
      <c r="CI16" s="777"/>
      <c r="CJ16" s="777"/>
      <c r="CK16" s="777"/>
      <c r="CL16" s="778"/>
      <c r="CM16" s="776">
        <v>887</v>
      </c>
      <c r="CN16" s="777"/>
      <c r="CO16" s="777"/>
      <c r="CP16" s="777"/>
      <c r="CQ16" s="778"/>
      <c r="CR16" s="776">
        <v>50</v>
      </c>
      <c r="CS16" s="777"/>
      <c r="CT16" s="777"/>
      <c r="CU16" s="777"/>
      <c r="CV16" s="778"/>
      <c r="CW16" s="776" t="s">
        <v>495</v>
      </c>
      <c r="CX16" s="777"/>
      <c r="CY16" s="777"/>
      <c r="CZ16" s="777"/>
      <c r="DA16" s="778"/>
      <c r="DB16" s="776" t="s">
        <v>495</v>
      </c>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580</v>
      </c>
      <c r="BT17" s="774"/>
      <c r="BU17" s="774"/>
      <c r="BV17" s="774"/>
      <c r="BW17" s="774"/>
      <c r="BX17" s="774"/>
      <c r="BY17" s="774"/>
      <c r="BZ17" s="774"/>
      <c r="CA17" s="774"/>
      <c r="CB17" s="774"/>
      <c r="CC17" s="774"/>
      <c r="CD17" s="774"/>
      <c r="CE17" s="774"/>
      <c r="CF17" s="774"/>
      <c r="CG17" s="775"/>
      <c r="CH17" s="776">
        <v>-14</v>
      </c>
      <c r="CI17" s="777"/>
      <c r="CJ17" s="777"/>
      <c r="CK17" s="777"/>
      <c r="CL17" s="778"/>
      <c r="CM17" s="776">
        <v>96</v>
      </c>
      <c r="CN17" s="777"/>
      <c r="CO17" s="777"/>
      <c r="CP17" s="777"/>
      <c r="CQ17" s="778"/>
      <c r="CR17" s="776">
        <v>100</v>
      </c>
      <c r="CS17" s="777"/>
      <c r="CT17" s="777"/>
      <c r="CU17" s="777"/>
      <c r="CV17" s="778"/>
      <c r="CW17" s="776">
        <v>622</v>
      </c>
      <c r="CX17" s="777"/>
      <c r="CY17" s="777"/>
      <c r="CZ17" s="777"/>
      <c r="DA17" s="778"/>
      <c r="DB17" s="776" t="s">
        <v>495</v>
      </c>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581</v>
      </c>
      <c r="BT18" s="774"/>
      <c r="BU18" s="774"/>
      <c r="BV18" s="774"/>
      <c r="BW18" s="774"/>
      <c r="BX18" s="774"/>
      <c r="BY18" s="774"/>
      <c r="BZ18" s="774"/>
      <c r="CA18" s="774"/>
      <c r="CB18" s="774"/>
      <c r="CC18" s="774"/>
      <c r="CD18" s="774"/>
      <c r="CE18" s="774"/>
      <c r="CF18" s="774"/>
      <c r="CG18" s="775"/>
      <c r="CH18" s="776">
        <v>-6</v>
      </c>
      <c r="CI18" s="777"/>
      <c r="CJ18" s="777"/>
      <c r="CK18" s="777"/>
      <c r="CL18" s="778"/>
      <c r="CM18" s="776">
        <v>2275</v>
      </c>
      <c r="CN18" s="777"/>
      <c r="CO18" s="777"/>
      <c r="CP18" s="777"/>
      <c r="CQ18" s="778"/>
      <c r="CR18" s="776">
        <v>450</v>
      </c>
      <c r="CS18" s="777"/>
      <c r="CT18" s="777"/>
      <c r="CU18" s="777"/>
      <c r="CV18" s="778"/>
      <c r="CW18" s="776" t="s">
        <v>495</v>
      </c>
      <c r="CX18" s="777"/>
      <c r="CY18" s="777"/>
      <c r="CZ18" s="777"/>
      <c r="DA18" s="778"/>
      <c r="DB18" s="776" t="s">
        <v>495</v>
      </c>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582</v>
      </c>
      <c r="BT19" s="774"/>
      <c r="BU19" s="774"/>
      <c r="BV19" s="774"/>
      <c r="BW19" s="774"/>
      <c r="BX19" s="774"/>
      <c r="BY19" s="774"/>
      <c r="BZ19" s="774"/>
      <c r="CA19" s="774"/>
      <c r="CB19" s="774"/>
      <c r="CC19" s="774"/>
      <c r="CD19" s="774"/>
      <c r="CE19" s="774"/>
      <c r="CF19" s="774"/>
      <c r="CG19" s="775"/>
      <c r="CH19" s="776">
        <v>36</v>
      </c>
      <c r="CI19" s="777"/>
      <c r="CJ19" s="777"/>
      <c r="CK19" s="777"/>
      <c r="CL19" s="778"/>
      <c r="CM19" s="776">
        <v>1433</v>
      </c>
      <c r="CN19" s="777"/>
      <c r="CO19" s="777"/>
      <c r="CP19" s="777"/>
      <c r="CQ19" s="778"/>
      <c r="CR19" s="776">
        <v>710</v>
      </c>
      <c r="CS19" s="777"/>
      <c r="CT19" s="777"/>
      <c r="CU19" s="777"/>
      <c r="CV19" s="778"/>
      <c r="CW19" s="776" t="s">
        <v>495</v>
      </c>
      <c r="CX19" s="777"/>
      <c r="CY19" s="777"/>
      <c r="CZ19" s="777"/>
      <c r="DA19" s="778"/>
      <c r="DB19" s="776" t="s">
        <v>495</v>
      </c>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583</v>
      </c>
      <c r="BT20" s="774"/>
      <c r="BU20" s="774"/>
      <c r="BV20" s="774"/>
      <c r="BW20" s="774"/>
      <c r="BX20" s="774"/>
      <c r="BY20" s="774"/>
      <c r="BZ20" s="774"/>
      <c r="CA20" s="774"/>
      <c r="CB20" s="774"/>
      <c r="CC20" s="774"/>
      <c r="CD20" s="774"/>
      <c r="CE20" s="774"/>
      <c r="CF20" s="774"/>
      <c r="CG20" s="775"/>
      <c r="CH20" s="776">
        <v>5</v>
      </c>
      <c r="CI20" s="777"/>
      <c r="CJ20" s="777"/>
      <c r="CK20" s="777"/>
      <c r="CL20" s="778"/>
      <c r="CM20" s="776">
        <v>398</v>
      </c>
      <c r="CN20" s="777"/>
      <c r="CO20" s="777"/>
      <c r="CP20" s="777"/>
      <c r="CQ20" s="778"/>
      <c r="CR20" s="776">
        <v>180</v>
      </c>
      <c r="CS20" s="777"/>
      <c r="CT20" s="777"/>
      <c r="CU20" s="777"/>
      <c r="CV20" s="778"/>
      <c r="CW20" s="776">
        <v>552</v>
      </c>
      <c r="CX20" s="777"/>
      <c r="CY20" s="777"/>
      <c r="CZ20" s="777"/>
      <c r="DA20" s="778"/>
      <c r="DB20" s="776">
        <v>12</v>
      </c>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584</v>
      </c>
      <c r="BT21" s="774"/>
      <c r="BU21" s="774"/>
      <c r="BV21" s="774"/>
      <c r="BW21" s="774"/>
      <c r="BX21" s="774"/>
      <c r="BY21" s="774"/>
      <c r="BZ21" s="774"/>
      <c r="CA21" s="774"/>
      <c r="CB21" s="774"/>
      <c r="CC21" s="774"/>
      <c r="CD21" s="774"/>
      <c r="CE21" s="774"/>
      <c r="CF21" s="774"/>
      <c r="CG21" s="775"/>
      <c r="CH21" s="776">
        <v>54</v>
      </c>
      <c r="CI21" s="777"/>
      <c r="CJ21" s="777"/>
      <c r="CK21" s="777"/>
      <c r="CL21" s="778"/>
      <c r="CM21" s="776">
        <v>1208</v>
      </c>
      <c r="CN21" s="777"/>
      <c r="CO21" s="777"/>
      <c r="CP21" s="777"/>
      <c r="CQ21" s="778"/>
      <c r="CR21" s="776">
        <v>583</v>
      </c>
      <c r="CS21" s="777"/>
      <c r="CT21" s="777"/>
      <c r="CU21" s="777"/>
      <c r="CV21" s="778"/>
      <c r="CW21" s="776" t="s">
        <v>495</v>
      </c>
      <c r="CX21" s="777"/>
      <c r="CY21" s="777"/>
      <c r="CZ21" s="777"/>
      <c r="DA21" s="778"/>
      <c r="DB21" s="776" t="s">
        <v>495</v>
      </c>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381</v>
      </c>
      <c r="BA22" s="806"/>
      <c r="BB22" s="806"/>
      <c r="BC22" s="806"/>
      <c r="BD22" s="807"/>
      <c r="BE22" s="233"/>
      <c r="BF22" s="233"/>
      <c r="BG22" s="233"/>
      <c r="BH22" s="233"/>
      <c r="BI22" s="233"/>
      <c r="BJ22" s="233"/>
      <c r="BK22" s="233"/>
      <c r="BL22" s="233"/>
      <c r="BM22" s="233"/>
      <c r="BN22" s="233"/>
      <c r="BO22" s="233"/>
      <c r="BP22" s="233"/>
      <c r="BQ22" s="238">
        <v>16</v>
      </c>
      <c r="BR22" s="239"/>
      <c r="BS22" s="773" t="s">
        <v>585</v>
      </c>
      <c r="BT22" s="774"/>
      <c r="BU22" s="774"/>
      <c r="BV22" s="774"/>
      <c r="BW22" s="774"/>
      <c r="BX22" s="774"/>
      <c r="BY22" s="774"/>
      <c r="BZ22" s="774"/>
      <c r="CA22" s="774"/>
      <c r="CB22" s="774"/>
      <c r="CC22" s="774"/>
      <c r="CD22" s="774"/>
      <c r="CE22" s="774"/>
      <c r="CF22" s="774"/>
      <c r="CG22" s="775"/>
      <c r="CH22" s="776">
        <v>-5</v>
      </c>
      <c r="CI22" s="777"/>
      <c r="CJ22" s="777"/>
      <c r="CK22" s="777"/>
      <c r="CL22" s="778"/>
      <c r="CM22" s="776">
        <v>432</v>
      </c>
      <c r="CN22" s="777"/>
      <c r="CO22" s="777"/>
      <c r="CP22" s="777"/>
      <c r="CQ22" s="778"/>
      <c r="CR22" s="776">
        <v>100</v>
      </c>
      <c r="CS22" s="777"/>
      <c r="CT22" s="777"/>
      <c r="CU22" s="777"/>
      <c r="CV22" s="778"/>
      <c r="CW22" s="776">
        <v>211</v>
      </c>
      <c r="CX22" s="777"/>
      <c r="CY22" s="777"/>
      <c r="CZ22" s="777"/>
      <c r="DA22" s="778"/>
      <c r="DB22" s="776" t="s">
        <v>495</v>
      </c>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382</v>
      </c>
      <c r="B23" s="789" t="s">
        <v>383</v>
      </c>
      <c r="C23" s="790"/>
      <c r="D23" s="790"/>
      <c r="E23" s="790"/>
      <c r="F23" s="790"/>
      <c r="G23" s="790"/>
      <c r="H23" s="790"/>
      <c r="I23" s="790"/>
      <c r="J23" s="790"/>
      <c r="K23" s="790"/>
      <c r="L23" s="790"/>
      <c r="M23" s="790"/>
      <c r="N23" s="790"/>
      <c r="O23" s="790"/>
      <c r="P23" s="791"/>
      <c r="Q23" s="792">
        <v>719959</v>
      </c>
      <c r="R23" s="793"/>
      <c r="S23" s="793"/>
      <c r="T23" s="793"/>
      <c r="U23" s="793"/>
      <c r="V23" s="793">
        <v>711247</v>
      </c>
      <c r="W23" s="793"/>
      <c r="X23" s="793"/>
      <c r="Y23" s="793"/>
      <c r="Z23" s="793"/>
      <c r="AA23" s="793">
        <v>8712</v>
      </c>
      <c r="AB23" s="793"/>
      <c r="AC23" s="793"/>
      <c r="AD23" s="793"/>
      <c r="AE23" s="794"/>
      <c r="AF23" s="795">
        <v>4069</v>
      </c>
      <c r="AG23" s="793"/>
      <c r="AH23" s="793"/>
      <c r="AI23" s="793"/>
      <c r="AJ23" s="796"/>
      <c r="AK23" s="797"/>
      <c r="AL23" s="798"/>
      <c r="AM23" s="798"/>
      <c r="AN23" s="798"/>
      <c r="AO23" s="798"/>
      <c r="AP23" s="793">
        <v>849138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t="s">
        <v>586</v>
      </c>
      <c r="BT23" s="774"/>
      <c r="BU23" s="774"/>
      <c r="BV23" s="774"/>
      <c r="BW23" s="774"/>
      <c r="BX23" s="774"/>
      <c r="BY23" s="774"/>
      <c r="BZ23" s="774"/>
      <c r="CA23" s="774"/>
      <c r="CB23" s="774"/>
      <c r="CC23" s="774"/>
      <c r="CD23" s="774"/>
      <c r="CE23" s="774"/>
      <c r="CF23" s="774"/>
      <c r="CG23" s="775"/>
      <c r="CH23" s="776">
        <v>-17</v>
      </c>
      <c r="CI23" s="777"/>
      <c r="CJ23" s="777"/>
      <c r="CK23" s="777"/>
      <c r="CL23" s="778"/>
      <c r="CM23" s="776">
        <v>1145</v>
      </c>
      <c r="CN23" s="777"/>
      <c r="CO23" s="777"/>
      <c r="CP23" s="777"/>
      <c r="CQ23" s="778"/>
      <c r="CR23" s="776">
        <v>1000</v>
      </c>
      <c r="CS23" s="777"/>
      <c r="CT23" s="777"/>
      <c r="CU23" s="777"/>
      <c r="CV23" s="778"/>
      <c r="CW23" s="776">
        <v>496</v>
      </c>
      <c r="CX23" s="777"/>
      <c r="CY23" s="777"/>
      <c r="CZ23" s="777"/>
      <c r="DA23" s="778"/>
      <c r="DB23" s="776" t="s">
        <v>495</v>
      </c>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587</v>
      </c>
      <c r="BT24" s="774"/>
      <c r="BU24" s="774"/>
      <c r="BV24" s="774"/>
      <c r="BW24" s="774"/>
      <c r="BX24" s="774"/>
      <c r="BY24" s="774"/>
      <c r="BZ24" s="774"/>
      <c r="CA24" s="774"/>
      <c r="CB24" s="774"/>
      <c r="CC24" s="774"/>
      <c r="CD24" s="774"/>
      <c r="CE24" s="774"/>
      <c r="CF24" s="774"/>
      <c r="CG24" s="775"/>
      <c r="CH24" s="776">
        <v>-42</v>
      </c>
      <c r="CI24" s="777"/>
      <c r="CJ24" s="777"/>
      <c r="CK24" s="777"/>
      <c r="CL24" s="778"/>
      <c r="CM24" s="776">
        <v>1238</v>
      </c>
      <c r="CN24" s="777"/>
      <c r="CO24" s="777"/>
      <c r="CP24" s="777"/>
      <c r="CQ24" s="778"/>
      <c r="CR24" s="776">
        <v>1000</v>
      </c>
      <c r="CS24" s="777"/>
      <c r="CT24" s="777"/>
      <c r="CU24" s="777"/>
      <c r="CV24" s="778"/>
      <c r="CW24" s="776">
        <v>317</v>
      </c>
      <c r="CX24" s="777"/>
      <c r="CY24" s="777"/>
      <c r="CZ24" s="777"/>
      <c r="DA24" s="778"/>
      <c r="DB24" s="776" t="s">
        <v>495</v>
      </c>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588</v>
      </c>
      <c r="BT25" s="774"/>
      <c r="BU25" s="774"/>
      <c r="BV25" s="774"/>
      <c r="BW25" s="774"/>
      <c r="BX25" s="774"/>
      <c r="BY25" s="774"/>
      <c r="BZ25" s="774"/>
      <c r="CA25" s="774"/>
      <c r="CB25" s="774"/>
      <c r="CC25" s="774"/>
      <c r="CD25" s="774"/>
      <c r="CE25" s="774"/>
      <c r="CF25" s="774"/>
      <c r="CG25" s="775"/>
      <c r="CH25" s="776">
        <v>4</v>
      </c>
      <c r="CI25" s="777"/>
      <c r="CJ25" s="777"/>
      <c r="CK25" s="777"/>
      <c r="CL25" s="778"/>
      <c r="CM25" s="776">
        <v>666</v>
      </c>
      <c r="CN25" s="777"/>
      <c r="CO25" s="777"/>
      <c r="CP25" s="777"/>
      <c r="CQ25" s="778"/>
      <c r="CR25" s="776">
        <v>50</v>
      </c>
      <c r="CS25" s="777"/>
      <c r="CT25" s="777"/>
      <c r="CU25" s="777"/>
      <c r="CV25" s="778"/>
      <c r="CW25" s="776">
        <v>22</v>
      </c>
      <c r="CX25" s="777"/>
      <c r="CY25" s="777"/>
      <c r="CZ25" s="777"/>
      <c r="DA25" s="778"/>
      <c r="DB25" s="776" t="s">
        <v>495</v>
      </c>
      <c r="DC25" s="777"/>
      <c r="DD25" s="777"/>
      <c r="DE25" s="777"/>
      <c r="DF25" s="778"/>
      <c r="DG25" s="776" t="s">
        <v>495</v>
      </c>
      <c r="DH25" s="777"/>
      <c r="DI25" s="777"/>
      <c r="DJ25" s="777"/>
      <c r="DK25" s="778"/>
      <c r="DL25" s="776">
        <v>6</v>
      </c>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386</v>
      </c>
      <c r="R26" s="734"/>
      <c r="S26" s="734"/>
      <c r="T26" s="734"/>
      <c r="U26" s="735"/>
      <c r="V26" s="733" t="s">
        <v>387</v>
      </c>
      <c r="W26" s="734"/>
      <c r="X26" s="734"/>
      <c r="Y26" s="734"/>
      <c r="Z26" s="735"/>
      <c r="AA26" s="733" t="s">
        <v>388</v>
      </c>
      <c r="AB26" s="734"/>
      <c r="AC26" s="734"/>
      <c r="AD26" s="734"/>
      <c r="AE26" s="734"/>
      <c r="AF26" s="814" t="s">
        <v>389</v>
      </c>
      <c r="AG26" s="815"/>
      <c r="AH26" s="815"/>
      <c r="AI26" s="815"/>
      <c r="AJ26" s="816"/>
      <c r="AK26" s="734" t="s">
        <v>390</v>
      </c>
      <c r="AL26" s="734"/>
      <c r="AM26" s="734"/>
      <c r="AN26" s="734"/>
      <c r="AO26" s="735"/>
      <c r="AP26" s="733" t="s">
        <v>391</v>
      </c>
      <c r="AQ26" s="734"/>
      <c r="AR26" s="734"/>
      <c r="AS26" s="734"/>
      <c r="AT26" s="735"/>
      <c r="AU26" s="733" t="s">
        <v>392</v>
      </c>
      <c r="AV26" s="734"/>
      <c r="AW26" s="734"/>
      <c r="AX26" s="734"/>
      <c r="AY26" s="735"/>
      <c r="AZ26" s="733" t="s">
        <v>393</v>
      </c>
      <c r="BA26" s="734"/>
      <c r="BB26" s="734"/>
      <c r="BC26" s="734"/>
      <c r="BD26" s="735"/>
      <c r="BE26" s="733" t="s">
        <v>365</v>
      </c>
      <c r="BF26" s="734"/>
      <c r="BG26" s="734"/>
      <c r="BH26" s="734"/>
      <c r="BI26" s="740"/>
      <c r="BJ26" s="232"/>
      <c r="BK26" s="232"/>
      <c r="BL26" s="232"/>
      <c r="BM26" s="232"/>
      <c r="BN26" s="232"/>
      <c r="BO26" s="241"/>
      <c r="BP26" s="241"/>
      <c r="BQ26" s="238">
        <v>20</v>
      </c>
      <c r="BR26" s="239"/>
      <c r="BS26" s="773" t="s">
        <v>589</v>
      </c>
      <c r="BT26" s="774"/>
      <c r="BU26" s="774"/>
      <c r="BV26" s="774"/>
      <c r="BW26" s="774"/>
      <c r="BX26" s="774"/>
      <c r="BY26" s="774"/>
      <c r="BZ26" s="774"/>
      <c r="CA26" s="774"/>
      <c r="CB26" s="774"/>
      <c r="CC26" s="774"/>
      <c r="CD26" s="774"/>
      <c r="CE26" s="774"/>
      <c r="CF26" s="774"/>
      <c r="CG26" s="775"/>
      <c r="CH26" s="776">
        <v>1</v>
      </c>
      <c r="CI26" s="777"/>
      <c r="CJ26" s="777"/>
      <c r="CK26" s="777"/>
      <c r="CL26" s="778"/>
      <c r="CM26" s="776">
        <v>184</v>
      </c>
      <c r="CN26" s="777"/>
      <c r="CO26" s="777"/>
      <c r="CP26" s="777"/>
      <c r="CQ26" s="778"/>
      <c r="CR26" s="776">
        <v>59</v>
      </c>
      <c r="CS26" s="777"/>
      <c r="CT26" s="777"/>
      <c r="CU26" s="777"/>
      <c r="CV26" s="778"/>
      <c r="CW26" s="776">
        <v>17</v>
      </c>
      <c r="CX26" s="777"/>
      <c r="CY26" s="777"/>
      <c r="CZ26" s="777"/>
      <c r="DA26" s="778"/>
      <c r="DB26" s="776" t="s">
        <v>495</v>
      </c>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590</v>
      </c>
      <c r="BT27" s="774"/>
      <c r="BU27" s="774"/>
      <c r="BV27" s="774"/>
      <c r="BW27" s="774"/>
      <c r="BX27" s="774"/>
      <c r="BY27" s="774"/>
      <c r="BZ27" s="774"/>
      <c r="CA27" s="774"/>
      <c r="CB27" s="774"/>
      <c r="CC27" s="774"/>
      <c r="CD27" s="774"/>
      <c r="CE27" s="774"/>
      <c r="CF27" s="774"/>
      <c r="CG27" s="775"/>
      <c r="CH27" s="776">
        <v>13</v>
      </c>
      <c r="CI27" s="777"/>
      <c r="CJ27" s="777"/>
      <c r="CK27" s="777"/>
      <c r="CL27" s="778"/>
      <c r="CM27" s="776">
        <v>88</v>
      </c>
      <c r="CN27" s="777"/>
      <c r="CO27" s="777"/>
      <c r="CP27" s="777"/>
      <c r="CQ27" s="778"/>
      <c r="CR27" s="776" t="s">
        <v>495</v>
      </c>
      <c r="CS27" s="777"/>
      <c r="CT27" s="777"/>
      <c r="CU27" s="777"/>
      <c r="CV27" s="778"/>
      <c r="CW27" s="776" t="s">
        <v>495</v>
      </c>
      <c r="CX27" s="777"/>
      <c r="CY27" s="777"/>
      <c r="CZ27" s="777"/>
      <c r="DA27" s="778"/>
      <c r="DB27" s="776" t="s">
        <v>495</v>
      </c>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394</v>
      </c>
      <c r="C28" s="750"/>
      <c r="D28" s="750"/>
      <c r="E28" s="750"/>
      <c r="F28" s="750"/>
      <c r="G28" s="750"/>
      <c r="H28" s="750"/>
      <c r="I28" s="750"/>
      <c r="J28" s="750"/>
      <c r="K28" s="750"/>
      <c r="L28" s="750"/>
      <c r="M28" s="750"/>
      <c r="N28" s="750"/>
      <c r="O28" s="750"/>
      <c r="P28" s="751"/>
      <c r="Q28" s="822">
        <v>93200</v>
      </c>
      <c r="R28" s="823"/>
      <c r="S28" s="823"/>
      <c r="T28" s="823"/>
      <c r="U28" s="823"/>
      <c r="V28" s="823">
        <v>92558</v>
      </c>
      <c r="W28" s="823"/>
      <c r="X28" s="823"/>
      <c r="Y28" s="823"/>
      <c r="Z28" s="823"/>
      <c r="AA28" s="823">
        <v>642</v>
      </c>
      <c r="AB28" s="823"/>
      <c r="AC28" s="823"/>
      <c r="AD28" s="823"/>
      <c r="AE28" s="824"/>
      <c r="AF28" s="825">
        <v>642</v>
      </c>
      <c r="AG28" s="823"/>
      <c r="AH28" s="823"/>
      <c r="AI28" s="823"/>
      <c r="AJ28" s="826"/>
      <c r="AK28" s="827">
        <v>10608</v>
      </c>
      <c r="AL28" s="828"/>
      <c r="AM28" s="828"/>
      <c r="AN28" s="828"/>
      <c r="AO28" s="828"/>
      <c r="AP28" s="828" t="s">
        <v>562</v>
      </c>
      <c r="AQ28" s="828"/>
      <c r="AR28" s="828"/>
      <c r="AS28" s="828"/>
      <c r="AT28" s="828"/>
      <c r="AU28" s="828" t="s">
        <v>562</v>
      </c>
      <c r="AV28" s="828"/>
      <c r="AW28" s="828"/>
      <c r="AX28" s="828"/>
      <c r="AY28" s="828"/>
      <c r="AZ28" s="829" t="s">
        <v>562</v>
      </c>
      <c r="BA28" s="829"/>
      <c r="BB28" s="829"/>
      <c r="BC28" s="829"/>
      <c r="BD28" s="829"/>
      <c r="BE28" s="820" t="s">
        <v>565</v>
      </c>
      <c r="BF28" s="820"/>
      <c r="BG28" s="820"/>
      <c r="BH28" s="820"/>
      <c r="BI28" s="821"/>
      <c r="BJ28" s="232"/>
      <c r="BK28" s="232"/>
      <c r="BL28" s="232"/>
      <c r="BM28" s="232"/>
      <c r="BN28" s="232"/>
      <c r="BO28" s="241"/>
      <c r="BP28" s="241"/>
      <c r="BQ28" s="238">
        <v>22</v>
      </c>
      <c r="BR28" s="239"/>
      <c r="BS28" s="773" t="s">
        <v>591</v>
      </c>
      <c r="BT28" s="774"/>
      <c r="BU28" s="774"/>
      <c r="BV28" s="774"/>
      <c r="BW28" s="774"/>
      <c r="BX28" s="774"/>
      <c r="BY28" s="774"/>
      <c r="BZ28" s="774"/>
      <c r="CA28" s="774"/>
      <c r="CB28" s="774"/>
      <c r="CC28" s="774"/>
      <c r="CD28" s="774"/>
      <c r="CE28" s="774"/>
      <c r="CF28" s="774"/>
      <c r="CG28" s="775"/>
      <c r="CH28" s="776">
        <v>-9</v>
      </c>
      <c r="CI28" s="777"/>
      <c r="CJ28" s="777"/>
      <c r="CK28" s="777"/>
      <c r="CL28" s="778"/>
      <c r="CM28" s="776">
        <v>402</v>
      </c>
      <c r="CN28" s="777"/>
      <c r="CO28" s="777"/>
      <c r="CP28" s="777"/>
      <c r="CQ28" s="778"/>
      <c r="CR28" s="776">
        <v>50</v>
      </c>
      <c r="CS28" s="777"/>
      <c r="CT28" s="777"/>
      <c r="CU28" s="777"/>
      <c r="CV28" s="778"/>
      <c r="CW28" s="776" t="s">
        <v>495</v>
      </c>
      <c r="CX28" s="777"/>
      <c r="CY28" s="777"/>
      <c r="CZ28" s="777"/>
      <c r="DA28" s="778"/>
      <c r="DB28" s="776" t="s">
        <v>495</v>
      </c>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395</v>
      </c>
      <c r="C29" s="781"/>
      <c r="D29" s="781"/>
      <c r="E29" s="781"/>
      <c r="F29" s="781"/>
      <c r="G29" s="781"/>
      <c r="H29" s="781"/>
      <c r="I29" s="781"/>
      <c r="J29" s="781"/>
      <c r="K29" s="781"/>
      <c r="L29" s="781"/>
      <c r="M29" s="781"/>
      <c r="N29" s="781"/>
      <c r="O29" s="781"/>
      <c r="P29" s="782"/>
      <c r="Q29" s="783">
        <v>84159</v>
      </c>
      <c r="R29" s="784"/>
      <c r="S29" s="784"/>
      <c r="T29" s="784"/>
      <c r="U29" s="784"/>
      <c r="V29" s="784">
        <v>82825</v>
      </c>
      <c r="W29" s="784"/>
      <c r="X29" s="784"/>
      <c r="Y29" s="784"/>
      <c r="Z29" s="784"/>
      <c r="AA29" s="784">
        <v>1335</v>
      </c>
      <c r="AB29" s="784"/>
      <c r="AC29" s="784"/>
      <c r="AD29" s="784"/>
      <c r="AE29" s="785"/>
      <c r="AF29" s="786">
        <v>1335</v>
      </c>
      <c r="AG29" s="787"/>
      <c r="AH29" s="787"/>
      <c r="AI29" s="787"/>
      <c r="AJ29" s="788"/>
      <c r="AK29" s="834">
        <v>13364</v>
      </c>
      <c r="AL29" s="830"/>
      <c r="AM29" s="830"/>
      <c r="AN29" s="830"/>
      <c r="AO29" s="830"/>
      <c r="AP29" s="830" t="s">
        <v>562</v>
      </c>
      <c r="AQ29" s="830"/>
      <c r="AR29" s="830"/>
      <c r="AS29" s="830"/>
      <c r="AT29" s="830"/>
      <c r="AU29" s="830" t="s">
        <v>562</v>
      </c>
      <c r="AV29" s="830"/>
      <c r="AW29" s="830"/>
      <c r="AX29" s="830"/>
      <c r="AY29" s="830"/>
      <c r="AZ29" s="831" t="s">
        <v>562</v>
      </c>
      <c r="BA29" s="831"/>
      <c r="BB29" s="831"/>
      <c r="BC29" s="831"/>
      <c r="BD29" s="831"/>
      <c r="BE29" s="832" t="s">
        <v>566</v>
      </c>
      <c r="BF29" s="832"/>
      <c r="BG29" s="832"/>
      <c r="BH29" s="832"/>
      <c r="BI29" s="833"/>
      <c r="BJ29" s="232"/>
      <c r="BK29" s="232"/>
      <c r="BL29" s="232"/>
      <c r="BM29" s="232"/>
      <c r="BN29" s="232"/>
      <c r="BO29" s="241"/>
      <c r="BP29" s="241"/>
      <c r="BQ29" s="238">
        <v>23</v>
      </c>
      <c r="BR29" s="239"/>
      <c r="BS29" s="773" t="s">
        <v>592</v>
      </c>
      <c r="BT29" s="774"/>
      <c r="BU29" s="774"/>
      <c r="BV29" s="774"/>
      <c r="BW29" s="774"/>
      <c r="BX29" s="774"/>
      <c r="BY29" s="774"/>
      <c r="BZ29" s="774"/>
      <c r="CA29" s="774"/>
      <c r="CB29" s="774"/>
      <c r="CC29" s="774"/>
      <c r="CD29" s="774"/>
      <c r="CE29" s="774"/>
      <c r="CF29" s="774"/>
      <c r="CG29" s="775"/>
      <c r="CH29" s="776">
        <v>28</v>
      </c>
      <c r="CI29" s="777"/>
      <c r="CJ29" s="777"/>
      <c r="CK29" s="777"/>
      <c r="CL29" s="778"/>
      <c r="CM29" s="776">
        <v>654</v>
      </c>
      <c r="CN29" s="777"/>
      <c r="CO29" s="777"/>
      <c r="CP29" s="777"/>
      <c r="CQ29" s="778"/>
      <c r="CR29" s="776">
        <v>75</v>
      </c>
      <c r="CS29" s="777"/>
      <c r="CT29" s="777"/>
      <c r="CU29" s="777"/>
      <c r="CV29" s="778"/>
      <c r="CW29" s="776" t="s">
        <v>495</v>
      </c>
      <c r="CX29" s="777"/>
      <c r="CY29" s="777"/>
      <c r="CZ29" s="777"/>
      <c r="DA29" s="778"/>
      <c r="DB29" s="776" t="s">
        <v>495</v>
      </c>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396</v>
      </c>
      <c r="C30" s="781"/>
      <c r="D30" s="781"/>
      <c r="E30" s="781"/>
      <c r="F30" s="781"/>
      <c r="G30" s="781"/>
      <c r="H30" s="781"/>
      <c r="I30" s="781"/>
      <c r="J30" s="781"/>
      <c r="K30" s="781"/>
      <c r="L30" s="781"/>
      <c r="M30" s="781"/>
      <c r="N30" s="781"/>
      <c r="O30" s="781"/>
      <c r="P30" s="782"/>
      <c r="Q30" s="783">
        <v>14190</v>
      </c>
      <c r="R30" s="784"/>
      <c r="S30" s="784"/>
      <c r="T30" s="784"/>
      <c r="U30" s="784"/>
      <c r="V30" s="784">
        <v>14189</v>
      </c>
      <c r="W30" s="784"/>
      <c r="X30" s="784"/>
      <c r="Y30" s="784"/>
      <c r="Z30" s="784"/>
      <c r="AA30" s="784">
        <v>1</v>
      </c>
      <c r="AB30" s="784"/>
      <c r="AC30" s="784"/>
      <c r="AD30" s="784"/>
      <c r="AE30" s="785"/>
      <c r="AF30" s="786">
        <v>1</v>
      </c>
      <c r="AG30" s="787"/>
      <c r="AH30" s="787"/>
      <c r="AI30" s="787"/>
      <c r="AJ30" s="788"/>
      <c r="AK30" s="834">
        <v>2645</v>
      </c>
      <c r="AL30" s="830"/>
      <c r="AM30" s="830"/>
      <c r="AN30" s="830"/>
      <c r="AO30" s="830"/>
      <c r="AP30" s="830" t="s">
        <v>562</v>
      </c>
      <c r="AQ30" s="830"/>
      <c r="AR30" s="830"/>
      <c r="AS30" s="830"/>
      <c r="AT30" s="830"/>
      <c r="AU30" s="830" t="s">
        <v>562</v>
      </c>
      <c r="AV30" s="830"/>
      <c r="AW30" s="830"/>
      <c r="AX30" s="830"/>
      <c r="AY30" s="830"/>
      <c r="AZ30" s="831" t="s">
        <v>562</v>
      </c>
      <c r="BA30" s="831"/>
      <c r="BB30" s="831"/>
      <c r="BC30" s="831"/>
      <c r="BD30" s="831"/>
      <c r="BE30" s="832" t="s">
        <v>567</v>
      </c>
      <c r="BF30" s="832"/>
      <c r="BG30" s="832"/>
      <c r="BH30" s="832"/>
      <c r="BI30" s="833"/>
      <c r="BJ30" s="232"/>
      <c r="BK30" s="232"/>
      <c r="BL30" s="232"/>
      <c r="BM30" s="232"/>
      <c r="BN30" s="232"/>
      <c r="BO30" s="241"/>
      <c r="BP30" s="241"/>
      <c r="BQ30" s="238">
        <v>24</v>
      </c>
      <c r="BR30" s="239"/>
      <c r="BS30" s="773" t="s">
        <v>593</v>
      </c>
      <c r="BT30" s="774"/>
      <c r="BU30" s="774"/>
      <c r="BV30" s="774"/>
      <c r="BW30" s="774"/>
      <c r="BX30" s="774"/>
      <c r="BY30" s="774"/>
      <c r="BZ30" s="774"/>
      <c r="CA30" s="774"/>
      <c r="CB30" s="774"/>
      <c r="CC30" s="774"/>
      <c r="CD30" s="774"/>
      <c r="CE30" s="774"/>
      <c r="CF30" s="774"/>
      <c r="CG30" s="775"/>
      <c r="CH30" s="776">
        <v>41</v>
      </c>
      <c r="CI30" s="777"/>
      <c r="CJ30" s="777"/>
      <c r="CK30" s="777"/>
      <c r="CL30" s="778"/>
      <c r="CM30" s="776">
        <v>375</v>
      </c>
      <c r="CN30" s="777"/>
      <c r="CO30" s="777"/>
      <c r="CP30" s="777"/>
      <c r="CQ30" s="778"/>
      <c r="CR30" s="776">
        <v>10</v>
      </c>
      <c r="CS30" s="777"/>
      <c r="CT30" s="777"/>
      <c r="CU30" s="777"/>
      <c r="CV30" s="778"/>
      <c r="CW30" s="776" t="s">
        <v>495</v>
      </c>
      <c r="CX30" s="777"/>
      <c r="CY30" s="777"/>
      <c r="CZ30" s="777"/>
      <c r="DA30" s="778"/>
      <c r="DB30" s="776" t="s">
        <v>495</v>
      </c>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397</v>
      </c>
      <c r="C31" s="781"/>
      <c r="D31" s="781"/>
      <c r="E31" s="781"/>
      <c r="F31" s="781"/>
      <c r="G31" s="781"/>
      <c r="H31" s="781"/>
      <c r="I31" s="781"/>
      <c r="J31" s="781"/>
      <c r="K31" s="781"/>
      <c r="L31" s="781"/>
      <c r="M31" s="781"/>
      <c r="N31" s="781"/>
      <c r="O31" s="781"/>
      <c r="P31" s="782"/>
      <c r="Q31" s="783">
        <v>33787</v>
      </c>
      <c r="R31" s="784"/>
      <c r="S31" s="784"/>
      <c r="T31" s="784"/>
      <c r="U31" s="784"/>
      <c r="V31" s="784">
        <v>31423</v>
      </c>
      <c r="W31" s="784"/>
      <c r="X31" s="784"/>
      <c r="Y31" s="784"/>
      <c r="Z31" s="784"/>
      <c r="AA31" s="784">
        <v>2364</v>
      </c>
      <c r="AB31" s="784"/>
      <c r="AC31" s="784"/>
      <c r="AD31" s="784"/>
      <c r="AE31" s="785"/>
      <c r="AF31" s="786">
        <v>1389</v>
      </c>
      <c r="AG31" s="787"/>
      <c r="AH31" s="787"/>
      <c r="AI31" s="787"/>
      <c r="AJ31" s="788"/>
      <c r="AK31" s="834">
        <v>6477</v>
      </c>
      <c r="AL31" s="830"/>
      <c r="AM31" s="830"/>
      <c r="AN31" s="830"/>
      <c r="AO31" s="830"/>
      <c r="AP31" s="830">
        <v>164947</v>
      </c>
      <c r="AQ31" s="830"/>
      <c r="AR31" s="830"/>
      <c r="AS31" s="830"/>
      <c r="AT31" s="830"/>
      <c r="AU31" s="830">
        <v>52948</v>
      </c>
      <c r="AV31" s="830"/>
      <c r="AW31" s="830"/>
      <c r="AX31" s="830"/>
      <c r="AY31" s="830"/>
      <c r="AZ31" s="831" t="s">
        <v>562</v>
      </c>
      <c r="BA31" s="831"/>
      <c r="BB31" s="831"/>
      <c r="BC31" s="831"/>
      <c r="BD31" s="831"/>
      <c r="BE31" s="832" t="s">
        <v>398</v>
      </c>
      <c r="BF31" s="832"/>
      <c r="BG31" s="832"/>
      <c r="BH31" s="832"/>
      <c r="BI31" s="833"/>
      <c r="BJ31" s="232"/>
      <c r="BK31" s="232"/>
      <c r="BL31" s="232"/>
      <c r="BM31" s="232"/>
      <c r="BN31" s="232"/>
      <c r="BO31" s="241"/>
      <c r="BP31" s="241"/>
      <c r="BQ31" s="238">
        <v>25</v>
      </c>
      <c r="BR31" s="239"/>
      <c r="BS31" s="773" t="s">
        <v>594</v>
      </c>
      <c r="BT31" s="774"/>
      <c r="BU31" s="774"/>
      <c r="BV31" s="774"/>
      <c r="BW31" s="774"/>
      <c r="BX31" s="774"/>
      <c r="BY31" s="774"/>
      <c r="BZ31" s="774"/>
      <c r="CA31" s="774"/>
      <c r="CB31" s="774"/>
      <c r="CC31" s="774"/>
      <c r="CD31" s="774"/>
      <c r="CE31" s="774"/>
      <c r="CF31" s="774"/>
      <c r="CG31" s="775"/>
      <c r="CH31" s="776">
        <v>178</v>
      </c>
      <c r="CI31" s="777"/>
      <c r="CJ31" s="777"/>
      <c r="CK31" s="777"/>
      <c r="CL31" s="778"/>
      <c r="CM31" s="776">
        <v>1259</v>
      </c>
      <c r="CN31" s="777"/>
      <c r="CO31" s="777"/>
      <c r="CP31" s="777"/>
      <c r="CQ31" s="778"/>
      <c r="CR31" s="776">
        <v>250</v>
      </c>
      <c r="CS31" s="777"/>
      <c r="CT31" s="777"/>
      <c r="CU31" s="777"/>
      <c r="CV31" s="778"/>
      <c r="CW31" s="776" t="s">
        <v>495</v>
      </c>
      <c r="CX31" s="777"/>
      <c r="CY31" s="777"/>
      <c r="CZ31" s="777"/>
      <c r="DA31" s="778"/>
      <c r="DB31" s="776" t="s">
        <v>495</v>
      </c>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399</v>
      </c>
      <c r="C32" s="781"/>
      <c r="D32" s="781"/>
      <c r="E32" s="781"/>
      <c r="F32" s="781"/>
      <c r="G32" s="781"/>
      <c r="H32" s="781"/>
      <c r="I32" s="781"/>
      <c r="J32" s="781"/>
      <c r="K32" s="781"/>
      <c r="L32" s="781"/>
      <c r="M32" s="781"/>
      <c r="N32" s="781"/>
      <c r="O32" s="781"/>
      <c r="P32" s="782"/>
      <c r="Q32" s="783">
        <v>27739</v>
      </c>
      <c r="R32" s="784"/>
      <c r="S32" s="784"/>
      <c r="T32" s="784"/>
      <c r="U32" s="784"/>
      <c r="V32" s="784">
        <v>23575</v>
      </c>
      <c r="W32" s="784"/>
      <c r="X32" s="784"/>
      <c r="Y32" s="784"/>
      <c r="Z32" s="784"/>
      <c r="AA32" s="784">
        <v>4164</v>
      </c>
      <c r="AB32" s="784"/>
      <c r="AC32" s="784"/>
      <c r="AD32" s="784"/>
      <c r="AE32" s="785"/>
      <c r="AF32" s="786">
        <v>15806</v>
      </c>
      <c r="AG32" s="787"/>
      <c r="AH32" s="787"/>
      <c r="AI32" s="787"/>
      <c r="AJ32" s="788"/>
      <c r="AK32" s="834">
        <v>1417</v>
      </c>
      <c r="AL32" s="830"/>
      <c r="AM32" s="830"/>
      <c r="AN32" s="830"/>
      <c r="AO32" s="830"/>
      <c r="AP32" s="830">
        <v>51647</v>
      </c>
      <c r="AQ32" s="830"/>
      <c r="AR32" s="830"/>
      <c r="AS32" s="830"/>
      <c r="AT32" s="830"/>
      <c r="AU32" s="830">
        <v>2582</v>
      </c>
      <c r="AV32" s="830"/>
      <c r="AW32" s="830"/>
      <c r="AX32" s="830"/>
      <c r="AY32" s="830"/>
      <c r="AZ32" s="831" t="s">
        <v>562</v>
      </c>
      <c r="BA32" s="831"/>
      <c r="BB32" s="831"/>
      <c r="BC32" s="831"/>
      <c r="BD32" s="831"/>
      <c r="BE32" s="832" t="s">
        <v>398</v>
      </c>
      <c r="BF32" s="832"/>
      <c r="BG32" s="832"/>
      <c r="BH32" s="832"/>
      <c r="BI32" s="833"/>
      <c r="BJ32" s="232"/>
      <c r="BK32" s="232"/>
      <c r="BL32" s="232"/>
      <c r="BM32" s="232"/>
      <c r="BN32" s="232"/>
      <c r="BO32" s="241"/>
      <c r="BP32" s="241"/>
      <c r="BQ32" s="238">
        <v>26</v>
      </c>
      <c r="BR32" s="239"/>
      <c r="BS32" s="773" t="s">
        <v>595</v>
      </c>
      <c r="BT32" s="774"/>
      <c r="BU32" s="774"/>
      <c r="BV32" s="774"/>
      <c r="BW32" s="774"/>
      <c r="BX32" s="774"/>
      <c r="BY32" s="774"/>
      <c r="BZ32" s="774"/>
      <c r="CA32" s="774"/>
      <c r="CB32" s="774"/>
      <c r="CC32" s="774"/>
      <c r="CD32" s="774"/>
      <c r="CE32" s="774"/>
      <c r="CF32" s="774"/>
      <c r="CG32" s="775"/>
      <c r="CH32" s="776">
        <v>29</v>
      </c>
      <c r="CI32" s="777"/>
      <c r="CJ32" s="777"/>
      <c r="CK32" s="777"/>
      <c r="CL32" s="778"/>
      <c r="CM32" s="776">
        <v>320</v>
      </c>
      <c r="CN32" s="777"/>
      <c r="CO32" s="777"/>
      <c r="CP32" s="777"/>
      <c r="CQ32" s="778"/>
      <c r="CR32" s="776">
        <v>24</v>
      </c>
      <c r="CS32" s="777"/>
      <c r="CT32" s="777"/>
      <c r="CU32" s="777"/>
      <c r="CV32" s="778"/>
      <c r="CW32" s="776">
        <v>0</v>
      </c>
      <c r="CX32" s="777"/>
      <c r="CY32" s="777"/>
      <c r="CZ32" s="777"/>
      <c r="DA32" s="778"/>
      <c r="DB32" s="776" t="s">
        <v>495</v>
      </c>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143</v>
      </c>
      <c r="C33" s="781"/>
      <c r="D33" s="781"/>
      <c r="E33" s="781"/>
      <c r="F33" s="781"/>
      <c r="G33" s="781"/>
      <c r="H33" s="781"/>
      <c r="I33" s="781"/>
      <c r="J33" s="781"/>
      <c r="K33" s="781"/>
      <c r="L33" s="781"/>
      <c r="M33" s="781"/>
      <c r="N33" s="781"/>
      <c r="O33" s="781"/>
      <c r="P33" s="782"/>
      <c r="Q33" s="783">
        <v>9360</v>
      </c>
      <c r="R33" s="784"/>
      <c r="S33" s="784"/>
      <c r="T33" s="784"/>
      <c r="U33" s="784"/>
      <c r="V33" s="784">
        <v>10140</v>
      </c>
      <c r="W33" s="784"/>
      <c r="X33" s="784"/>
      <c r="Y33" s="784"/>
      <c r="Z33" s="784"/>
      <c r="AA33" s="784">
        <v>-780</v>
      </c>
      <c r="AB33" s="784"/>
      <c r="AC33" s="784"/>
      <c r="AD33" s="784"/>
      <c r="AE33" s="785"/>
      <c r="AF33" s="786">
        <v>-40</v>
      </c>
      <c r="AG33" s="787"/>
      <c r="AH33" s="787"/>
      <c r="AI33" s="787"/>
      <c r="AJ33" s="788"/>
      <c r="AK33" s="834">
        <v>3198</v>
      </c>
      <c r="AL33" s="830"/>
      <c r="AM33" s="830"/>
      <c r="AN33" s="830"/>
      <c r="AO33" s="830"/>
      <c r="AP33" s="830">
        <v>5413</v>
      </c>
      <c r="AQ33" s="830"/>
      <c r="AR33" s="830"/>
      <c r="AS33" s="830"/>
      <c r="AT33" s="830"/>
      <c r="AU33" s="830">
        <v>1559</v>
      </c>
      <c r="AV33" s="830"/>
      <c r="AW33" s="830"/>
      <c r="AX33" s="830"/>
      <c r="AY33" s="830"/>
      <c r="AZ33" s="831">
        <v>0.6</v>
      </c>
      <c r="BA33" s="831"/>
      <c r="BB33" s="831"/>
      <c r="BC33" s="831"/>
      <c r="BD33" s="831"/>
      <c r="BE33" s="832" t="s">
        <v>398</v>
      </c>
      <c r="BF33" s="832"/>
      <c r="BG33" s="832"/>
      <c r="BH33" s="832"/>
      <c r="BI33" s="833"/>
      <c r="BJ33" s="232"/>
      <c r="BK33" s="232"/>
      <c r="BL33" s="232"/>
      <c r="BM33" s="232"/>
      <c r="BN33" s="232"/>
      <c r="BO33" s="241"/>
      <c r="BP33" s="241"/>
      <c r="BQ33" s="238">
        <v>27</v>
      </c>
      <c r="BR33" s="239"/>
      <c r="BS33" s="773" t="s">
        <v>596</v>
      </c>
      <c r="BT33" s="774"/>
      <c r="BU33" s="774"/>
      <c r="BV33" s="774"/>
      <c r="BW33" s="774"/>
      <c r="BX33" s="774"/>
      <c r="BY33" s="774"/>
      <c r="BZ33" s="774"/>
      <c r="CA33" s="774"/>
      <c r="CB33" s="774"/>
      <c r="CC33" s="774"/>
      <c r="CD33" s="774"/>
      <c r="CE33" s="774"/>
      <c r="CF33" s="774"/>
      <c r="CG33" s="775"/>
      <c r="CH33" s="776">
        <v>7</v>
      </c>
      <c r="CI33" s="777"/>
      <c r="CJ33" s="777"/>
      <c r="CK33" s="777"/>
      <c r="CL33" s="778"/>
      <c r="CM33" s="776">
        <v>144</v>
      </c>
      <c r="CN33" s="777"/>
      <c r="CO33" s="777"/>
      <c r="CP33" s="777"/>
      <c r="CQ33" s="778"/>
      <c r="CR33" s="776">
        <v>14</v>
      </c>
      <c r="CS33" s="777"/>
      <c r="CT33" s="777"/>
      <c r="CU33" s="777"/>
      <c r="CV33" s="778"/>
      <c r="CW33" s="776" t="s">
        <v>495</v>
      </c>
      <c r="CX33" s="777"/>
      <c r="CY33" s="777"/>
      <c r="CZ33" s="777"/>
      <c r="DA33" s="778"/>
      <c r="DB33" s="776" t="s">
        <v>495</v>
      </c>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400</v>
      </c>
      <c r="C34" s="781"/>
      <c r="D34" s="781"/>
      <c r="E34" s="781"/>
      <c r="F34" s="781"/>
      <c r="G34" s="781"/>
      <c r="H34" s="781"/>
      <c r="I34" s="781"/>
      <c r="J34" s="781"/>
      <c r="K34" s="781"/>
      <c r="L34" s="781"/>
      <c r="M34" s="781"/>
      <c r="N34" s="781"/>
      <c r="O34" s="781"/>
      <c r="P34" s="782"/>
      <c r="Q34" s="783">
        <v>21081</v>
      </c>
      <c r="R34" s="784"/>
      <c r="S34" s="784"/>
      <c r="T34" s="784"/>
      <c r="U34" s="784"/>
      <c r="V34" s="784">
        <v>21833</v>
      </c>
      <c r="W34" s="784"/>
      <c r="X34" s="784"/>
      <c r="Y34" s="784"/>
      <c r="Z34" s="784"/>
      <c r="AA34" s="784">
        <v>-753</v>
      </c>
      <c r="AB34" s="784"/>
      <c r="AC34" s="784"/>
      <c r="AD34" s="784"/>
      <c r="AE34" s="785"/>
      <c r="AF34" s="786" t="s">
        <v>122</v>
      </c>
      <c r="AG34" s="787"/>
      <c r="AH34" s="787"/>
      <c r="AI34" s="787"/>
      <c r="AJ34" s="788"/>
      <c r="AK34" s="834">
        <v>771</v>
      </c>
      <c r="AL34" s="830"/>
      <c r="AM34" s="830"/>
      <c r="AN34" s="830"/>
      <c r="AO34" s="830"/>
      <c r="AP34" s="830">
        <v>116144</v>
      </c>
      <c r="AQ34" s="830"/>
      <c r="AR34" s="830"/>
      <c r="AS34" s="830"/>
      <c r="AT34" s="830"/>
      <c r="AU34" s="830">
        <v>2555</v>
      </c>
      <c r="AV34" s="830"/>
      <c r="AW34" s="830"/>
      <c r="AX34" s="830"/>
      <c r="AY34" s="830"/>
      <c r="AZ34" s="831" t="s">
        <v>562</v>
      </c>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401</v>
      </c>
      <c r="C35" s="781"/>
      <c r="D35" s="781"/>
      <c r="E35" s="781"/>
      <c r="F35" s="781"/>
      <c r="G35" s="781"/>
      <c r="H35" s="781"/>
      <c r="I35" s="781"/>
      <c r="J35" s="781"/>
      <c r="K35" s="781"/>
      <c r="L35" s="781"/>
      <c r="M35" s="781"/>
      <c r="N35" s="781"/>
      <c r="O35" s="781"/>
      <c r="P35" s="782"/>
      <c r="Q35" s="783">
        <v>43295</v>
      </c>
      <c r="R35" s="784"/>
      <c r="S35" s="784"/>
      <c r="T35" s="784"/>
      <c r="U35" s="784"/>
      <c r="V35" s="784">
        <v>39791</v>
      </c>
      <c r="W35" s="784"/>
      <c r="X35" s="784"/>
      <c r="Y35" s="784"/>
      <c r="Z35" s="784"/>
      <c r="AA35" s="784">
        <v>3504</v>
      </c>
      <c r="AB35" s="784"/>
      <c r="AC35" s="784"/>
      <c r="AD35" s="784"/>
      <c r="AE35" s="785"/>
      <c r="AF35" s="786">
        <v>14841</v>
      </c>
      <c r="AG35" s="787"/>
      <c r="AH35" s="787"/>
      <c r="AI35" s="787"/>
      <c r="AJ35" s="788"/>
      <c r="AK35" s="834">
        <v>17</v>
      </c>
      <c r="AL35" s="830"/>
      <c r="AM35" s="830"/>
      <c r="AN35" s="830"/>
      <c r="AO35" s="830"/>
      <c r="AP35" s="830">
        <v>23953</v>
      </c>
      <c r="AQ35" s="830"/>
      <c r="AR35" s="830"/>
      <c r="AS35" s="830"/>
      <c r="AT35" s="830"/>
      <c r="AU35" s="830" t="s">
        <v>562</v>
      </c>
      <c r="AV35" s="830"/>
      <c r="AW35" s="830"/>
      <c r="AX35" s="830"/>
      <c r="AY35" s="830"/>
      <c r="AZ35" s="831" t="s">
        <v>562</v>
      </c>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402</v>
      </c>
      <c r="C36" s="781"/>
      <c r="D36" s="781"/>
      <c r="E36" s="781"/>
      <c r="F36" s="781"/>
      <c r="G36" s="781"/>
      <c r="H36" s="781"/>
      <c r="I36" s="781"/>
      <c r="J36" s="781"/>
      <c r="K36" s="781"/>
      <c r="L36" s="781"/>
      <c r="M36" s="781"/>
      <c r="N36" s="781"/>
      <c r="O36" s="781"/>
      <c r="P36" s="782"/>
      <c r="Q36" s="783">
        <v>19943</v>
      </c>
      <c r="R36" s="784"/>
      <c r="S36" s="784"/>
      <c r="T36" s="784"/>
      <c r="U36" s="784"/>
      <c r="V36" s="784">
        <v>20563</v>
      </c>
      <c r="W36" s="784"/>
      <c r="X36" s="784"/>
      <c r="Y36" s="784"/>
      <c r="Z36" s="784"/>
      <c r="AA36" s="784">
        <v>-620</v>
      </c>
      <c r="AB36" s="784"/>
      <c r="AC36" s="784"/>
      <c r="AD36" s="784"/>
      <c r="AE36" s="785"/>
      <c r="AF36" s="786">
        <v>8984</v>
      </c>
      <c r="AG36" s="787"/>
      <c r="AH36" s="787"/>
      <c r="AI36" s="787"/>
      <c r="AJ36" s="788"/>
      <c r="AK36" s="834">
        <v>2878</v>
      </c>
      <c r="AL36" s="830"/>
      <c r="AM36" s="830"/>
      <c r="AN36" s="830"/>
      <c r="AO36" s="830"/>
      <c r="AP36" s="830">
        <v>20236</v>
      </c>
      <c r="AQ36" s="830"/>
      <c r="AR36" s="830"/>
      <c r="AS36" s="830"/>
      <c r="AT36" s="830"/>
      <c r="AU36" s="830">
        <v>10482</v>
      </c>
      <c r="AV36" s="830"/>
      <c r="AW36" s="830"/>
      <c r="AX36" s="830"/>
      <c r="AY36" s="830"/>
      <c r="AZ36" s="831" t="s">
        <v>562</v>
      </c>
      <c r="BA36" s="831"/>
      <c r="BB36" s="831"/>
      <c r="BC36" s="831"/>
      <c r="BD36" s="831"/>
      <c r="BE36" s="832" t="s">
        <v>398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403</v>
      </c>
      <c r="C37" s="781"/>
      <c r="D37" s="781"/>
      <c r="E37" s="781"/>
      <c r="F37" s="781"/>
      <c r="G37" s="781"/>
      <c r="H37" s="781"/>
      <c r="I37" s="781"/>
      <c r="J37" s="781"/>
      <c r="K37" s="781"/>
      <c r="L37" s="781"/>
      <c r="M37" s="781"/>
      <c r="N37" s="781"/>
      <c r="O37" s="781"/>
      <c r="P37" s="782"/>
      <c r="Q37" s="783">
        <v>2964</v>
      </c>
      <c r="R37" s="784"/>
      <c r="S37" s="784"/>
      <c r="T37" s="784"/>
      <c r="U37" s="784"/>
      <c r="V37" s="784">
        <v>2958</v>
      </c>
      <c r="W37" s="784"/>
      <c r="X37" s="784"/>
      <c r="Y37" s="784"/>
      <c r="Z37" s="784"/>
      <c r="AA37" s="784">
        <v>6</v>
      </c>
      <c r="AB37" s="784"/>
      <c r="AC37" s="784"/>
      <c r="AD37" s="784"/>
      <c r="AE37" s="785"/>
      <c r="AF37" s="786" t="s">
        <v>122</v>
      </c>
      <c r="AG37" s="787"/>
      <c r="AH37" s="787"/>
      <c r="AI37" s="787"/>
      <c r="AJ37" s="788"/>
      <c r="AK37" s="834">
        <v>766</v>
      </c>
      <c r="AL37" s="830"/>
      <c r="AM37" s="830"/>
      <c r="AN37" s="830"/>
      <c r="AO37" s="830"/>
      <c r="AP37" s="830">
        <v>10409</v>
      </c>
      <c r="AQ37" s="830"/>
      <c r="AR37" s="830"/>
      <c r="AS37" s="830"/>
      <c r="AT37" s="830"/>
      <c r="AU37" s="830">
        <v>5161</v>
      </c>
      <c r="AV37" s="830"/>
      <c r="AW37" s="830"/>
      <c r="AX37" s="830"/>
      <c r="AY37" s="830"/>
      <c r="AZ37" s="831" t="s">
        <v>562</v>
      </c>
      <c r="BA37" s="831"/>
      <c r="BB37" s="831"/>
      <c r="BC37" s="831"/>
      <c r="BD37" s="831"/>
      <c r="BE37" s="832" t="s">
        <v>404</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382</v>
      </c>
      <c r="B63" s="789" t="s">
        <v>406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42958</v>
      </c>
      <c r="AG63" s="844"/>
      <c r="AH63" s="844"/>
      <c r="AI63" s="844"/>
      <c r="AJ63" s="845"/>
      <c r="AK63" s="846"/>
      <c r="AL63" s="841"/>
      <c r="AM63" s="841"/>
      <c r="AN63" s="841"/>
      <c r="AO63" s="841"/>
      <c r="AP63" s="844">
        <v>392749</v>
      </c>
      <c r="AQ63" s="844"/>
      <c r="AR63" s="844"/>
      <c r="AS63" s="844"/>
      <c r="AT63" s="844"/>
      <c r="AU63" s="844">
        <v>75287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408</v>
      </c>
      <c r="B66" s="728"/>
      <c r="C66" s="728"/>
      <c r="D66" s="728"/>
      <c r="E66" s="728"/>
      <c r="F66" s="728"/>
      <c r="G66" s="728"/>
      <c r="H66" s="728"/>
      <c r="I66" s="728"/>
      <c r="J66" s="728"/>
      <c r="K66" s="728"/>
      <c r="L66" s="728"/>
      <c r="M66" s="728"/>
      <c r="N66" s="728"/>
      <c r="O66" s="728"/>
      <c r="P66" s="729"/>
      <c r="Q66" s="733" t="s">
        <v>386</v>
      </c>
      <c r="R66" s="734"/>
      <c r="S66" s="734"/>
      <c r="T66" s="734"/>
      <c r="U66" s="735"/>
      <c r="V66" s="733" t="s">
        <v>387</v>
      </c>
      <c r="W66" s="734"/>
      <c r="X66" s="734"/>
      <c r="Y66" s="734"/>
      <c r="Z66" s="735"/>
      <c r="AA66" s="733" t="s">
        <v>388</v>
      </c>
      <c r="AB66" s="734"/>
      <c r="AC66" s="734"/>
      <c r="AD66" s="734"/>
      <c r="AE66" s="735"/>
      <c r="AF66" s="854" t="s">
        <v>389</v>
      </c>
      <c r="AG66" s="815"/>
      <c r="AH66" s="815"/>
      <c r="AI66" s="815"/>
      <c r="AJ66" s="855"/>
      <c r="AK66" s="733" t="s">
        <v>390</v>
      </c>
      <c r="AL66" s="728"/>
      <c r="AM66" s="728"/>
      <c r="AN66" s="728"/>
      <c r="AO66" s="729"/>
      <c r="AP66" s="733" t="s">
        <v>391</v>
      </c>
      <c r="AQ66" s="734"/>
      <c r="AR66" s="734"/>
      <c r="AS66" s="734"/>
      <c r="AT66" s="735"/>
      <c r="AU66" s="733" t="s">
        <v>409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568</v>
      </c>
      <c r="C68" s="870"/>
      <c r="D68" s="870"/>
      <c r="E68" s="870"/>
      <c r="F68" s="870"/>
      <c r="G68" s="870"/>
      <c r="H68" s="870"/>
      <c r="I68" s="870"/>
      <c r="J68" s="870"/>
      <c r="K68" s="870"/>
      <c r="L68" s="870"/>
      <c r="M68" s="870"/>
      <c r="N68" s="870"/>
      <c r="O68" s="870"/>
      <c r="P68" s="871"/>
      <c r="Q68" s="872">
        <v>284976</v>
      </c>
      <c r="R68" s="866"/>
      <c r="S68" s="866"/>
      <c r="T68" s="866"/>
      <c r="U68" s="866"/>
      <c r="V68" s="866">
        <v>279261</v>
      </c>
      <c r="W68" s="866"/>
      <c r="X68" s="866"/>
      <c r="Y68" s="866"/>
      <c r="Z68" s="866"/>
      <c r="AA68" s="866">
        <v>5715</v>
      </c>
      <c r="AB68" s="866"/>
      <c r="AC68" s="866"/>
      <c r="AD68" s="866"/>
      <c r="AE68" s="866"/>
      <c r="AF68" s="866">
        <v>5715</v>
      </c>
      <c r="AG68" s="866"/>
      <c r="AH68" s="866"/>
      <c r="AI68" s="866"/>
      <c r="AJ68" s="866"/>
      <c r="AK68" s="866">
        <v>6621</v>
      </c>
      <c r="AL68" s="866"/>
      <c r="AM68" s="866"/>
      <c r="AN68" s="866"/>
      <c r="AO68" s="866"/>
      <c r="AP68" s="866" t="s">
        <v>562</v>
      </c>
      <c r="AQ68" s="866"/>
      <c r="AR68" s="866"/>
      <c r="AS68" s="866"/>
      <c r="AT68" s="866"/>
      <c r="AU68" s="866" t="s">
        <v>562</v>
      </c>
      <c r="AV68" s="866"/>
      <c r="AW68" s="866"/>
      <c r="AX68" s="866"/>
      <c r="AY68" s="866"/>
      <c r="AZ68" s="867" t="s">
        <v>569</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382</v>
      </c>
      <c r="B88" s="789" t="s">
        <v>410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5715</v>
      </c>
      <c r="AG88" s="844"/>
      <c r="AH88" s="844"/>
      <c r="AI88" s="844"/>
      <c r="AJ88" s="844"/>
      <c r="AK88" s="841"/>
      <c r="AL88" s="841"/>
      <c r="AM88" s="841"/>
      <c r="AN88" s="841"/>
      <c r="AO88" s="841"/>
      <c r="AP88" s="844" t="s">
        <v>602</v>
      </c>
      <c r="AQ88" s="844"/>
      <c r="AR88" s="844"/>
      <c r="AS88" s="844"/>
      <c r="AT88" s="844"/>
      <c r="AU88" s="844" t="s">
        <v>602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789" t="s">
        <v>411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5554</v>
      </c>
      <c r="CS102" s="852"/>
      <c r="CT102" s="852"/>
      <c r="CU102" s="852"/>
      <c r="CV102" s="891"/>
      <c r="CW102" s="890">
        <v>3453</v>
      </c>
      <c r="CX102" s="852"/>
      <c r="CY102" s="852"/>
      <c r="CZ102" s="852"/>
      <c r="DA102" s="891"/>
      <c r="DB102" s="890">
        <v>25</v>
      </c>
      <c r="DC102" s="852"/>
      <c r="DD102" s="852"/>
      <c r="DE102" s="852"/>
      <c r="DF102" s="891"/>
      <c r="DG102" s="890" t="s">
        <v>602</v>
      </c>
      <c r="DH102" s="852"/>
      <c r="DI102" s="852"/>
      <c r="DJ102" s="852"/>
      <c r="DK102" s="891"/>
      <c r="DL102" s="890">
        <v>6</v>
      </c>
      <c r="DM102" s="852"/>
      <c r="DN102" s="852"/>
      <c r="DO102" s="852"/>
      <c r="DP102" s="891"/>
      <c r="DQ102" s="890" t="s">
        <v>602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419</v>
      </c>
      <c r="AB109" s="893"/>
      <c r="AC109" s="893"/>
      <c r="AD109" s="893"/>
      <c r="AE109" s="894"/>
      <c r="AF109" s="892" t="s">
        <v>420</v>
      </c>
      <c r="AG109" s="893"/>
      <c r="AH109" s="893"/>
      <c r="AI109" s="893"/>
      <c r="AJ109" s="894"/>
      <c r="AK109" s="892" t="s">
        <v>295</v>
      </c>
      <c r="AL109" s="893"/>
      <c r="AM109" s="893"/>
      <c r="AN109" s="893"/>
      <c r="AO109" s="894"/>
      <c r="AP109" s="892" t="s">
        <v>421</v>
      </c>
      <c r="AQ109" s="893"/>
      <c r="AR109" s="893"/>
      <c r="AS109" s="893"/>
      <c r="AT109" s="895"/>
      <c r="AU109" s="912" t="s">
        <v>418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419</v>
      </c>
      <c r="BR109" s="893"/>
      <c r="BS109" s="893"/>
      <c r="BT109" s="893"/>
      <c r="BU109" s="894"/>
      <c r="BV109" s="892" t="s">
        <v>420</v>
      </c>
      <c r="BW109" s="893"/>
      <c r="BX109" s="893"/>
      <c r="BY109" s="893"/>
      <c r="BZ109" s="894"/>
      <c r="CA109" s="892" t="s">
        <v>295</v>
      </c>
      <c r="CB109" s="893"/>
      <c r="CC109" s="893"/>
      <c r="CD109" s="893"/>
      <c r="CE109" s="894"/>
      <c r="CF109" s="913" t="s">
        <v>421</v>
      </c>
      <c r="CG109" s="913"/>
      <c r="CH109" s="913"/>
      <c r="CI109" s="913"/>
      <c r="CJ109" s="913"/>
      <c r="CK109" s="892" t="s">
        <v>422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419</v>
      </c>
      <c r="DH109" s="893"/>
      <c r="DI109" s="893"/>
      <c r="DJ109" s="893"/>
      <c r="DK109" s="894"/>
      <c r="DL109" s="892" t="s">
        <v>420</v>
      </c>
      <c r="DM109" s="893"/>
      <c r="DN109" s="893"/>
      <c r="DO109" s="893"/>
      <c r="DP109" s="894"/>
      <c r="DQ109" s="892" t="s">
        <v>295</v>
      </c>
      <c r="DR109" s="893"/>
      <c r="DS109" s="893"/>
      <c r="DT109" s="893"/>
      <c r="DU109" s="894"/>
      <c r="DV109" s="892" t="s">
        <v>421</v>
      </c>
      <c r="DW109" s="893"/>
      <c r="DX109" s="893"/>
      <c r="DY109" s="893"/>
      <c r="DZ109" s="895"/>
    </row>
    <row r="110" spans="1:131" s="230" customFormat="1" ht="26.25" customHeight="1" x14ac:dyDescent="0.2">
      <c r="A110" s="896" t="s">
        <v>423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37060149</v>
      </c>
      <c r="AB110" s="900"/>
      <c r="AC110" s="900"/>
      <c r="AD110" s="900"/>
      <c r="AE110" s="901"/>
      <c r="AF110" s="902">
        <v>33537952</v>
      </c>
      <c r="AG110" s="900"/>
      <c r="AH110" s="900"/>
      <c r="AI110" s="900"/>
      <c r="AJ110" s="901"/>
      <c r="AK110" s="902">
        <v>34129653</v>
      </c>
      <c r="AL110" s="900"/>
      <c r="AM110" s="900"/>
      <c r="AN110" s="900"/>
      <c r="AO110" s="901"/>
      <c r="AP110" s="903">
        <v>13.1</v>
      </c>
      <c r="AQ110" s="904"/>
      <c r="AR110" s="904"/>
      <c r="AS110" s="904"/>
      <c r="AT110" s="905"/>
      <c r="AU110" s="906" t="s">
        <v>69</v>
      </c>
      <c r="AV110" s="907"/>
      <c r="AW110" s="907"/>
      <c r="AX110" s="907"/>
      <c r="AY110" s="907"/>
      <c r="AZ110" s="929" t="s">
        <v>424</v>
      </c>
      <c r="BA110" s="897"/>
      <c r="BB110" s="897"/>
      <c r="BC110" s="897"/>
      <c r="BD110" s="897"/>
      <c r="BE110" s="897"/>
      <c r="BF110" s="897"/>
      <c r="BG110" s="897"/>
      <c r="BH110" s="897"/>
      <c r="BI110" s="897"/>
      <c r="BJ110" s="897"/>
      <c r="BK110" s="897"/>
      <c r="BL110" s="897"/>
      <c r="BM110" s="897"/>
      <c r="BN110" s="897"/>
      <c r="BO110" s="897"/>
      <c r="BP110" s="898"/>
      <c r="BQ110" s="930">
        <v>882267130</v>
      </c>
      <c r="BR110" s="931"/>
      <c r="BS110" s="931"/>
      <c r="BT110" s="931"/>
      <c r="BU110" s="931"/>
      <c r="BV110" s="931">
        <v>882327278</v>
      </c>
      <c r="BW110" s="931"/>
      <c r="BX110" s="931"/>
      <c r="BY110" s="931"/>
      <c r="BZ110" s="931"/>
      <c r="CA110" s="931">
        <v>879138537</v>
      </c>
      <c r="CB110" s="931"/>
      <c r="CC110" s="931"/>
      <c r="CD110" s="931"/>
      <c r="CE110" s="931"/>
      <c r="CF110" s="944">
        <v>336.7</v>
      </c>
      <c r="CG110" s="945"/>
      <c r="CH110" s="945"/>
      <c r="CI110" s="945"/>
      <c r="CJ110" s="945"/>
      <c r="CK110" s="946" t="s">
        <v>425</v>
      </c>
      <c r="CL110" s="947"/>
      <c r="CM110" s="929" t="s">
        <v>426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6721359</v>
      </c>
      <c r="DH110" s="931"/>
      <c r="DI110" s="931"/>
      <c r="DJ110" s="931"/>
      <c r="DK110" s="931"/>
      <c r="DL110" s="931">
        <v>5790435</v>
      </c>
      <c r="DM110" s="931"/>
      <c r="DN110" s="931"/>
      <c r="DO110" s="931"/>
      <c r="DP110" s="931"/>
      <c r="DQ110" s="931">
        <v>5078603</v>
      </c>
      <c r="DR110" s="931"/>
      <c r="DS110" s="931"/>
      <c r="DT110" s="931"/>
      <c r="DU110" s="931"/>
      <c r="DV110" s="932">
        <v>1.9</v>
      </c>
      <c r="DW110" s="932"/>
      <c r="DX110" s="932"/>
      <c r="DY110" s="932"/>
      <c r="DZ110" s="933"/>
    </row>
    <row r="111" spans="1:131" s="230" customFormat="1" ht="26.25" customHeight="1" x14ac:dyDescent="0.2">
      <c r="A111" s="934" t="s">
        <v>427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428</v>
      </c>
      <c r="BA111" s="923"/>
      <c r="BB111" s="923"/>
      <c r="BC111" s="923"/>
      <c r="BD111" s="923"/>
      <c r="BE111" s="923"/>
      <c r="BF111" s="923"/>
      <c r="BG111" s="923"/>
      <c r="BH111" s="923"/>
      <c r="BI111" s="923"/>
      <c r="BJ111" s="923"/>
      <c r="BK111" s="923"/>
      <c r="BL111" s="923"/>
      <c r="BM111" s="923"/>
      <c r="BN111" s="923"/>
      <c r="BO111" s="923"/>
      <c r="BP111" s="924"/>
      <c r="BQ111" s="925">
        <v>12876672</v>
      </c>
      <c r="BR111" s="926"/>
      <c r="BS111" s="926"/>
      <c r="BT111" s="926"/>
      <c r="BU111" s="926"/>
      <c r="BV111" s="926">
        <v>11310195</v>
      </c>
      <c r="BW111" s="926"/>
      <c r="BX111" s="926"/>
      <c r="BY111" s="926"/>
      <c r="BZ111" s="926"/>
      <c r="CA111" s="926">
        <v>9907696</v>
      </c>
      <c r="CB111" s="926"/>
      <c r="CC111" s="926"/>
      <c r="CD111" s="926"/>
      <c r="CE111" s="926"/>
      <c r="CF111" s="920">
        <v>3.8</v>
      </c>
      <c r="CG111" s="921"/>
      <c r="CH111" s="921"/>
      <c r="CI111" s="921"/>
      <c r="CJ111" s="921"/>
      <c r="CK111" s="948"/>
      <c r="CL111" s="949"/>
      <c r="CM111" s="922" t="s">
        <v>429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2103621</v>
      </c>
      <c r="DH111" s="926"/>
      <c r="DI111" s="926"/>
      <c r="DJ111" s="926"/>
      <c r="DK111" s="926"/>
      <c r="DL111" s="926">
        <v>1730607</v>
      </c>
      <c r="DM111" s="926"/>
      <c r="DN111" s="926"/>
      <c r="DO111" s="926"/>
      <c r="DP111" s="926"/>
      <c r="DQ111" s="926">
        <v>1361183</v>
      </c>
      <c r="DR111" s="926"/>
      <c r="DS111" s="926"/>
      <c r="DT111" s="926"/>
      <c r="DU111" s="926"/>
      <c r="DV111" s="927">
        <v>0.5</v>
      </c>
      <c r="DW111" s="927"/>
      <c r="DX111" s="927"/>
      <c r="DY111" s="927"/>
      <c r="DZ111" s="928"/>
    </row>
    <row r="112" spans="1:131" s="230" customFormat="1" ht="26.25" customHeight="1" x14ac:dyDescent="0.2">
      <c r="A112" s="952" t="s">
        <v>430</v>
      </c>
      <c r="B112" s="953"/>
      <c r="C112" s="923" t="s">
        <v>431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23954493</v>
      </c>
      <c r="AB112" s="959"/>
      <c r="AC112" s="959"/>
      <c r="AD112" s="959"/>
      <c r="AE112" s="960"/>
      <c r="AF112" s="961">
        <v>23805497</v>
      </c>
      <c r="AG112" s="959"/>
      <c r="AH112" s="959"/>
      <c r="AI112" s="959"/>
      <c r="AJ112" s="960"/>
      <c r="AK112" s="961">
        <v>23855557</v>
      </c>
      <c r="AL112" s="959"/>
      <c r="AM112" s="959"/>
      <c r="AN112" s="959"/>
      <c r="AO112" s="960"/>
      <c r="AP112" s="962">
        <v>9.1</v>
      </c>
      <c r="AQ112" s="963"/>
      <c r="AR112" s="963"/>
      <c r="AS112" s="963"/>
      <c r="AT112" s="964"/>
      <c r="AU112" s="908"/>
      <c r="AV112" s="909"/>
      <c r="AW112" s="909"/>
      <c r="AX112" s="909"/>
      <c r="AY112" s="909"/>
      <c r="AZ112" s="922" t="s">
        <v>432</v>
      </c>
      <c r="BA112" s="923"/>
      <c r="BB112" s="923"/>
      <c r="BC112" s="923"/>
      <c r="BD112" s="923"/>
      <c r="BE112" s="923"/>
      <c r="BF112" s="923"/>
      <c r="BG112" s="923"/>
      <c r="BH112" s="923"/>
      <c r="BI112" s="923"/>
      <c r="BJ112" s="923"/>
      <c r="BK112" s="923"/>
      <c r="BL112" s="923"/>
      <c r="BM112" s="923"/>
      <c r="BN112" s="923"/>
      <c r="BO112" s="923"/>
      <c r="BP112" s="924"/>
      <c r="BQ112" s="925">
        <v>88057843</v>
      </c>
      <c r="BR112" s="926"/>
      <c r="BS112" s="926"/>
      <c r="BT112" s="926"/>
      <c r="BU112" s="926"/>
      <c r="BV112" s="926">
        <v>81259402</v>
      </c>
      <c r="BW112" s="926"/>
      <c r="BX112" s="926"/>
      <c r="BY112" s="926"/>
      <c r="BZ112" s="926"/>
      <c r="CA112" s="926">
        <v>75286995</v>
      </c>
      <c r="CB112" s="926"/>
      <c r="CC112" s="926"/>
      <c r="CD112" s="926"/>
      <c r="CE112" s="926"/>
      <c r="CF112" s="920">
        <v>28.8</v>
      </c>
      <c r="CG112" s="921"/>
      <c r="CH112" s="921"/>
      <c r="CI112" s="921"/>
      <c r="CJ112" s="921"/>
      <c r="CK112" s="948"/>
      <c r="CL112" s="949"/>
      <c r="CM112" s="922" t="s">
        <v>433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6893992</v>
      </c>
      <c r="AB113" s="938"/>
      <c r="AC113" s="938"/>
      <c r="AD113" s="938"/>
      <c r="AE113" s="939"/>
      <c r="AF113" s="940">
        <v>6765258</v>
      </c>
      <c r="AG113" s="938"/>
      <c r="AH113" s="938"/>
      <c r="AI113" s="938"/>
      <c r="AJ113" s="939"/>
      <c r="AK113" s="940">
        <v>6550590</v>
      </c>
      <c r="AL113" s="938"/>
      <c r="AM113" s="938"/>
      <c r="AN113" s="938"/>
      <c r="AO113" s="939"/>
      <c r="AP113" s="941">
        <v>2.5</v>
      </c>
      <c r="AQ113" s="942"/>
      <c r="AR113" s="942"/>
      <c r="AS113" s="942"/>
      <c r="AT113" s="943"/>
      <c r="AU113" s="908"/>
      <c r="AV113" s="909"/>
      <c r="AW113" s="909"/>
      <c r="AX113" s="909"/>
      <c r="AY113" s="909"/>
      <c r="AZ113" s="922" t="s">
        <v>435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438</v>
      </c>
      <c r="BA114" s="923"/>
      <c r="BB114" s="923"/>
      <c r="BC114" s="923"/>
      <c r="BD114" s="923"/>
      <c r="BE114" s="923"/>
      <c r="BF114" s="923"/>
      <c r="BG114" s="923"/>
      <c r="BH114" s="923"/>
      <c r="BI114" s="923"/>
      <c r="BJ114" s="923"/>
      <c r="BK114" s="923"/>
      <c r="BL114" s="923"/>
      <c r="BM114" s="923"/>
      <c r="BN114" s="923"/>
      <c r="BO114" s="923"/>
      <c r="BP114" s="924"/>
      <c r="BQ114" s="925">
        <v>82830116</v>
      </c>
      <c r="BR114" s="926"/>
      <c r="BS114" s="926"/>
      <c r="BT114" s="926"/>
      <c r="BU114" s="926"/>
      <c r="BV114" s="926">
        <v>77509350</v>
      </c>
      <c r="BW114" s="926"/>
      <c r="BX114" s="926"/>
      <c r="BY114" s="926"/>
      <c r="BZ114" s="926"/>
      <c r="CA114" s="926">
        <v>81538255</v>
      </c>
      <c r="CB114" s="926"/>
      <c r="CC114" s="926"/>
      <c r="CD114" s="926"/>
      <c r="CE114" s="926"/>
      <c r="CF114" s="920">
        <v>31.2</v>
      </c>
      <c r="CG114" s="921"/>
      <c r="CH114" s="921"/>
      <c r="CI114" s="921"/>
      <c r="CJ114" s="921"/>
      <c r="CK114" s="948"/>
      <c r="CL114" s="949"/>
      <c r="CM114" s="922" t="s">
        <v>439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440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1613114</v>
      </c>
      <c r="AB115" s="938"/>
      <c r="AC115" s="938"/>
      <c r="AD115" s="938"/>
      <c r="AE115" s="939"/>
      <c r="AF115" s="940">
        <v>1386363</v>
      </c>
      <c r="AG115" s="938"/>
      <c r="AH115" s="938"/>
      <c r="AI115" s="938"/>
      <c r="AJ115" s="939"/>
      <c r="AK115" s="940">
        <v>1371016</v>
      </c>
      <c r="AL115" s="938"/>
      <c r="AM115" s="938"/>
      <c r="AN115" s="938"/>
      <c r="AO115" s="939"/>
      <c r="AP115" s="941">
        <v>0.5</v>
      </c>
      <c r="AQ115" s="942"/>
      <c r="AR115" s="942"/>
      <c r="AS115" s="942"/>
      <c r="AT115" s="943"/>
      <c r="AU115" s="908"/>
      <c r="AV115" s="909"/>
      <c r="AW115" s="909"/>
      <c r="AX115" s="909"/>
      <c r="AY115" s="909"/>
      <c r="AZ115" s="922" t="s">
        <v>441</v>
      </c>
      <c r="BA115" s="923"/>
      <c r="BB115" s="923"/>
      <c r="BC115" s="923"/>
      <c r="BD115" s="923"/>
      <c r="BE115" s="923"/>
      <c r="BF115" s="923"/>
      <c r="BG115" s="923"/>
      <c r="BH115" s="923"/>
      <c r="BI115" s="923"/>
      <c r="BJ115" s="923"/>
      <c r="BK115" s="923"/>
      <c r="BL115" s="923"/>
      <c r="BM115" s="923"/>
      <c r="BN115" s="923"/>
      <c r="BO115" s="923"/>
      <c r="BP115" s="924"/>
      <c r="BQ115" s="925">
        <v>326175</v>
      </c>
      <c r="BR115" s="926"/>
      <c r="BS115" s="926"/>
      <c r="BT115" s="926"/>
      <c r="BU115" s="926"/>
      <c r="BV115" s="926">
        <v>334994</v>
      </c>
      <c r="BW115" s="926"/>
      <c r="BX115" s="926"/>
      <c r="BY115" s="926"/>
      <c r="BZ115" s="926"/>
      <c r="CA115" s="926">
        <v>326200</v>
      </c>
      <c r="CB115" s="926"/>
      <c r="CC115" s="926"/>
      <c r="CD115" s="926"/>
      <c r="CE115" s="926"/>
      <c r="CF115" s="920">
        <v>0.1</v>
      </c>
      <c r="CG115" s="921"/>
      <c r="CH115" s="921"/>
      <c r="CI115" s="921"/>
      <c r="CJ115" s="921"/>
      <c r="CK115" s="948"/>
      <c r="CL115" s="949"/>
      <c r="CM115" s="922" t="s">
        <v>442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443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159</v>
      </c>
      <c r="AB116" s="959"/>
      <c r="AC116" s="959"/>
      <c r="AD116" s="959"/>
      <c r="AE116" s="960"/>
      <c r="AF116" s="961">
        <v>1384</v>
      </c>
      <c r="AG116" s="959"/>
      <c r="AH116" s="959"/>
      <c r="AI116" s="959"/>
      <c r="AJ116" s="960"/>
      <c r="AK116" s="961">
        <v>9725</v>
      </c>
      <c r="AL116" s="959"/>
      <c r="AM116" s="959"/>
      <c r="AN116" s="959"/>
      <c r="AO116" s="960"/>
      <c r="AP116" s="962">
        <v>0</v>
      </c>
      <c r="AQ116" s="963"/>
      <c r="AR116" s="963"/>
      <c r="AS116" s="963"/>
      <c r="AT116" s="964"/>
      <c r="AU116" s="908"/>
      <c r="AV116" s="909"/>
      <c r="AW116" s="909"/>
      <c r="AX116" s="909"/>
      <c r="AY116" s="909"/>
      <c r="AZ116" s="967" t="s">
        <v>444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446</v>
      </c>
      <c r="Z117" s="894"/>
      <c r="AA117" s="978">
        <v>69521907</v>
      </c>
      <c r="AB117" s="979"/>
      <c r="AC117" s="979"/>
      <c r="AD117" s="979"/>
      <c r="AE117" s="980"/>
      <c r="AF117" s="981">
        <v>65496454</v>
      </c>
      <c r="AG117" s="979"/>
      <c r="AH117" s="979"/>
      <c r="AI117" s="979"/>
      <c r="AJ117" s="980"/>
      <c r="AK117" s="981">
        <v>65916541</v>
      </c>
      <c r="AL117" s="979"/>
      <c r="AM117" s="979"/>
      <c r="AN117" s="979"/>
      <c r="AO117" s="980"/>
      <c r="AP117" s="982"/>
      <c r="AQ117" s="983"/>
      <c r="AR117" s="983"/>
      <c r="AS117" s="983"/>
      <c r="AT117" s="984"/>
      <c r="AU117" s="908"/>
      <c r="AV117" s="909"/>
      <c r="AW117" s="909"/>
      <c r="AX117" s="909"/>
      <c r="AY117" s="909"/>
      <c r="AZ117" s="974" t="s">
        <v>447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419</v>
      </c>
      <c r="AB118" s="893"/>
      <c r="AC118" s="893"/>
      <c r="AD118" s="893"/>
      <c r="AE118" s="894"/>
      <c r="AF118" s="892" t="s">
        <v>420</v>
      </c>
      <c r="AG118" s="893"/>
      <c r="AH118" s="893"/>
      <c r="AI118" s="893"/>
      <c r="AJ118" s="894"/>
      <c r="AK118" s="892" t="s">
        <v>295</v>
      </c>
      <c r="AL118" s="893"/>
      <c r="AM118" s="893"/>
      <c r="AN118" s="893"/>
      <c r="AO118" s="894"/>
      <c r="AP118" s="970" t="s">
        <v>421</v>
      </c>
      <c r="AQ118" s="971"/>
      <c r="AR118" s="971"/>
      <c r="AS118" s="971"/>
      <c r="AT118" s="972"/>
      <c r="AU118" s="908"/>
      <c r="AV118" s="909"/>
      <c r="AW118" s="909"/>
      <c r="AX118" s="909"/>
      <c r="AY118" s="909"/>
      <c r="AZ118" s="973" t="s">
        <v>449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450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425</v>
      </c>
      <c r="B119" s="947"/>
      <c r="C119" s="929" t="s">
        <v>426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919003</v>
      </c>
      <c r="AB119" s="900"/>
      <c r="AC119" s="900"/>
      <c r="AD119" s="900"/>
      <c r="AE119" s="901"/>
      <c r="AF119" s="902">
        <v>698824</v>
      </c>
      <c r="AG119" s="900"/>
      <c r="AH119" s="900"/>
      <c r="AI119" s="900"/>
      <c r="AJ119" s="901"/>
      <c r="AK119" s="902">
        <v>694463</v>
      </c>
      <c r="AL119" s="900"/>
      <c r="AM119" s="900"/>
      <c r="AN119" s="900"/>
      <c r="AO119" s="901"/>
      <c r="AP119" s="903">
        <v>0.3</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451</v>
      </c>
      <c r="BP119" s="1005"/>
      <c r="BQ119" s="999">
        <v>1066357936</v>
      </c>
      <c r="BR119" s="1000"/>
      <c r="BS119" s="1000"/>
      <c r="BT119" s="1000"/>
      <c r="BU119" s="1000"/>
      <c r="BV119" s="1000">
        <v>1052741219</v>
      </c>
      <c r="BW119" s="1000"/>
      <c r="BX119" s="1000"/>
      <c r="BY119" s="1000"/>
      <c r="BZ119" s="1000"/>
      <c r="CA119" s="1000">
        <v>1046197683</v>
      </c>
      <c r="CB119" s="1000"/>
      <c r="CC119" s="1000"/>
      <c r="CD119" s="1000"/>
      <c r="CE119" s="1000"/>
      <c r="CF119" s="1001"/>
      <c r="CG119" s="1002"/>
      <c r="CH119" s="1002"/>
      <c r="CI119" s="1002"/>
      <c r="CJ119" s="1003"/>
      <c r="CK119" s="950"/>
      <c r="CL119" s="951"/>
      <c r="CM119" s="973" t="s">
        <v>452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4051692</v>
      </c>
      <c r="DH119" s="986"/>
      <c r="DI119" s="986"/>
      <c r="DJ119" s="986"/>
      <c r="DK119" s="987"/>
      <c r="DL119" s="985">
        <v>3789153</v>
      </c>
      <c r="DM119" s="986"/>
      <c r="DN119" s="986"/>
      <c r="DO119" s="986"/>
      <c r="DP119" s="987"/>
      <c r="DQ119" s="985">
        <v>3467910</v>
      </c>
      <c r="DR119" s="986"/>
      <c r="DS119" s="986"/>
      <c r="DT119" s="986"/>
      <c r="DU119" s="987"/>
      <c r="DV119" s="988">
        <v>1.3</v>
      </c>
      <c r="DW119" s="989"/>
      <c r="DX119" s="989"/>
      <c r="DY119" s="989"/>
      <c r="DZ119" s="990"/>
    </row>
    <row r="120" spans="1:130" s="230" customFormat="1" ht="26.25" customHeight="1" x14ac:dyDescent="0.2">
      <c r="A120" s="1057"/>
      <c r="B120" s="949"/>
      <c r="C120" s="922" t="s">
        <v>429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406954</v>
      </c>
      <c r="AB120" s="959"/>
      <c r="AC120" s="959"/>
      <c r="AD120" s="959"/>
      <c r="AE120" s="960"/>
      <c r="AF120" s="961">
        <v>402013</v>
      </c>
      <c r="AG120" s="959"/>
      <c r="AH120" s="959"/>
      <c r="AI120" s="959"/>
      <c r="AJ120" s="960"/>
      <c r="AK120" s="961">
        <v>392586</v>
      </c>
      <c r="AL120" s="959"/>
      <c r="AM120" s="959"/>
      <c r="AN120" s="959"/>
      <c r="AO120" s="960"/>
      <c r="AP120" s="962">
        <v>0.2</v>
      </c>
      <c r="AQ120" s="963"/>
      <c r="AR120" s="963"/>
      <c r="AS120" s="963"/>
      <c r="AT120" s="964"/>
      <c r="AU120" s="991" t="s">
        <v>453</v>
      </c>
      <c r="AV120" s="992"/>
      <c r="AW120" s="992"/>
      <c r="AX120" s="992"/>
      <c r="AY120" s="993"/>
      <c r="AZ120" s="929" t="s">
        <v>454</v>
      </c>
      <c r="BA120" s="897"/>
      <c r="BB120" s="897"/>
      <c r="BC120" s="897"/>
      <c r="BD120" s="897"/>
      <c r="BE120" s="897"/>
      <c r="BF120" s="897"/>
      <c r="BG120" s="897"/>
      <c r="BH120" s="897"/>
      <c r="BI120" s="897"/>
      <c r="BJ120" s="897"/>
      <c r="BK120" s="897"/>
      <c r="BL120" s="897"/>
      <c r="BM120" s="897"/>
      <c r="BN120" s="897"/>
      <c r="BO120" s="897"/>
      <c r="BP120" s="898"/>
      <c r="BQ120" s="930">
        <v>257297255</v>
      </c>
      <c r="BR120" s="931"/>
      <c r="BS120" s="931"/>
      <c r="BT120" s="931"/>
      <c r="BU120" s="931"/>
      <c r="BV120" s="931">
        <v>260066003</v>
      </c>
      <c r="BW120" s="931"/>
      <c r="BX120" s="931"/>
      <c r="BY120" s="931"/>
      <c r="BZ120" s="931"/>
      <c r="CA120" s="931">
        <v>253825942</v>
      </c>
      <c r="CB120" s="931"/>
      <c r="CC120" s="931"/>
      <c r="CD120" s="931"/>
      <c r="CE120" s="931"/>
      <c r="CF120" s="944">
        <v>97.2</v>
      </c>
      <c r="CG120" s="945"/>
      <c r="CH120" s="945"/>
      <c r="CI120" s="945"/>
      <c r="CJ120" s="945"/>
      <c r="CK120" s="1006" t="s">
        <v>455</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56107744</v>
      </c>
      <c r="DH120" s="931"/>
      <c r="DI120" s="931"/>
      <c r="DJ120" s="931"/>
      <c r="DK120" s="931"/>
      <c r="DL120" s="931">
        <v>56325475</v>
      </c>
      <c r="DM120" s="931"/>
      <c r="DN120" s="931"/>
      <c r="DO120" s="931"/>
      <c r="DP120" s="931"/>
      <c r="DQ120" s="931">
        <v>52947982</v>
      </c>
      <c r="DR120" s="931"/>
      <c r="DS120" s="931"/>
      <c r="DT120" s="931"/>
      <c r="DU120" s="931"/>
      <c r="DV120" s="932">
        <v>20.3</v>
      </c>
      <c r="DW120" s="932"/>
      <c r="DX120" s="932"/>
      <c r="DY120" s="932"/>
      <c r="DZ120" s="933"/>
    </row>
    <row r="121" spans="1:130" s="230" customFormat="1" ht="26.25" customHeight="1" x14ac:dyDescent="0.2">
      <c r="A121" s="1057"/>
      <c r="B121" s="949"/>
      <c r="C121" s="974" t="s">
        <v>456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457</v>
      </c>
      <c r="BA121" s="923"/>
      <c r="BB121" s="923"/>
      <c r="BC121" s="923"/>
      <c r="BD121" s="923"/>
      <c r="BE121" s="923"/>
      <c r="BF121" s="923"/>
      <c r="BG121" s="923"/>
      <c r="BH121" s="923"/>
      <c r="BI121" s="923"/>
      <c r="BJ121" s="923"/>
      <c r="BK121" s="923"/>
      <c r="BL121" s="923"/>
      <c r="BM121" s="923"/>
      <c r="BN121" s="923"/>
      <c r="BO121" s="923"/>
      <c r="BP121" s="924"/>
      <c r="BQ121" s="925">
        <v>140036277</v>
      </c>
      <c r="BR121" s="926"/>
      <c r="BS121" s="926"/>
      <c r="BT121" s="926"/>
      <c r="BU121" s="926"/>
      <c r="BV121" s="926">
        <v>137242062</v>
      </c>
      <c r="BW121" s="926"/>
      <c r="BX121" s="926"/>
      <c r="BY121" s="926"/>
      <c r="BZ121" s="926"/>
      <c r="CA121" s="926">
        <v>153986992</v>
      </c>
      <c r="CB121" s="926"/>
      <c r="CC121" s="926"/>
      <c r="CD121" s="926"/>
      <c r="CE121" s="926"/>
      <c r="CF121" s="920">
        <v>59</v>
      </c>
      <c r="CG121" s="921"/>
      <c r="CH121" s="921"/>
      <c r="CI121" s="921"/>
      <c r="CJ121" s="921"/>
      <c r="CK121" s="1009"/>
      <c r="CL121" s="1010"/>
      <c r="CM121" s="1010"/>
      <c r="CN121" s="1010"/>
      <c r="CO121" s="1011"/>
      <c r="CP121" s="1019" t="s">
        <v>402</v>
      </c>
      <c r="CQ121" s="1020"/>
      <c r="CR121" s="1020"/>
      <c r="CS121" s="1020"/>
      <c r="CT121" s="1020"/>
      <c r="CU121" s="1020"/>
      <c r="CV121" s="1020"/>
      <c r="CW121" s="1020"/>
      <c r="CX121" s="1020"/>
      <c r="CY121" s="1020"/>
      <c r="CZ121" s="1020"/>
      <c r="DA121" s="1020"/>
      <c r="DB121" s="1020"/>
      <c r="DC121" s="1020"/>
      <c r="DD121" s="1020"/>
      <c r="DE121" s="1020"/>
      <c r="DF121" s="1021"/>
      <c r="DG121" s="925">
        <v>9954560</v>
      </c>
      <c r="DH121" s="926"/>
      <c r="DI121" s="926"/>
      <c r="DJ121" s="926"/>
      <c r="DK121" s="926"/>
      <c r="DL121" s="926">
        <v>10955782</v>
      </c>
      <c r="DM121" s="926"/>
      <c r="DN121" s="926"/>
      <c r="DO121" s="926"/>
      <c r="DP121" s="926"/>
      <c r="DQ121" s="926">
        <v>10482065</v>
      </c>
      <c r="DR121" s="926"/>
      <c r="DS121" s="926"/>
      <c r="DT121" s="926"/>
      <c r="DU121" s="926"/>
      <c r="DV121" s="927">
        <v>4</v>
      </c>
      <c r="DW121" s="927"/>
      <c r="DX121" s="927"/>
      <c r="DY121" s="927"/>
      <c r="DZ121" s="928"/>
    </row>
    <row r="122" spans="1:130" s="230" customFormat="1" ht="26.25" customHeight="1" x14ac:dyDescent="0.2">
      <c r="A122" s="1057"/>
      <c r="B122" s="949"/>
      <c r="C122" s="922" t="s">
        <v>439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458</v>
      </c>
      <c r="BA122" s="965"/>
      <c r="BB122" s="965"/>
      <c r="BC122" s="965"/>
      <c r="BD122" s="965"/>
      <c r="BE122" s="965"/>
      <c r="BF122" s="965"/>
      <c r="BG122" s="965"/>
      <c r="BH122" s="965"/>
      <c r="BI122" s="965"/>
      <c r="BJ122" s="965"/>
      <c r="BK122" s="965"/>
      <c r="BL122" s="965"/>
      <c r="BM122" s="965"/>
      <c r="BN122" s="965"/>
      <c r="BO122" s="965"/>
      <c r="BP122" s="966"/>
      <c r="BQ122" s="999">
        <v>511197869</v>
      </c>
      <c r="BR122" s="1000"/>
      <c r="BS122" s="1000"/>
      <c r="BT122" s="1000"/>
      <c r="BU122" s="1000"/>
      <c r="BV122" s="1000">
        <v>508477688</v>
      </c>
      <c r="BW122" s="1000"/>
      <c r="BX122" s="1000"/>
      <c r="BY122" s="1000"/>
      <c r="BZ122" s="1000"/>
      <c r="CA122" s="1000">
        <v>501803384</v>
      </c>
      <c r="CB122" s="1000"/>
      <c r="CC122" s="1000"/>
      <c r="CD122" s="1000"/>
      <c r="CE122" s="1000"/>
      <c r="CF122" s="1017">
        <v>192.2</v>
      </c>
      <c r="CG122" s="1018"/>
      <c r="CH122" s="1018"/>
      <c r="CI122" s="1018"/>
      <c r="CJ122" s="1018"/>
      <c r="CK122" s="1009"/>
      <c r="CL122" s="1010"/>
      <c r="CM122" s="1010"/>
      <c r="CN122" s="1010"/>
      <c r="CO122" s="1011"/>
      <c r="CP122" s="1019" t="s">
        <v>403</v>
      </c>
      <c r="CQ122" s="1020"/>
      <c r="CR122" s="1020"/>
      <c r="CS122" s="1020"/>
      <c r="CT122" s="1020"/>
      <c r="CU122" s="1020"/>
      <c r="CV122" s="1020"/>
      <c r="CW122" s="1020"/>
      <c r="CX122" s="1020"/>
      <c r="CY122" s="1020"/>
      <c r="CZ122" s="1020"/>
      <c r="DA122" s="1020"/>
      <c r="DB122" s="1020"/>
      <c r="DC122" s="1020"/>
      <c r="DD122" s="1020"/>
      <c r="DE122" s="1020"/>
      <c r="DF122" s="1021"/>
      <c r="DG122" s="925">
        <v>5599549</v>
      </c>
      <c r="DH122" s="926"/>
      <c r="DI122" s="926"/>
      <c r="DJ122" s="926"/>
      <c r="DK122" s="926"/>
      <c r="DL122" s="926">
        <v>5440450</v>
      </c>
      <c r="DM122" s="926"/>
      <c r="DN122" s="926"/>
      <c r="DO122" s="926"/>
      <c r="DP122" s="926"/>
      <c r="DQ122" s="926">
        <v>5160520</v>
      </c>
      <c r="DR122" s="926"/>
      <c r="DS122" s="926"/>
      <c r="DT122" s="926"/>
      <c r="DU122" s="926"/>
      <c r="DV122" s="927">
        <v>2</v>
      </c>
      <c r="DW122" s="927"/>
      <c r="DX122" s="927"/>
      <c r="DY122" s="927"/>
      <c r="DZ122" s="928"/>
    </row>
    <row r="123" spans="1:130" s="230" customFormat="1" ht="26.25" customHeight="1" x14ac:dyDescent="0.2">
      <c r="A123" s="1057"/>
      <c r="B123" s="949"/>
      <c r="C123" s="922" t="s">
        <v>445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459</v>
      </c>
      <c r="BP123" s="1005"/>
      <c r="BQ123" s="1063">
        <v>908531401</v>
      </c>
      <c r="BR123" s="1064"/>
      <c r="BS123" s="1064"/>
      <c r="BT123" s="1064"/>
      <c r="BU123" s="1064"/>
      <c r="BV123" s="1064">
        <v>905785753</v>
      </c>
      <c r="BW123" s="1064"/>
      <c r="BX123" s="1064"/>
      <c r="BY123" s="1064"/>
      <c r="BZ123" s="1064"/>
      <c r="CA123" s="1064">
        <v>909616318</v>
      </c>
      <c r="CB123" s="1064"/>
      <c r="CC123" s="1064"/>
      <c r="CD123" s="1064"/>
      <c r="CE123" s="1064"/>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v>2766595</v>
      </c>
      <c r="DH123" s="959"/>
      <c r="DI123" s="959"/>
      <c r="DJ123" s="959"/>
      <c r="DK123" s="960"/>
      <c r="DL123" s="961">
        <v>2643901</v>
      </c>
      <c r="DM123" s="959"/>
      <c r="DN123" s="959"/>
      <c r="DO123" s="959"/>
      <c r="DP123" s="960"/>
      <c r="DQ123" s="961">
        <v>2582335</v>
      </c>
      <c r="DR123" s="959"/>
      <c r="DS123" s="959"/>
      <c r="DT123" s="959"/>
      <c r="DU123" s="960"/>
      <c r="DV123" s="962">
        <v>1</v>
      </c>
      <c r="DW123" s="963"/>
      <c r="DX123" s="963"/>
      <c r="DY123" s="963"/>
      <c r="DZ123" s="964"/>
    </row>
    <row r="124" spans="1:130" s="230" customFormat="1" ht="26.25" customHeight="1" thickBot="1" x14ac:dyDescent="0.25">
      <c r="A124" s="1057"/>
      <c r="B124" s="949"/>
      <c r="C124" s="922" t="s">
        <v>448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60.2</v>
      </c>
      <c r="BR124" s="1027"/>
      <c r="BS124" s="1027"/>
      <c r="BT124" s="1027"/>
      <c r="BU124" s="1027"/>
      <c r="BV124" s="1027">
        <v>57.5</v>
      </c>
      <c r="BW124" s="1027"/>
      <c r="BX124" s="1027"/>
      <c r="BY124" s="1027"/>
      <c r="BZ124" s="1027"/>
      <c r="CA124" s="1027">
        <v>52.3</v>
      </c>
      <c r="CB124" s="1027"/>
      <c r="CC124" s="1027"/>
      <c r="CD124" s="1027"/>
      <c r="CE124" s="1027"/>
      <c r="CF124" s="1028"/>
      <c r="CG124" s="1029"/>
      <c r="CH124" s="1029"/>
      <c r="CI124" s="1029"/>
      <c r="CJ124" s="1030"/>
      <c r="CK124" s="1012"/>
      <c r="CL124" s="1012"/>
      <c r="CM124" s="1012"/>
      <c r="CN124" s="1012"/>
      <c r="CO124" s="1013"/>
      <c r="CP124" s="1019" t="s">
        <v>461</v>
      </c>
      <c r="CQ124" s="1020"/>
      <c r="CR124" s="1020"/>
      <c r="CS124" s="1020"/>
      <c r="CT124" s="1020"/>
      <c r="CU124" s="1020"/>
      <c r="CV124" s="1020"/>
      <c r="CW124" s="1020"/>
      <c r="CX124" s="1020"/>
      <c r="CY124" s="1020"/>
      <c r="CZ124" s="1020"/>
      <c r="DA124" s="1020"/>
      <c r="DB124" s="1020"/>
      <c r="DC124" s="1020"/>
      <c r="DD124" s="1020"/>
      <c r="DE124" s="1020"/>
      <c r="DF124" s="1021"/>
      <c r="DG124" s="1004">
        <v>7601073</v>
      </c>
      <c r="DH124" s="986"/>
      <c r="DI124" s="986"/>
      <c r="DJ124" s="986"/>
      <c r="DK124" s="987"/>
      <c r="DL124" s="985">
        <v>5893794</v>
      </c>
      <c r="DM124" s="986"/>
      <c r="DN124" s="986"/>
      <c r="DO124" s="986"/>
      <c r="DP124" s="987"/>
      <c r="DQ124" s="985">
        <v>4114093</v>
      </c>
      <c r="DR124" s="986"/>
      <c r="DS124" s="986"/>
      <c r="DT124" s="986"/>
      <c r="DU124" s="987"/>
      <c r="DV124" s="988">
        <v>1.6</v>
      </c>
      <c r="DW124" s="989"/>
      <c r="DX124" s="989"/>
      <c r="DY124" s="989"/>
      <c r="DZ124" s="990"/>
    </row>
    <row r="125" spans="1:130" s="230" customFormat="1" ht="26.25" customHeight="1" x14ac:dyDescent="0.2">
      <c r="A125" s="1057"/>
      <c r="B125" s="949"/>
      <c r="C125" s="922" t="s">
        <v>450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462</v>
      </c>
      <c r="CL125" s="1007"/>
      <c r="CM125" s="1007"/>
      <c r="CN125" s="1007"/>
      <c r="CO125" s="1008"/>
      <c r="CP125" s="929" t="s">
        <v>463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286999</v>
      </c>
      <c r="AB126" s="959"/>
      <c r="AC126" s="959"/>
      <c r="AD126" s="959"/>
      <c r="AE126" s="960"/>
      <c r="AF126" s="961">
        <v>285373</v>
      </c>
      <c r="AG126" s="959"/>
      <c r="AH126" s="959"/>
      <c r="AI126" s="959"/>
      <c r="AJ126" s="960"/>
      <c r="AK126" s="961">
        <v>283802</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158</v>
      </c>
      <c r="AB127" s="959"/>
      <c r="AC127" s="959"/>
      <c r="AD127" s="959"/>
      <c r="AE127" s="960"/>
      <c r="AF127" s="961">
        <v>153</v>
      </c>
      <c r="AG127" s="959"/>
      <c r="AH127" s="959"/>
      <c r="AI127" s="959"/>
      <c r="AJ127" s="960"/>
      <c r="AK127" s="961">
        <v>165</v>
      </c>
      <c r="AL127" s="959"/>
      <c r="AM127" s="959"/>
      <c r="AN127" s="959"/>
      <c r="AO127" s="960"/>
      <c r="AP127" s="962">
        <v>0</v>
      </c>
      <c r="AQ127" s="963"/>
      <c r="AR127" s="963"/>
      <c r="AS127" s="963"/>
      <c r="AT127" s="964"/>
      <c r="AU127" s="232"/>
      <c r="AV127" s="232"/>
      <c r="AW127" s="232"/>
      <c r="AX127" s="1031" t="s">
        <v>466</v>
      </c>
      <c r="AY127" s="1032"/>
      <c r="AZ127" s="1032"/>
      <c r="BA127" s="1032"/>
      <c r="BB127" s="1032"/>
      <c r="BC127" s="1032"/>
      <c r="BD127" s="1032"/>
      <c r="BE127" s="1033"/>
      <c r="BF127" s="1034" t="s">
        <v>467</v>
      </c>
      <c r="BG127" s="1032"/>
      <c r="BH127" s="1032"/>
      <c r="BI127" s="1032"/>
      <c r="BJ127" s="1032"/>
      <c r="BK127" s="1032"/>
      <c r="BL127" s="1033"/>
      <c r="BM127" s="1034" t="s">
        <v>468</v>
      </c>
      <c r="BN127" s="1032"/>
      <c r="BO127" s="1032"/>
      <c r="BP127" s="1032"/>
      <c r="BQ127" s="1032"/>
      <c r="BR127" s="1032"/>
      <c r="BS127" s="1033"/>
      <c r="BT127" s="1034" t="s">
        <v>469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471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472</v>
      </c>
      <c r="X128" s="1043"/>
      <c r="Y128" s="1043"/>
      <c r="Z128" s="1044"/>
      <c r="AA128" s="1045">
        <v>15036111</v>
      </c>
      <c r="AB128" s="1046"/>
      <c r="AC128" s="1046"/>
      <c r="AD128" s="1046"/>
      <c r="AE128" s="1047"/>
      <c r="AF128" s="1048">
        <v>20185497</v>
      </c>
      <c r="AG128" s="1046"/>
      <c r="AH128" s="1046"/>
      <c r="AI128" s="1046"/>
      <c r="AJ128" s="1047"/>
      <c r="AK128" s="1048">
        <v>20606576</v>
      </c>
      <c r="AL128" s="1046"/>
      <c r="AM128" s="1046"/>
      <c r="AN128" s="1046"/>
      <c r="AO128" s="1047"/>
      <c r="AP128" s="1049"/>
      <c r="AQ128" s="1050"/>
      <c r="AR128" s="1050"/>
      <c r="AS128" s="1050"/>
      <c r="AT128" s="1051"/>
      <c r="AU128" s="232"/>
      <c r="AV128" s="232"/>
      <c r="AW128" s="232"/>
      <c r="AX128" s="896" t="s">
        <v>473</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474</v>
      </c>
      <c r="CQ128" s="726"/>
      <c r="CR128" s="726"/>
      <c r="CS128" s="726"/>
      <c r="CT128" s="726"/>
      <c r="CU128" s="726"/>
      <c r="CV128" s="726"/>
      <c r="CW128" s="726"/>
      <c r="CX128" s="726"/>
      <c r="CY128" s="726"/>
      <c r="CZ128" s="726"/>
      <c r="DA128" s="726"/>
      <c r="DB128" s="726"/>
      <c r="DC128" s="726"/>
      <c r="DD128" s="726"/>
      <c r="DE128" s="726"/>
      <c r="DF128" s="1036"/>
      <c r="DG128" s="1037">
        <v>326175</v>
      </c>
      <c r="DH128" s="1038"/>
      <c r="DI128" s="1038"/>
      <c r="DJ128" s="1038"/>
      <c r="DK128" s="1038"/>
      <c r="DL128" s="1038">
        <v>334994</v>
      </c>
      <c r="DM128" s="1038"/>
      <c r="DN128" s="1038"/>
      <c r="DO128" s="1038"/>
      <c r="DP128" s="1038"/>
      <c r="DQ128" s="1038">
        <v>326200</v>
      </c>
      <c r="DR128" s="1038"/>
      <c r="DS128" s="1038"/>
      <c r="DT128" s="1038"/>
      <c r="DU128" s="1038"/>
      <c r="DV128" s="1039">
        <v>0.1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475</v>
      </c>
      <c r="X129" s="1071"/>
      <c r="Y129" s="1071"/>
      <c r="Z129" s="1072"/>
      <c r="AA129" s="958">
        <v>294579716</v>
      </c>
      <c r="AB129" s="959"/>
      <c r="AC129" s="959"/>
      <c r="AD129" s="959"/>
      <c r="AE129" s="960"/>
      <c r="AF129" s="961">
        <v>287874499</v>
      </c>
      <c r="AG129" s="959"/>
      <c r="AH129" s="959"/>
      <c r="AI129" s="959"/>
      <c r="AJ129" s="960"/>
      <c r="AK129" s="961">
        <v>293468229</v>
      </c>
      <c r="AL129" s="959"/>
      <c r="AM129" s="959"/>
      <c r="AN129" s="959"/>
      <c r="AO129" s="960"/>
      <c r="AP129" s="1073"/>
      <c r="AQ129" s="1074"/>
      <c r="AR129" s="1074"/>
      <c r="AS129" s="1074"/>
      <c r="AT129" s="1075"/>
      <c r="AU129" s="233"/>
      <c r="AV129" s="233"/>
      <c r="AW129" s="233"/>
      <c r="AX129" s="1065" t="s">
        <v>476</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478</v>
      </c>
      <c r="X130" s="1071"/>
      <c r="Y130" s="1071"/>
      <c r="Z130" s="1072"/>
      <c r="AA130" s="958">
        <v>32581761</v>
      </c>
      <c r="AB130" s="959"/>
      <c r="AC130" s="959"/>
      <c r="AD130" s="959"/>
      <c r="AE130" s="960"/>
      <c r="AF130" s="961">
        <v>32470538</v>
      </c>
      <c r="AG130" s="959"/>
      <c r="AH130" s="959"/>
      <c r="AI130" s="959"/>
      <c r="AJ130" s="960"/>
      <c r="AK130" s="961">
        <v>32356723</v>
      </c>
      <c r="AL130" s="959"/>
      <c r="AM130" s="959"/>
      <c r="AN130" s="959"/>
      <c r="AO130" s="960"/>
      <c r="AP130" s="1073"/>
      <c r="AQ130" s="1074"/>
      <c r="AR130" s="1074"/>
      <c r="AS130" s="1074"/>
      <c r="AT130" s="1075"/>
      <c r="AU130" s="233"/>
      <c r="AV130" s="233"/>
      <c r="AW130" s="233"/>
      <c r="AX130" s="1065" t="s">
        <v>479</v>
      </c>
      <c r="AY130" s="923"/>
      <c r="AZ130" s="923"/>
      <c r="BA130" s="923"/>
      <c r="BB130" s="923"/>
      <c r="BC130" s="923"/>
      <c r="BD130" s="923"/>
      <c r="BE130" s="924"/>
      <c r="BF130" s="1101">
        <v>6.1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480</v>
      </c>
      <c r="X131" s="1108"/>
      <c r="Y131" s="1108"/>
      <c r="Z131" s="1109"/>
      <c r="AA131" s="1004">
        <v>261997955</v>
      </c>
      <c r="AB131" s="986"/>
      <c r="AC131" s="986"/>
      <c r="AD131" s="986"/>
      <c r="AE131" s="987"/>
      <c r="AF131" s="985">
        <v>255403961</v>
      </c>
      <c r="AG131" s="986"/>
      <c r="AH131" s="986"/>
      <c r="AI131" s="986"/>
      <c r="AJ131" s="987"/>
      <c r="AK131" s="985">
        <v>261111506</v>
      </c>
      <c r="AL131" s="986"/>
      <c r="AM131" s="986"/>
      <c r="AN131" s="986"/>
      <c r="AO131" s="987"/>
      <c r="AP131" s="1110"/>
      <c r="AQ131" s="1111"/>
      <c r="AR131" s="1111"/>
      <c r="AS131" s="1111"/>
      <c r="AT131" s="1112"/>
      <c r="AU131" s="233"/>
      <c r="AV131" s="233"/>
      <c r="AW131" s="233"/>
      <c r="AX131" s="1083" t="s">
        <v>481</v>
      </c>
      <c r="AY131" s="726"/>
      <c r="AZ131" s="726"/>
      <c r="BA131" s="726"/>
      <c r="BB131" s="726"/>
      <c r="BC131" s="726"/>
      <c r="BD131" s="726"/>
      <c r="BE131" s="1036"/>
      <c r="BF131" s="1084">
        <v>52.3</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483</v>
      </c>
      <c r="W132" s="1094"/>
      <c r="X132" s="1094"/>
      <c r="Y132" s="1094"/>
      <c r="Z132" s="1095"/>
      <c r="AA132" s="1096">
        <v>8.3603841049999996</v>
      </c>
      <c r="AB132" s="1097"/>
      <c r="AC132" s="1097"/>
      <c r="AD132" s="1097"/>
      <c r="AE132" s="1098"/>
      <c r="AF132" s="1099">
        <v>5.0274939649999997</v>
      </c>
      <c r="AG132" s="1097"/>
      <c r="AH132" s="1097"/>
      <c r="AI132" s="1097"/>
      <c r="AJ132" s="1098"/>
      <c r="AK132" s="1099">
        <v>4.9608085830000004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484</v>
      </c>
      <c r="W133" s="1077"/>
      <c r="X133" s="1077"/>
      <c r="Y133" s="1077"/>
      <c r="Z133" s="1078"/>
      <c r="AA133" s="1079">
        <v>6.9</v>
      </c>
      <c r="AB133" s="1080"/>
      <c r="AC133" s="1080"/>
      <c r="AD133" s="1080"/>
      <c r="AE133" s="1081"/>
      <c r="AF133" s="1079">
        <v>6.5</v>
      </c>
      <c r="AG133" s="1080"/>
      <c r="AH133" s="1080"/>
      <c r="AI133" s="1080"/>
      <c r="AJ133" s="1081"/>
      <c r="AK133" s="1079">
        <v>6.1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Flxw9P/y7ipYSvOWmS5jY5f5t4t57fhRMZJAcgqxQw7RsKl9BMoZGft5z9eyswiNwi/+sIIg0xmoAUaPewKEA==" saltValue="eT59qjUMj1KZ0BwxEkwR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y/c10N+k4qgmvOKQL3pRFckmRHFtDqm9ZCEbfswb79zVF0VfNGFzyNI4OaADTkWNRZQ+9keQd3KmLzEpYnhXw==" saltValue="G2dfT1YZ2LG9E3GmJFkYTg=="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eIGzXmRT4aJcri1kcU5bLGykkdoCMWQjrcrAljcCg/PzmXi/Ku0419RhEbw8ZmrgGPCEdcW5+xvFfAWWUrfLw==" saltValue="MLvHYjXdnIE2E8kdlaN/E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488</v>
      </c>
      <c r="AP7" s="272"/>
      <c r="AQ7" s="273" t="s">
        <v>489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490</v>
      </c>
      <c r="AQ8" s="279" t="s">
        <v>491</v>
      </c>
      <c r="AR8" s="280" t="s">
        <v>492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493</v>
      </c>
      <c r="AL9" s="1117"/>
      <c r="AM9" s="1117"/>
      <c r="AN9" s="1118"/>
      <c r="AO9" s="281">
        <v>112868322</v>
      </c>
      <c r="AP9" s="281">
        <v>105844</v>
      </c>
      <c r="AQ9" s="282">
        <v>103356</v>
      </c>
      <c r="AR9" s="283">
        <v>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494</v>
      </c>
      <c r="AL10" s="1117"/>
      <c r="AM10" s="1117"/>
      <c r="AN10" s="1118"/>
      <c r="AO10" s="284" t="s">
        <v>495</v>
      </c>
      <c r="AP10" s="284" t="s">
        <v>495</v>
      </c>
      <c r="AQ10" s="285">
        <v>104</v>
      </c>
      <c r="AR10" s="286" t="s">
        <v>495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496</v>
      </c>
      <c r="AL11" s="1117"/>
      <c r="AM11" s="1117"/>
      <c r="AN11" s="1118"/>
      <c r="AO11" s="284">
        <v>5458113</v>
      </c>
      <c r="AP11" s="284">
        <v>5118</v>
      </c>
      <c r="AQ11" s="285">
        <v>1054</v>
      </c>
      <c r="AR11" s="286">
        <v>385.6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497</v>
      </c>
      <c r="AL12" s="1117"/>
      <c r="AM12" s="1117"/>
      <c r="AN12" s="1118"/>
      <c r="AO12" s="284" t="s">
        <v>495</v>
      </c>
      <c r="AP12" s="284" t="s">
        <v>495</v>
      </c>
      <c r="AQ12" s="285">
        <v>3</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498</v>
      </c>
      <c r="AL13" s="1117"/>
      <c r="AM13" s="1117"/>
      <c r="AN13" s="1118"/>
      <c r="AO13" s="284">
        <v>2058608</v>
      </c>
      <c r="AP13" s="284">
        <v>1930</v>
      </c>
      <c r="AQ13" s="285">
        <v>1918</v>
      </c>
      <c r="AR13" s="286">
        <v>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499</v>
      </c>
      <c r="AL14" s="1117"/>
      <c r="AM14" s="1117"/>
      <c r="AN14" s="1118"/>
      <c r="AO14" s="284">
        <v>1478336</v>
      </c>
      <c r="AP14" s="284">
        <v>1386</v>
      </c>
      <c r="AQ14" s="285">
        <v>1336</v>
      </c>
      <c r="AR14" s="286">
        <v>3.7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500</v>
      </c>
      <c r="AL15" s="1120"/>
      <c r="AM15" s="1120"/>
      <c r="AN15" s="1121"/>
      <c r="AO15" s="284">
        <v>-4011673</v>
      </c>
      <c r="AP15" s="284">
        <v>-3762</v>
      </c>
      <c r="AQ15" s="285">
        <v>-3217</v>
      </c>
      <c r="AR15" s="286">
        <v>16.899999999999999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117851706</v>
      </c>
      <c r="AP16" s="284">
        <v>110518</v>
      </c>
      <c r="AQ16" s="285">
        <v>104553</v>
      </c>
      <c r="AR16" s="286">
        <v>5.7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505</v>
      </c>
      <c r="AL21" s="1123"/>
      <c r="AM21" s="1123"/>
      <c r="AN21" s="1124"/>
      <c r="AO21" s="297">
        <v>11.48</v>
      </c>
      <c r="AP21" s="298">
        <v>11.38</v>
      </c>
      <c r="AQ21" s="299">
        <v>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506</v>
      </c>
      <c r="AL22" s="1123"/>
      <c r="AM22" s="1123"/>
      <c r="AN22" s="1124"/>
      <c r="AO22" s="302">
        <v>102.6</v>
      </c>
      <c r="AP22" s="303">
        <v>99.9</v>
      </c>
      <c r="AQ22" s="304">
        <v>2.7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488</v>
      </c>
      <c r="AP30" s="272"/>
      <c r="AQ30" s="273" t="s">
        <v>489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490</v>
      </c>
      <c r="AQ31" s="279" t="s">
        <v>491</v>
      </c>
      <c r="AR31" s="280" t="s">
        <v>492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510</v>
      </c>
      <c r="AL32" s="1131"/>
      <c r="AM32" s="1131"/>
      <c r="AN32" s="1132"/>
      <c r="AO32" s="312">
        <v>34129653</v>
      </c>
      <c r="AP32" s="312">
        <v>32006</v>
      </c>
      <c r="AQ32" s="313">
        <v>30018</v>
      </c>
      <c r="AR32" s="314">
        <v>6.6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511</v>
      </c>
      <c r="AL33" s="1131"/>
      <c r="AM33" s="1131"/>
      <c r="AN33" s="1132"/>
      <c r="AO33" s="312" t="s">
        <v>495</v>
      </c>
      <c r="AP33" s="312" t="s">
        <v>495</v>
      </c>
      <c r="AQ33" s="313">
        <v>2237</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512</v>
      </c>
      <c r="AL34" s="1131"/>
      <c r="AM34" s="1131"/>
      <c r="AN34" s="1132"/>
      <c r="AO34" s="312">
        <v>23855557</v>
      </c>
      <c r="AP34" s="312">
        <v>22371</v>
      </c>
      <c r="AQ34" s="313">
        <v>21851</v>
      </c>
      <c r="AR34" s="314">
        <v>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513</v>
      </c>
      <c r="AL35" s="1131"/>
      <c r="AM35" s="1131"/>
      <c r="AN35" s="1132"/>
      <c r="AO35" s="312">
        <v>6550590</v>
      </c>
      <c r="AP35" s="312">
        <v>6143</v>
      </c>
      <c r="AQ35" s="313">
        <v>9810</v>
      </c>
      <c r="AR35" s="314">
        <v>-37.4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514</v>
      </c>
      <c r="AL36" s="1131"/>
      <c r="AM36" s="1131"/>
      <c r="AN36" s="1132"/>
      <c r="AO36" s="312" t="s">
        <v>495</v>
      </c>
      <c r="AP36" s="312" t="s">
        <v>495</v>
      </c>
      <c r="AQ36" s="313">
        <v>148</v>
      </c>
      <c r="AR36" s="314" t="s">
        <v>495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515</v>
      </c>
      <c r="AL37" s="1131"/>
      <c r="AM37" s="1131"/>
      <c r="AN37" s="1132"/>
      <c r="AO37" s="312">
        <v>1371016</v>
      </c>
      <c r="AP37" s="312">
        <v>1286</v>
      </c>
      <c r="AQ37" s="313">
        <v>1410</v>
      </c>
      <c r="AR37" s="314">
        <v>-8.8000000000000007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516</v>
      </c>
      <c r="AL38" s="1134"/>
      <c r="AM38" s="1134"/>
      <c r="AN38" s="1135"/>
      <c r="AO38" s="315">
        <v>9725</v>
      </c>
      <c r="AP38" s="315">
        <v>9</v>
      </c>
      <c r="AQ38" s="316">
        <v>0</v>
      </c>
      <c r="AR38" s="304">
        <v>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517</v>
      </c>
      <c r="AL39" s="1134"/>
      <c r="AM39" s="1134"/>
      <c r="AN39" s="1135"/>
      <c r="AO39" s="312">
        <v>-20606576</v>
      </c>
      <c r="AP39" s="312">
        <v>-19324</v>
      </c>
      <c r="AQ39" s="313">
        <v>-17155</v>
      </c>
      <c r="AR39" s="314">
        <v>12.6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518</v>
      </c>
      <c r="AL40" s="1131"/>
      <c r="AM40" s="1131"/>
      <c r="AN40" s="1132"/>
      <c r="AO40" s="312">
        <v>-32356723</v>
      </c>
      <c r="AP40" s="312">
        <v>-30343</v>
      </c>
      <c r="AQ40" s="313">
        <v>-31149</v>
      </c>
      <c r="AR40" s="314">
        <v>-2.6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12953242</v>
      </c>
      <c r="AP41" s="312">
        <v>12147</v>
      </c>
      <c r="AQ41" s="313">
        <v>17170</v>
      </c>
      <c r="AR41" s="314">
        <v>-29.3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488</v>
      </c>
      <c r="AN49" s="1127" t="s">
        <v>521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522</v>
      </c>
      <c r="AO50" s="329" t="s">
        <v>523</v>
      </c>
      <c r="AP50" s="330" t="s">
        <v>524</v>
      </c>
      <c r="AQ50" s="331" t="s">
        <v>525</v>
      </c>
      <c r="AR50" s="332" t="s">
        <v>526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527</v>
      </c>
      <c r="AL51" s="325"/>
      <c r="AM51" s="333">
        <v>54794739</v>
      </c>
      <c r="AN51" s="334">
        <v>51496</v>
      </c>
      <c r="AO51" s="335">
        <v>-10.1</v>
      </c>
      <c r="AP51" s="336">
        <v>57132</v>
      </c>
      <c r="AQ51" s="337">
        <v>4</v>
      </c>
      <c r="AR51" s="338">
        <v>-14.1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528</v>
      </c>
      <c r="AM52" s="341">
        <v>29263884</v>
      </c>
      <c r="AN52" s="342">
        <v>27502</v>
      </c>
      <c r="AO52" s="343">
        <v>-12.6</v>
      </c>
      <c r="AP52" s="344">
        <v>30126</v>
      </c>
      <c r="AQ52" s="345">
        <v>2.8</v>
      </c>
      <c r="AR52" s="346">
        <v>-15.4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529</v>
      </c>
      <c r="AL53" s="325"/>
      <c r="AM53" s="333">
        <v>53813828</v>
      </c>
      <c r="AN53" s="334">
        <v>50485</v>
      </c>
      <c r="AO53" s="335">
        <v>-2</v>
      </c>
      <c r="AP53" s="336">
        <v>58766</v>
      </c>
      <c r="AQ53" s="337">
        <v>2.9</v>
      </c>
      <c r="AR53" s="338">
        <v>-4.9000000000000004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528</v>
      </c>
      <c r="AM54" s="341">
        <v>28119539</v>
      </c>
      <c r="AN54" s="342">
        <v>26380</v>
      </c>
      <c r="AO54" s="343">
        <v>-4.0999999999999996</v>
      </c>
      <c r="AP54" s="344">
        <v>29363</v>
      </c>
      <c r="AQ54" s="345">
        <v>-2.5</v>
      </c>
      <c r="AR54" s="346">
        <v>-1.6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530</v>
      </c>
      <c r="AL55" s="325"/>
      <c r="AM55" s="333">
        <v>54943945</v>
      </c>
      <c r="AN55" s="334">
        <v>51573</v>
      </c>
      <c r="AO55" s="335">
        <v>2.2000000000000002</v>
      </c>
      <c r="AP55" s="336">
        <v>62482</v>
      </c>
      <c r="AQ55" s="337">
        <v>6.3</v>
      </c>
      <c r="AR55" s="338">
        <v>-4.0999999999999996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528</v>
      </c>
      <c r="AM56" s="341">
        <v>31372379</v>
      </c>
      <c r="AN56" s="342">
        <v>29448</v>
      </c>
      <c r="AO56" s="343">
        <v>11.6</v>
      </c>
      <c r="AP56" s="344">
        <v>34626</v>
      </c>
      <c r="AQ56" s="345">
        <v>17.899999999999999</v>
      </c>
      <c r="AR56" s="346">
        <v>-6.3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531</v>
      </c>
      <c r="AL57" s="325"/>
      <c r="AM57" s="333">
        <v>58138717</v>
      </c>
      <c r="AN57" s="334">
        <v>54463</v>
      </c>
      <c r="AO57" s="335">
        <v>5.6</v>
      </c>
      <c r="AP57" s="336">
        <v>59288</v>
      </c>
      <c r="AQ57" s="337">
        <v>-5.0999999999999996</v>
      </c>
      <c r="AR57" s="338">
        <v>10.7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528</v>
      </c>
      <c r="AM58" s="341">
        <v>34040929</v>
      </c>
      <c r="AN58" s="342">
        <v>31889</v>
      </c>
      <c r="AO58" s="343">
        <v>8.3000000000000007</v>
      </c>
      <c r="AP58" s="344">
        <v>32670</v>
      </c>
      <c r="AQ58" s="345">
        <v>-5.6</v>
      </c>
      <c r="AR58" s="346">
        <v>13.9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532</v>
      </c>
      <c r="AL59" s="325"/>
      <c r="AM59" s="333">
        <v>63794476</v>
      </c>
      <c r="AN59" s="334">
        <v>59824</v>
      </c>
      <c r="AO59" s="335">
        <v>9.8000000000000007</v>
      </c>
      <c r="AP59" s="336">
        <v>63490</v>
      </c>
      <c r="AQ59" s="337">
        <v>7.1</v>
      </c>
      <c r="AR59" s="338">
        <v>2.7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528</v>
      </c>
      <c r="AM60" s="341">
        <v>40562947</v>
      </c>
      <c r="AN60" s="342">
        <v>38039</v>
      </c>
      <c r="AO60" s="343">
        <v>19.3</v>
      </c>
      <c r="AP60" s="344">
        <v>35347</v>
      </c>
      <c r="AQ60" s="345">
        <v>8.1999999999999993</v>
      </c>
      <c r="AR60" s="346">
        <v>11.1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533</v>
      </c>
      <c r="AL61" s="347"/>
      <c r="AM61" s="348">
        <v>57097141</v>
      </c>
      <c r="AN61" s="349">
        <v>53568</v>
      </c>
      <c r="AO61" s="350">
        <v>1.1000000000000001</v>
      </c>
      <c r="AP61" s="351">
        <v>60232</v>
      </c>
      <c r="AQ61" s="352">
        <v>3</v>
      </c>
      <c r="AR61" s="338">
        <v>-1.9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528</v>
      </c>
      <c r="AM62" s="341">
        <v>32671936</v>
      </c>
      <c r="AN62" s="342">
        <v>30652</v>
      </c>
      <c r="AO62" s="343">
        <v>4.5</v>
      </c>
      <c r="AP62" s="344">
        <v>32426</v>
      </c>
      <c r="AQ62" s="345">
        <v>4.2</v>
      </c>
      <c r="AR62" s="346">
        <v>0.3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1AW3PeRiRoHGN7wePV6JYaJwfduzIb32GnWarJhINqeuACPkL1zo1J0c/hop2cAV2RBG6KZKBCIxUb4NUhSGg==" saltValue="6+7LKPqrX8CLdnjSd7Ll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485</v>
      </c>
    </row>
    <row r="121" spans="125:125" ht="13.5" hidden="1" customHeight="1" x14ac:dyDescent="0.2">
      <c r="DU121" s="259"/>
    </row>
  </sheetData>
  <sheetProtection algorithmName="SHA-512" hashValue="BCjBT1wgj7L5RMTDMnfWfUIPHh8HT2xy5jwWbHU0OIuIodUlA0+xZWeLae8IUPnxfNaWURQH4vaqSCu49cbJPA==" saltValue="tIX6XhBeTDKc0E/l9dU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485</v>
      </c>
    </row>
  </sheetData>
  <sheetProtection algorithmName="SHA-512" hashValue="y5YTRXfbut9+PsOykjPeTC5OKZnfC7kWihrPA6RA+X5kFgRdbfWoC29Hn2cPyvrr8QWR3tn+I3v04pgbNiI64w==" saltValue="eevLdCMTUPEk1qbXSR5b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535</v>
      </c>
      <c r="G46" s="8" t="s">
        <v>536</v>
      </c>
      <c r="H46" s="8" t="s">
        <v>537</v>
      </c>
      <c r="I46" s="8" t="s">
        <v>538</v>
      </c>
      <c r="J46" s="9" t="s">
        <v>539</v>
      </c>
    </row>
    <row r="47" spans="2:10" ht="57.75" customHeight="1" x14ac:dyDescent="0.2">
      <c r="B47" s="10"/>
      <c r="C47" s="1139" t="s">
        <v>3</v>
      </c>
      <c r="D47" s="1139"/>
      <c r="E47" s="1140"/>
      <c r="F47" s="11">
        <v>9.6199999999999992</v>
      </c>
      <c r="G47" s="12">
        <v>9.8800000000000008</v>
      </c>
      <c r="H47" s="12">
        <v>10.24</v>
      </c>
      <c r="I47" s="12">
        <v>9.49</v>
      </c>
      <c r="J47" s="13">
        <v>8.7100000000000009</v>
      </c>
    </row>
    <row r="48" spans="2:10" ht="57.75" customHeight="1" x14ac:dyDescent="0.2">
      <c r="B48" s="14"/>
      <c r="C48" s="1141" t="s">
        <v>4</v>
      </c>
      <c r="D48" s="1141"/>
      <c r="E48" s="1142"/>
      <c r="F48" s="15">
        <v>1.38</v>
      </c>
      <c r="G48" s="16">
        <v>1.55</v>
      </c>
      <c r="H48" s="16">
        <v>2.34</v>
      </c>
      <c r="I48" s="16">
        <v>1.25</v>
      </c>
      <c r="J48" s="17">
        <v>1.39</v>
      </c>
    </row>
    <row r="49" spans="2:10" ht="57.75" customHeight="1" thickBot="1" x14ac:dyDescent="0.25">
      <c r="B49" s="18"/>
      <c r="C49" s="1143" t="s">
        <v>5</v>
      </c>
      <c r="D49" s="1143"/>
      <c r="E49" s="1144"/>
      <c r="F49" s="19">
        <v>0.25</v>
      </c>
      <c r="G49" s="20" t="s">
        <v>540</v>
      </c>
      <c r="H49" s="20">
        <v>0.96</v>
      </c>
      <c r="I49" s="20" t="s">
        <v>541</v>
      </c>
      <c r="J49" s="21" t="s">
        <v>542</v>
      </c>
    </row>
    <row r="50" spans="2:10" ht="13" x14ac:dyDescent="0.2"/>
  </sheetData>
  <sheetProtection algorithmName="SHA-512" hashValue="jW9XHp8XjcaJGUa/G/jHRnlQ5WxvJHWwH9YJolUeUz3NuRlGxHpODiVUVyoMjGfSio51BKw18NO2PLRGSrPBUg==" saltValue="THkH3fcDIGIJ9KWXgKD0x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2">
      <c r="A34" s="22"/>
      <c r="B34" s="31"/>
      <c r="C34" s="1151" t="s">
        <v>543</v>
      </c>
      <c r="D34" s="1151"/>
      <c r="E34" s="1152"/>
      <c r="F34" s="32" t="s">
        <v>544</v>
      </c>
      <c r="G34" s="33" t="s">
        <v>545</v>
      </c>
      <c r="H34" s="33" t="s">
        <v>544</v>
      </c>
      <c r="I34" s="33" t="s">
        <v>546</v>
      </c>
      <c r="J34" s="34" t="s">
        <v>547</v>
      </c>
      <c r="K34" s="22"/>
      <c r="L34" s="22"/>
      <c r="M34" s="22"/>
      <c r="N34" s="22"/>
      <c r="O34" s="22"/>
      <c r="P34" s="22"/>
    </row>
    <row r="35" spans="1:16" ht="39" customHeight="1" x14ac:dyDescent="0.2">
      <c r="A35" s="22"/>
      <c r="B35" s="35"/>
      <c r="C35" s="1145" t="s">
        <v>548</v>
      </c>
      <c r="D35" s="1146"/>
      <c r="E35" s="1147"/>
      <c r="F35" s="36">
        <v>5.66</v>
      </c>
      <c r="G35" s="37">
        <v>5.66</v>
      </c>
      <c r="H35" s="37">
        <v>5.85</v>
      </c>
      <c r="I35" s="37">
        <v>5.66</v>
      </c>
      <c r="J35" s="38">
        <v>5.38</v>
      </c>
      <c r="K35" s="22"/>
      <c r="L35" s="22"/>
      <c r="M35" s="22"/>
      <c r="N35" s="22"/>
      <c r="O35" s="22"/>
      <c r="P35" s="22"/>
    </row>
    <row r="36" spans="1:16" ht="39" customHeight="1" x14ac:dyDescent="0.2">
      <c r="A36" s="22"/>
      <c r="B36" s="35"/>
      <c r="C36" s="1145" t="s">
        <v>549</v>
      </c>
      <c r="D36" s="1146"/>
      <c r="E36" s="1147"/>
      <c r="F36" s="36">
        <v>1.69</v>
      </c>
      <c r="G36" s="37">
        <v>2.74</v>
      </c>
      <c r="H36" s="37">
        <v>3.42</v>
      </c>
      <c r="I36" s="37">
        <v>4.93</v>
      </c>
      <c r="J36" s="38">
        <v>5.05</v>
      </c>
      <c r="K36" s="22"/>
      <c r="L36" s="22"/>
      <c r="M36" s="22"/>
      <c r="N36" s="22"/>
      <c r="O36" s="22"/>
      <c r="P36" s="22"/>
    </row>
    <row r="37" spans="1:16" ht="39" customHeight="1" x14ac:dyDescent="0.2">
      <c r="A37" s="22"/>
      <c r="B37" s="35"/>
      <c r="C37" s="1145" t="s">
        <v>550</v>
      </c>
      <c r="D37" s="1146"/>
      <c r="E37" s="1147"/>
      <c r="F37" s="36">
        <v>0.98</v>
      </c>
      <c r="G37" s="37">
        <v>1.52</v>
      </c>
      <c r="H37" s="37">
        <v>2.5</v>
      </c>
      <c r="I37" s="37">
        <v>2.95</v>
      </c>
      <c r="J37" s="38">
        <v>3.06</v>
      </c>
      <c r="K37" s="22"/>
      <c r="L37" s="22"/>
      <c r="M37" s="22"/>
      <c r="N37" s="22"/>
      <c r="O37" s="22"/>
      <c r="P37" s="22"/>
    </row>
    <row r="38" spans="1:16" ht="39" customHeight="1" x14ac:dyDescent="0.2">
      <c r="A38" s="22"/>
      <c r="B38" s="35"/>
      <c r="C38" s="1145" t="s">
        <v>551</v>
      </c>
      <c r="D38" s="1146"/>
      <c r="E38" s="1147"/>
      <c r="F38" s="36">
        <v>1.35</v>
      </c>
      <c r="G38" s="37">
        <v>1.51</v>
      </c>
      <c r="H38" s="37">
        <v>2.2999999999999998</v>
      </c>
      <c r="I38" s="37">
        <v>1.23</v>
      </c>
      <c r="J38" s="38">
        <v>1.37</v>
      </c>
      <c r="K38" s="22"/>
      <c r="L38" s="22"/>
      <c r="M38" s="22"/>
      <c r="N38" s="22"/>
      <c r="O38" s="22"/>
      <c r="P38" s="22"/>
    </row>
    <row r="39" spans="1:16" ht="39" customHeight="1" x14ac:dyDescent="0.2">
      <c r="A39" s="22"/>
      <c r="B39" s="35"/>
      <c r="C39" s="1145" t="s">
        <v>552</v>
      </c>
      <c r="D39" s="1146"/>
      <c r="E39" s="1147"/>
      <c r="F39" s="36">
        <v>2.98</v>
      </c>
      <c r="G39" s="37">
        <v>2.21</v>
      </c>
      <c r="H39" s="37">
        <v>1.64</v>
      </c>
      <c r="I39" s="37">
        <v>0.47</v>
      </c>
      <c r="J39" s="38">
        <v>0.47</v>
      </c>
      <c r="K39" s="22"/>
      <c r="L39" s="22"/>
      <c r="M39" s="22"/>
      <c r="N39" s="22"/>
      <c r="O39" s="22"/>
      <c r="P39" s="22"/>
    </row>
    <row r="40" spans="1:16" ht="39" customHeight="1" x14ac:dyDescent="0.2">
      <c r="A40" s="22"/>
      <c r="B40" s="35"/>
      <c r="C40" s="1145" t="s">
        <v>553</v>
      </c>
      <c r="D40" s="1146"/>
      <c r="E40" s="1147"/>
      <c r="F40" s="36">
        <v>0.67</v>
      </c>
      <c r="G40" s="37">
        <v>0.5</v>
      </c>
      <c r="H40" s="37">
        <v>0.91</v>
      </c>
      <c r="I40" s="37">
        <v>0.63</v>
      </c>
      <c r="J40" s="38">
        <v>0.45</v>
      </c>
      <c r="K40" s="22"/>
      <c r="L40" s="22"/>
      <c r="M40" s="22"/>
      <c r="N40" s="22"/>
      <c r="O40" s="22"/>
      <c r="P40" s="22"/>
    </row>
    <row r="41" spans="1:16" ht="39" customHeight="1" x14ac:dyDescent="0.2">
      <c r="A41" s="22"/>
      <c r="B41" s="35"/>
      <c r="C41" s="1145" t="s">
        <v>554</v>
      </c>
      <c r="D41" s="1146"/>
      <c r="E41" s="1147"/>
      <c r="F41" s="36">
        <v>0.1</v>
      </c>
      <c r="G41" s="37">
        <v>0.59</v>
      </c>
      <c r="H41" s="37">
        <v>0.39</v>
      </c>
      <c r="I41" s="37">
        <v>0.18</v>
      </c>
      <c r="J41" s="38">
        <v>0.21</v>
      </c>
      <c r="K41" s="22"/>
      <c r="L41" s="22"/>
      <c r="M41" s="22"/>
      <c r="N41" s="22"/>
      <c r="O41" s="22"/>
      <c r="P41" s="22"/>
    </row>
    <row r="42" spans="1:16" ht="39" customHeight="1" x14ac:dyDescent="0.2">
      <c r="A42" s="22"/>
      <c r="B42" s="39"/>
      <c r="C42" s="1145" t="s">
        <v>555</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556</v>
      </c>
      <c r="D43" s="1149"/>
      <c r="E43" s="1150"/>
      <c r="F43" s="41">
        <v>0.05</v>
      </c>
      <c r="G43" s="42">
        <v>7.0000000000000007E-2</v>
      </c>
      <c r="H43" s="42">
        <v>0.05</v>
      </c>
      <c r="I43" s="42">
        <v>0.03</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B/9fUSijS85msCwvFCNB8nLT2tv3SRgoVMOHXU41HiERW9GLRhVyTxUdsOL5Ja093nZ4WC86tWGQghEGopgGQ==" saltValue="6vWQ9XTZj/Q1yEB7RkhQ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33938</v>
      </c>
      <c r="L45" s="60">
        <v>33403</v>
      </c>
      <c r="M45" s="60">
        <v>37060</v>
      </c>
      <c r="N45" s="60">
        <v>33538</v>
      </c>
      <c r="O45" s="61">
        <v>34130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2">
      <c r="A47" s="48"/>
      <c r="B47" s="1155"/>
      <c r="C47" s="1156"/>
      <c r="D47" s="62"/>
      <c r="E47" s="1161" t="s">
        <v>12</v>
      </c>
      <c r="F47" s="1161"/>
      <c r="G47" s="1161"/>
      <c r="H47" s="1161"/>
      <c r="I47" s="1161"/>
      <c r="J47" s="1162"/>
      <c r="K47" s="63">
        <v>23959</v>
      </c>
      <c r="L47" s="64">
        <v>23950</v>
      </c>
      <c r="M47" s="64">
        <v>23954</v>
      </c>
      <c r="N47" s="64">
        <v>23805</v>
      </c>
      <c r="O47" s="65">
        <v>23856</v>
      </c>
      <c r="P47" s="48"/>
      <c r="Q47" s="48"/>
      <c r="R47" s="48"/>
      <c r="S47" s="48"/>
      <c r="T47" s="48"/>
      <c r="U47" s="48"/>
    </row>
    <row r="48" spans="1:21" ht="30.75" customHeight="1" x14ac:dyDescent="0.2">
      <c r="A48" s="48"/>
      <c r="B48" s="1155"/>
      <c r="C48" s="1156"/>
      <c r="D48" s="62"/>
      <c r="E48" s="1161" t="s">
        <v>13</v>
      </c>
      <c r="F48" s="1161"/>
      <c r="G48" s="1161"/>
      <c r="H48" s="1161"/>
      <c r="I48" s="1161"/>
      <c r="J48" s="1162"/>
      <c r="K48" s="63">
        <v>7603</v>
      </c>
      <c r="L48" s="64">
        <v>7352</v>
      </c>
      <c r="M48" s="64">
        <v>6894</v>
      </c>
      <c r="N48" s="64">
        <v>6765</v>
      </c>
      <c r="O48" s="65">
        <v>6551</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495</v>
      </c>
      <c r="L49" s="64" t="s">
        <v>495</v>
      </c>
      <c r="M49" s="64" t="s">
        <v>495</v>
      </c>
      <c r="N49" s="64" t="s">
        <v>495</v>
      </c>
      <c r="O49" s="65" t="s">
        <v>495</v>
      </c>
      <c r="P49" s="48"/>
      <c r="Q49" s="48"/>
      <c r="R49" s="48"/>
      <c r="S49" s="48"/>
      <c r="T49" s="48"/>
      <c r="U49" s="48"/>
    </row>
    <row r="50" spans="1:21" ht="30.75" customHeight="1" x14ac:dyDescent="0.2">
      <c r="A50" s="48"/>
      <c r="B50" s="1155"/>
      <c r="C50" s="1156"/>
      <c r="D50" s="62"/>
      <c r="E50" s="1161" t="s">
        <v>15</v>
      </c>
      <c r="F50" s="1161"/>
      <c r="G50" s="1161"/>
      <c r="H50" s="1161"/>
      <c r="I50" s="1161"/>
      <c r="J50" s="1162"/>
      <c r="K50" s="63">
        <v>1523</v>
      </c>
      <c r="L50" s="64">
        <v>1578</v>
      </c>
      <c r="M50" s="64">
        <v>1613</v>
      </c>
      <c r="N50" s="64">
        <v>1386</v>
      </c>
      <c r="O50" s="65">
        <v>1371</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3</v>
      </c>
      <c r="M51" s="64">
        <v>0</v>
      </c>
      <c r="N51" s="64">
        <v>1</v>
      </c>
      <c r="O51" s="65">
        <v>10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51388</v>
      </c>
      <c r="L52" s="64">
        <v>51130</v>
      </c>
      <c r="M52" s="64">
        <v>47618</v>
      </c>
      <c r="N52" s="64">
        <v>52655</v>
      </c>
      <c r="O52" s="65">
        <v>52964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15635</v>
      </c>
      <c r="L53" s="69">
        <v>15156</v>
      </c>
      <c r="M53" s="69">
        <v>21903</v>
      </c>
      <c r="N53" s="69">
        <v>12840</v>
      </c>
      <c r="O53" s="70">
        <v>12954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557</v>
      </c>
      <c r="L57" s="81" t="s">
        <v>558</v>
      </c>
      <c r="M57" s="81" t="s">
        <v>559</v>
      </c>
      <c r="N57" s="81" t="s">
        <v>560</v>
      </c>
      <c r="O57" s="82" t="s">
        <v>561</v>
      </c>
      <c r="P57" s="48"/>
      <c r="Q57" s="48"/>
      <c r="R57" s="48"/>
      <c r="S57" s="48"/>
      <c r="T57" s="48"/>
      <c r="U57" s="48"/>
    </row>
    <row r="58" spans="1:21" ht="31.5" customHeight="1" x14ac:dyDescent="0.2">
      <c r="B58" s="1169" t="s">
        <v>24</v>
      </c>
      <c r="C58" s="1170"/>
      <c r="D58" s="1175" t="s">
        <v>25</v>
      </c>
      <c r="E58" s="1176"/>
      <c r="F58" s="1176"/>
      <c r="G58" s="1176"/>
      <c r="H58" s="1176"/>
      <c r="I58" s="1176"/>
      <c r="J58" s="1177"/>
      <c r="K58" s="83">
        <v>24145</v>
      </c>
      <c r="L58" s="84">
        <v>16690</v>
      </c>
      <c r="M58" s="84">
        <v>13917</v>
      </c>
      <c r="N58" s="84">
        <v>18028</v>
      </c>
      <c r="O58" s="85">
        <v>24822</v>
      </c>
    </row>
    <row r="59" spans="1:21" ht="31.5" customHeight="1" x14ac:dyDescent="0.2">
      <c r="B59" s="1171"/>
      <c r="C59" s="1172"/>
      <c r="D59" s="1178" t="s">
        <v>26</v>
      </c>
      <c r="E59" s="1179"/>
      <c r="F59" s="1179"/>
      <c r="G59" s="1179"/>
      <c r="H59" s="1179"/>
      <c r="I59" s="1179"/>
      <c r="J59" s="1180"/>
      <c r="K59" s="86">
        <v>97721</v>
      </c>
      <c r="L59" s="87">
        <v>95235</v>
      </c>
      <c r="M59" s="87">
        <v>101033</v>
      </c>
      <c r="N59" s="87">
        <v>104772</v>
      </c>
      <c r="O59" s="88">
        <v>107810</v>
      </c>
    </row>
    <row r="60" spans="1:21" ht="31.5" customHeight="1" thickBot="1" x14ac:dyDescent="0.25">
      <c r="B60" s="1173"/>
      <c r="C60" s="1174"/>
      <c r="D60" s="1181" t="s">
        <v>27</v>
      </c>
      <c r="E60" s="1182"/>
      <c r="F60" s="1182"/>
      <c r="G60" s="1182"/>
      <c r="H60" s="1182"/>
      <c r="I60" s="1182"/>
      <c r="J60" s="1183"/>
      <c r="K60" s="89">
        <v>94161</v>
      </c>
      <c r="L60" s="90">
        <v>93374</v>
      </c>
      <c r="M60" s="90">
        <v>99171</v>
      </c>
      <c r="N60" s="90">
        <v>104035</v>
      </c>
      <c r="O60" s="91">
        <v>106991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dT6nLkwnvobCvUvd3gZghBEdj4ta1cexQTSr2iWgcUEwBSGjiAqF6+bbR68430OfwdauRgReZ7k95I7q8oXHA==" saltValue="bPjnC+nBrBjh7UBhMywv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535</v>
      </c>
      <c r="J40" s="103" t="s">
        <v>536</v>
      </c>
      <c r="K40" s="103" t="s">
        <v>537</v>
      </c>
      <c r="L40" s="103" t="s">
        <v>538</v>
      </c>
      <c r="M40" s="104" t="s">
        <v>539</v>
      </c>
    </row>
    <row r="41" spans="2:13" ht="27.75" customHeight="1" x14ac:dyDescent="0.2">
      <c r="B41" s="1184" t="s">
        <v>30</v>
      </c>
      <c r="C41" s="1185"/>
      <c r="D41" s="105"/>
      <c r="E41" s="1190" t="s">
        <v>31</v>
      </c>
      <c r="F41" s="1190"/>
      <c r="G41" s="1190"/>
      <c r="H41" s="1191"/>
      <c r="I41" s="355">
        <v>873397</v>
      </c>
      <c r="J41" s="356">
        <v>880083</v>
      </c>
      <c r="K41" s="356">
        <v>882267</v>
      </c>
      <c r="L41" s="356">
        <v>882327</v>
      </c>
      <c r="M41" s="357">
        <v>879139</v>
      </c>
    </row>
    <row r="42" spans="2:13" ht="27.75" customHeight="1" x14ac:dyDescent="0.2">
      <c r="B42" s="1186"/>
      <c r="C42" s="1187"/>
      <c r="D42" s="106"/>
      <c r="E42" s="1192" t="s">
        <v>32</v>
      </c>
      <c r="F42" s="1192"/>
      <c r="G42" s="1192"/>
      <c r="H42" s="1193"/>
      <c r="I42" s="358">
        <v>16072</v>
      </c>
      <c r="J42" s="359">
        <v>14451</v>
      </c>
      <c r="K42" s="359">
        <v>12877</v>
      </c>
      <c r="L42" s="359">
        <v>11310</v>
      </c>
      <c r="M42" s="360">
        <v>9908</v>
      </c>
    </row>
    <row r="43" spans="2:13" ht="27.75" customHeight="1" x14ac:dyDescent="0.2">
      <c r="B43" s="1186"/>
      <c r="C43" s="1187"/>
      <c r="D43" s="106"/>
      <c r="E43" s="1192" t="s">
        <v>33</v>
      </c>
      <c r="F43" s="1192"/>
      <c r="G43" s="1192"/>
      <c r="H43" s="1193"/>
      <c r="I43" s="358">
        <v>102244</v>
      </c>
      <c r="J43" s="359">
        <v>94078</v>
      </c>
      <c r="K43" s="359">
        <v>88058</v>
      </c>
      <c r="L43" s="359">
        <v>81259</v>
      </c>
      <c r="M43" s="360">
        <v>75287</v>
      </c>
    </row>
    <row r="44" spans="2:13" ht="27.75" customHeight="1" x14ac:dyDescent="0.2">
      <c r="B44" s="1186"/>
      <c r="C44" s="1187"/>
      <c r="D44" s="106"/>
      <c r="E44" s="1192" t="s">
        <v>34</v>
      </c>
      <c r="F44" s="1192"/>
      <c r="G44" s="1192"/>
      <c r="H44" s="1193"/>
      <c r="I44" s="358" t="s">
        <v>495</v>
      </c>
      <c r="J44" s="359" t="s">
        <v>495</v>
      </c>
      <c r="K44" s="359" t="s">
        <v>495</v>
      </c>
      <c r="L44" s="359" t="s">
        <v>495</v>
      </c>
      <c r="M44" s="360" t="s">
        <v>495</v>
      </c>
    </row>
    <row r="45" spans="2:13" ht="27.75" customHeight="1" x14ac:dyDescent="0.2">
      <c r="B45" s="1186"/>
      <c r="C45" s="1187"/>
      <c r="D45" s="106"/>
      <c r="E45" s="1192" t="s">
        <v>35</v>
      </c>
      <c r="F45" s="1192"/>
      <c r="G45" s="1192"/>
      <c r="H45" s="1193"/>
      <c r="I45" s="358">
        <v>86149</v>
      </c>
      <c r="J45" s="359">
        <v>81647</v>
      </c>
      <c r="K45" s="359">
        <v>82830</v>
      </c>
      <c r="L45" s="359">
        <v>77509</v>
      </c>
      <c r="M45" s="360">
        <v>81538</v>
      </c>
    </row>
    <row r="46" spans="2:13" ht="27.75" customHeight="1" x14ac:dyDescent="0.2">
      <c r="B46" s="1186"/>
      <c r="C46" s="1187"/>
      <c r="D46" s="107"/>
      <c r="E46" s="1192" t="s">
        <v>36</v>
      </c>
      <c r="F46" s="1192"/>
      <c r="G46" s="1192"/>
      <c r="H46" s="1193"/>
      <c r="I46" s="358">
        <v>516</v>
      </c>
      <c r="J46" s="359">
        <v>650</v>
      </c>
      <c r="K46" s="359">
        <v>326</v>
      </c>
      <c r="L46" s="359">
        <v>335</v>
      </c>
      <c r="M46" s="360">
        <v>326</v>
      </c>
    </row>
    <row r="47" spans="2:13" ht="27.75" customHeight="1" x14ac:dyDescent="0.2">
      <c r="B47" s="1186"/>
      <c r="C47" s="1187"/>
      <c r="D47" s="108"/>
      <c r="E47" s="1194" t="s">
        <v>37</v>
      </c>
      <c r="F47" s="1195"/>
      <c r="G47" s="1195"/>
      <c r="H47" s="1196"/>
      <c r="I47" s="358" t="s">
        <v>495</v>
      </c>
      <c r="J47" s="359" t="s">
        <v>495</v>
      </c>
      <c r="K47" s="359" t="s">
        <v>495</v>
      </c>
      <c r="L47" s="359" t="s">
        <v>495</v>
      </c>
      <c r="M47" s="360" t="s">
        <v>495</v>
      </c>
    </row>
    <row r="48" spans="2:13" ht="27.75" customHeight="1" x14ac:dyDescent="0.2">
      <c r="B48" s="1186"/>
      <c r="C48" s="1187"/>
      <c r="D48" s="106"/>
      <c r="E48" s="1192" t="s">
        <v>38</v>
      </c>
      <c r="F48" s="1192"/>
      <c r="G48" s="1192"/>
      <c r="H48" s="1193"/>
      <c r="I48" s="358" t="s">
        <v>495</v>
      </c>
      <c r="J48" s="359" t="s">
        <v>495</v>
      </c>
      <c r="K48" s="359" t="s">
        <v>495</v>
      </c>
      <c r="L48" s="359" t="s">
        <v>495</v>
      </c>
      <c r="M48" s="360" t="s">
        <v>495</v>
      </c>
    </row>
    <row r="49" spans="2:13" ht="27.75" customHeight="1" x14ac:dyDescent="0.2">
      <c r="B49" s="1188"/>
      <c r="C49" s="1189"/>
      <c r="D49" s="106"/>
      <c r="E49" s="1192" t="s">
        <v>39</v>
      </c>
      <c r="F49" s="1192"/>
      <c r="G49" s="1192"/>
      <c r="H49" s="1193"/>
      <c r="I49" s="358" t="s">
        <v>495</v>
      </c>
      <c r="J49" s="359" t="s">
        <v>495</v>
      </c>
      <c r="K49" s="359" t="s">
        <v>495</v>
      </c>
      <c r="L49" s="359" t="s">
        <v>495</v>
      </c>
      <c r="M49" s="360" t="s">
        <v>495</v>
      </c>
    </row>
    <row r="50" spans="2:13" ht="27.75" customHeight="1" x14ac:dyDescent="0.2">
      <c r="B50" s="1197" t="s">
        <v>40</v>
      </c>
      <c r="C50" s="1198"/>
      <c r="D50" s="109"/>
      <c r="E50" s="1192" t="s">
        <v>41</v>
      </c>
      <c r="F50" s="1192"/>
      <c r="G50" s="1192"/>
      <c r="H50" s="1193"/>
      <c r="I50" s="358">
        <v>235600</v>
      </c>
      <c r="J50" s="359">
        <v>241766</v>
      </c>
      <c r="K50" s="359">
        <v>257297</v>
      </c>
      <c r="L50" s="359">
        <v>260066</v>
      </c>
      <c r="M50" s="360">
        <v>253826</v>
      </c>
    </row>
    <row r="51" spans="2:13" ht="27.75" customHeight="1" x14ac:dyDescent="0.2">
      <c r="B51" s="1186"/>
      <c r="C51" s="1187"/>
      <c r="D51" s="106"/>
      <c r="E51" s="1192" t="s">
        <v>42</v>
      </c>
      <c r="F51" s="1192"/>
      <c r="G51" s="1192"/>
      <c r="H51" s="1193"/>
      <c r="I51" s="358">
        <v>139380</v>
      </c>
      <c r="J51" s="359">
        <v>141075</v>
      </c>
      <c r="K51" s="359">
        <v>140036</v>
      </c>
      <c r="L51" s="359">
        <v>137242</v>
      </c>
      <c r="M51" s="360">
        <v>153987</v>
      </c>
    </row>
    <row r="52" spans="2:13" ht="27.75" customHeight="1" x14ac:dyDescent="0.2">
      <c r="B52" s="1188"/>
      <c r="C52" s="1189"/>
      <c r="D52" s="106"/>
      <c r="E52" s="1192" t="s">
        <v>43</v>
      </c>
      <c r="F52" s="1192"/>
      <c r="G52" s="1192"/>
      <c r="H52" s="1193"/>
      <c r="I52" s="358">
        <v>508474</v>
      </c>
      <c r="J52" s="359">
        <v>507886</v>
      </c>
      <c r="K52" s="359">
        <v>511198</v>
      </c>
      <c r="L52" s="359">
        <v>508478</v>
      </c>
      <c r="M52" s="360">
        <v>501803</v>
      </c>
    </row>
    <row r="53" spans="2:13" ht="27.75" customHeight="1" thickBot="1" x14ac:dyDescent="0.25">
      <c r="B53" s="1199" t="s">
        <v>19</v>
      </c>
      <c r="C53" s="1200"/>
      <c r="D53" s="110"/>
      <c r="E53" s="1201" t="s">
        <v>44</v>
      </c>
      <c r="F53" s="1201"/>
      <c r="G53" s="1201"/>
      <c r="H53" s="1202"/>
      <c r="I53" s="361">
        <v>194924</v>
      </c>
      <c r="J53" s="362">
        <v>180181</v>
      </c>
      <c r="K53" s="362">
        <v>157827</v>
      </c>
      <c r="L53" s="362">
        <v>146955</v>
      </c>
      <c r="M53" s="363">
        <v>136581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8NT+IYwcDJNTQ8ZB/nW8iAbP76tQM7PtD449us2REXyuIEvZvrFSD9tUAzvoSX5T0OuLTHKMapzvT/Wlb3tf6g==" saltValue="wMEs8hT8BG3CakL3GcZH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537</v>
      </c>
      <c r="G54" s="119" t="s">
        <v>538</v>
      </c>
      <c r="H54" s="120" t="s">
        <v>539</v>
      </c>
    </row>
    <row r="55" spans="2:8" ht="52.5" customHeight="1" x14ac:dyDescent="0.2">
      <c r="B55" s="121"/>
      <c r="C55" s="1211" t="s">
        <v>46</v>
      </c>
      <c r="D55" s="1211"/>
      <c r="E55" s="1212"/>
      <c r="F55" s="122">
        <v>30151</v>
      </c>
      <c r="G55" s="122">
        <v>27311</v>
      </c>
      <c r="H55" s="123">
        <v>25562</v>
      </c>
    </row>
    <row r="56" spans="2:8" ht="52.5" customHeight="1" x14ac:dyDescent="0.2">
      <c r="B56" s="124"/>
      <c r="C56" s="1213" t="s">
        <v>47</v>
      </c>
      <c r="D56" s="1213"/>
      <c r="E56" s="1214"/>
      <c r="F56" s="125">
        <v>9209</v>
      </c>
      <c r="G56" s="125">
        <v>9065</v>
      </c>
      <c r="H56" s="126">
        <v>9889</v>
      </c>
    </row>
    <row r="57" spans="2:8" ht="53.25" customHeight="1" x14ac:dyDescent="0.2">
      <c r="B57" s="124"/>
      <c r="C57" s="1215" t="s">
        <v>48</v>
      </c>
      <c r="D57" s="1215"/>
      <c r="E57" s="1216"/>
      <c r="F57" s="127">
        <v>95407</v>
      </c>
      <c r="G57" s="127">
        <v>95091</v>
      </c>
      <c r="H57" s="128">
        <v>91356</v>
      </c>
    </row>
    <row r="58" spans="2:8" ht="45.75" customHeight="1" x14ac:dyDescent="0.2">
      <c r="B58" s="129"/>
      <c r="C58" s="1203" t="s">
        <v>597</v>
      </c>
      <c r="D58" s="1204"/>
      <c r="E58" s="1205"/>
      <c r="F58" s="130">
        <v>57388</v>
      </c>
      <c r="G58" s="130">
        <v>54666</v>
      </c>
      <c r="H58" s="131">
        <v>51939</v>
      </c>
    </row>
    <row r="59" spans="2:8" ht="45.75" customHeight="1" x14ac:dyDescent="0.2">
      <c r="B59" s="129"/>
      <c r="C59" s="1203" t="s">
        <v>598</v>
      </c>
      <c r="D59" s="1204"/>
      <c r="E59" s="1205"/>
      <c r="F59" s="130">
        <v>12960</v>
      </c>
      <c r="G59" s="130">
        <v>13545</v>
      </c>
      <c r="H59" s="131">
        <v>13317</v>
      </c>
    </row>
    <row r="60" spans="2:8" ht="45.75" customHeight="1" x14ac:dyDescent="0.2">
      <c r="B60" s="129"/>
      <c r="C60" s="1203" t="s">
        <v>599</v>
      </c>
      <c r="D60" s="1204"/>
      <c r="E60" s="1205"/>
      <c r="F60" s="130">
        <v>11555</v>
      </c>
      <c r="G60" s="130">
        <v>14431</v>
      </c>
      <c r="H60" s="131">
        <v>12639</v>
      </c>
    </row>
    <row r="61" spans="2:8" ht="45.75" customHeight="1" x14ac:dyDescent="0.2">
      <c r="B61" s="129"/>
      <c r="C61" s="1203" t="s">
        <v>600</v>
      </c>
      <c r="D61" s="1204"/>
      <c r="E61" s="1205"/>
      <c r="F61" s="130">
        <v>5883</v>
      </c>
      <c r="G61" s="130">
        <v>4858</v>
      </c>
      <c r="H61" s="131">
        <v>4125</v>
      </c>
    </row>
    <row r="62" spans="2:8" ht="45.75" customHeight="1" thickBot="1" x14ac:dyDescent="0.25">
      <c r="B62" s="132"/>
      <c r="C62" s="1206" t="s">
        <v>601</v>
      </c>
      <c r="D62" s="1207"/>
      <c r="E62" s="1208"/>
      <c r="F62" s="133">
        <v>2823</v>
      </c>
      <c r="G62" s="133">
        <v>2968</v>
      </c>
      <c r="H62" s="134">
        <v>2295</v>
      </c>
    </row>
    <row r="63" spans="2:8" ht="52.5" customHeight="1" thickBot="1" x14ac:dyDescent="0.25">
      <c r="B63" s="135"/>
      <c r="C63" s="1209" t="s">
        <v>49</v>
      </c>
      <c r="D63" s="1209"/>
      <c r="E63" s="1210"/>
      <c r="F63" s="136">
        <v>134766</v>
      </c>
      <c r="G63" s="136">
        <v>131467</v>
      </c>
      <c r="H63" s="137">
        <v>126807</v>
      </c>
    </row>
    <row r="64" spans="2:8" ht="13" x14ac:dyDescent="0.2"/>
  </sheetData>
  <sheetProtection algorithmName="SHA-512" hashValue="sGVNthMQMjqxyh4NPxZ0SlRnedOPSX6BtjPCsd9fe7/PZD1Hk30naG0duPE2t1W+hqerJwu8L6zPyvm3oEyWtw==" saltValue="bKe5F/jC53bDFG3C7I+5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534</v>
      </c>
      <c r="G2" s="151"/>
      <c r="H2" s="152"/>
    </row>
    <row r="3" spans="1:8" x14ac:dyDescent="0.2">
      <c r="A3" s="148" t="s">
        <v>527</v>
      </c>
      <c r="B3" s="153"/>
      <c r="C3" s="154"/>
      <c r="D3" s="155">
        <v>51496</v>
      </c>
      <c r="E3" s="156"/>
      <c r="F3" s="157">
        <v>57132</v>
      </c>
      <c r="G3" s="158"/>
      <c r="H3" s="159"/>
    </row>
    <row r="4" spans="1:8" x14ac:dyDescent="0.2">
      <c r="A4" s="160"/>
      <c r="B4" s="161"/>
      <c r="C4" s="162"/>
      <c r="D4" s="163">
        <v>27502</v>
      </c>
      <c r="E4" s="164"/>
      <c r="F4" s="165">
        <v>30126</v>
      </c>
      <c r="G4" s="166"/>
      <c r="H4" s="167"/>
    </row>
    <row r="5" spans="1:8" x14ac:dyDescent="0.2">
      <c r="A5" s="148" t="s">
        <v>529</v>
      </c>
      <c r="B5" s="153"/>
      <c r="C5" s="154"/>
      <c r="D5" s="155">
        <v>50485</v>
      </c>
      <c r="E5" s="156"/>
      <c r="F5" s="157">
        <v>58766</v>
      </c>
      <c r="G5" s="158"/>
      <c r="H5" s="159"/>
    </row>
    <row r="6" spans="1:8" x14ac:dyDescent="0.2">
      <c r="A6" s="160"/>
      <c r="B6" s="161"/>
      <c r="C6" s="162"/>
      <c r="D6" s="163">
        <v>26380</v>
      </c>
      <c r="E6" s="164"/>
      <c r="F6" s="165">
        <v>29363</v>
      </c>
      <c r="G6" s="166"/>
      <c r="H6" s="167"/>
    </row>
    <row r="7" spans="1:8" x14ac:dyDescent="0.2">
      <c r="A7" s="148" t="s">
        <v>530</v>
      </c>
      <c r="B7" s="153"/>
      <c r="C7" s="154"/>
      <c r="D7" s="155">
        <v>51573</v>
      </c>
      <c r="E7" s="156"/>
      <c r="F7" s="157">
        <v>62482</v>
      </c>
      <c r="G7" s="158"/>
      <c r="H7" s="159"/>
    </row>
    <row r="8" spans="1:8" x14ac:dyDescent="0.2">
      <c r="A8" s="160"/>
      <c r="B8" s="161"/>
      <c r="C8" s="162"/>
      <c r="D8" s="163">
        <v>29448</v>
      </c>
      <c r="E8" s="164"/>
      <c r="F8" s="165">
        <v>34626</v>
      </c>
      <c r="G8" s="166"/>
      <c r="H8" s="167"/>
    </row>
    <row r="9" spans="1:8" x14ac:dyDescent="0.2">
      <c r="A9" s="148" t="s">
        <v>531</v>
      </c>
      <c r="B9" s="153"/>
      <c r="C9" s="154"/>
      <c r="D9" s="155">
        <v>54463</v>
      </c>
      <c r="E9" s="156"/>
      <c r="F9" s="157">
        <v>59288</v>
      </c>
      <c r="G9" s="158"/>
      <c r="H9" s="159"/>
    </row>
    <row r="10" spans="1:8" x14ac:dyDescent="0.2">
      <c r="A10" s="160"/>
      <c r="B10" s="161"/>
      <c r="C10" s="162"/>
      <c r="D10" s="163">
        <v>31889</v>
      </c>
      <c r="E10" s="164"/>
      <c r="F10" s="165">
        <v>32670</v>
      </c>
      <c r="G10" s="166"/>
      <c r="H10" s="167"/>
    </row>
    <row r="11" spans="1:8" x14ac:dyDescent="0.2">
      <c r="A11" s="148" t="s">
        <v>532</v>
      </c>
      <c r="B11" s="153"/>
      <c r="C11" s="154"/>
      <c r="D11" s="155">
        <v>59824</v>
      </c>
      <c r="E11" s="156"/>
      <c r="F11" s="157">
        <v>63490</v>
      </c>
      <c r="G11" s="158"/>
      <c r="H11" s="159"/>
    </row>
    <row r="12" spans="1:8" x14ac:dyDescent="0.2">
      <c r="A12" s="160"/>
      <c r="B12" s="161"/>
      <c r="C12" s="168"/>
      <c r="D12" s="163">
        <v>38039</v>
      </c>
      <c r="E12" s="164"/>
      <c r="F12" s="165">
        <v>35347</v>
      </c>
      <c r="G12" s="166"/>
      <c r="H12" s="167"/>
    </row>
    <row r="13" spans="1:8" x14ac:dyDescent="0.2">
      <c r="A13" s="148"/>
      <c r="B13" s="153"/>
      <c r="C13" s="169"/>
      <c r="D13" s="170">
        <v>53568</v>
      </c>
      <c r="E13" s="171"/>
      <c r="F13" s="172">
        <v>60232</v>
      </c>
      <c r="G13" s="173"/>
      <c r="H13" s="159"/>
    </row>
    <row r="14" spans="1:8" x14ac:dyDescent="0.2">
      <c r="A14" s="160"/>
      <c r="B14" s="161"/>
      <c r="C14" s="162"/>
      <c r="D14" s="163">
        <v>30652</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1.38</v>
      </c>
      <c r="C19" s="174">
        <f>ROUND(VALUE(SUBSTITUTE(実質収支比率等に係る経年分析!G$48,"▲","-")),2)</f>
        <v>1.55</v>
      </c>
      <c r="D19" s="174">
        <f>ROUND(VALUE(SUBSTITUTE(実質収支比率等に係る経年分析!H$48,"▲","-")),2)</f>
        <v>2.34</v>
      </c>
      <c r="E19" s="174">
        <f>ROUND(VALUE(SUBSTITUTE(実質収支比率等に係る経年分析!I$48,"▲","-")),2)</f>
        <v>1.25</v>
      </c>
      <c r="F19" s="174">
        <f>ROUND(VALUE(SUBSTITUTE(実質収支比率等に係る経年分析!J$48,"▲","-")),2)</f>
        <v>1.39</v>
      </c>
    </row>
    <row r="20" spans="1:11" x14ac:dyDescent="0.2">
      <c r="A20" s="174" t="s">
        <v>53</v>
      </c>
      <c r="B20" s="174">
        <f>ROUND(VALUE(SUBSTITUTE(実質収支比率等に係る経年分析!F$47,"▲","-")),2)</f>
        <v>9.6199999999999992</v>
      </c>
      <c r="C20" s="174">
        <f>ROUND(VALUE(SUBSTITUTE(実質収支比率等に係る経年分析!G$47,"▲","-")),2)</f>
        <v>9.8800000000000008</v>
      </c>
      <c r="D20" s="174">
        <f>ROUND(VALUE(SUBSTITUTE(実質収支比率等に係る経年分析!H$47,"▲","-")),2)</f>
        <v>10.24</v>
      </c>
      <c r="E20" s="174">
        <f>ROUND(VALUE(SUBSTITUTE(実質収支比率等に係る経年分析!I$47,"▲","-")),2)</f>
        <v>9.49</v>
      </c>
      <c r="F20" s="174">
        <f>ROUND(VALUE(SUBSTITUTE(実質収支比率等に係る経年分析!J$47,"▲","-")),2)</f>
        <v>8.7100000000000009</v>
      </c>
    </row>
    <row r="21" spans="1:11" x14ac:dyDescent="0.2">
      <c r="A21" s="174" t="s">
        <v>54</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-0.09</v>
      </c>
      <c r="D21" s="174">
        <f>IF(ISNUMBER(VALUE(SUBSTITUTE(実質収支比率等に係る経年分析!H$49,"▲","-"))),ROUND(VALUE(SUBSTITUTE(実質収支比率等に係る経年分析!H$49,"▲","-")),2),NA())</f>
        <v>0.96</v>
      </c>
      <c r="E21" s="174">
        <f>IF(ISNUMBER(VALUE(SUBSTITUTE(実質収支比率等に係る経年分析!I$49,"▲","-"))),ROUND(VALUE(SUBSTITUTE(実質収支比率等に係る経年分析!I$49,"▲","-")),2),NA())</f>
        <v>-3.83</v>
      </c>
      <c r="F21" s="174">
        <f>IF(ISNUMBER(VALUE(SUBSTITUTE(実質収支比率等に係る経年分析!J$49,"▲","-"))),ROUND(VALUE(SUBSTITUTE(実質収支比率等に係る経年分析!J$49,"▲","-")),2),NA())</f>
        <v>-1.04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2">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0.45</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3.06</v>
      </c>
    </row>
    <row r="34" spans="1:16" x14ac:dyDescent="0.2">
      <c r="A34" s="175" t="str">
        <f>IF(連結実質赤字比率に係る赤字・黒字の構成分析!C$36="",NA(),連結実質赤字比率に係る赤字・黒字の構成分析!C$36)</f>
        <v>ガス事業会計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5.38</v>
      </c>
    </row>
    <row r="36" spans="1:16" x14ac:dyDescent="0.2">
      <c r="A36" s="175" t="str">
        <f>IF(連結実質赤字比率に係る赤字・黒字の構成分析!C$34="",NA(),連結実質赤字比率に係る赤字・黒字の構成分析!C$34)</f>
        <v>自動車運送事業会計</v>
      </c>
      <c r="B36" s="175">
        <f>IF(ROUND(VALUE(SUBSTITUTE(連結実質赤字比率に係る赤字・黒字の構成分析!F$34,"▲", "-")), 2) &lt; 0, ABS(ROUND(VALUE(SUBSTITUTE(連結実質赤字比率に係る赤字・黒字の構成分析!F$34,"▲", "-")), 2)), NA())</f>
        <v>0.1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0.17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7.0000000000000007E-2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0.01</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51388</v>
      </c>
      <c r="E42" s="176"/>
      <c r="F42" s="176"/>
      <c r="G42" s="176">
        <f>'実質公債費比率（分子）の構造'!L$52</f>
        <v>51130</v>
      </c>
      <c r="H42" s="176"/>
      <c r="I42" s="176"/>
      <c r="J42" s="176">
        <f>'実質公債費比率（分子）の構造'!M$52</f>
        <v>47618</v>
      </c>
      <c r="K42" s="176"/>
      <c r="L42" s="176"/>
      <c r="M42" s="176">
        <f>'実質公債費比率（分子）の構造'!N$52</f>
        <v>52655</v>
      </c>
      <c r="N42" s="176"/>
      <c r="O42" s="176"/>
      <c r="P42" s="176">
        <f>'実質公債費比率（分子）の構造'!O$52</f>
        <v>52964</v>
      </c>
    </row>
    <row r="43" spans="1:16" x14ac:dyDescent="0.2">
      <c r="A43" s="176" t="s">
        <v>16</v>
      </c>
      <c r="B43" s="176">
        <f>'実質公債費比率（分子）の構造'!K$51</f>
        <v>0</v>
      </c>
      <c r="C43" s="176"/>
      <c r="D43" s="176"/>
      <c r="E43" s="176">
        <f>'実質公債費比率（分子）の構造'!L$51</f>
        <v>3</v>
      </c>
      <c r="F43" s="176"/>
      <c r="G43" s="176"/>
      <c r="H43" s="176">
        <f>'実質公債費比率（分子）の構造'!M$51</f>
        <v>0</v>
      </c>
      <c r="I43" s="176"/>
      <c r="J43" s="176"/>
      <c r="K43" s="176">
        <f>'実質公債費比率（分子）の構造'!N$51</f>
        <v>1</v>
      </c>
      <c r="L43" s="176"/>
      <c r="M43" s="176"/>
      <c r="N43" s="176">
        <f>'実質公債費比率（分子）の構造'!O$51</f>
        <v>10</v>
      </c>
      <c r="O43" s="176"/>
      <c r="P43" s="176"/>
    </row>
    <row r="44" spans="1:16" x14ac:dyDescent="0.2">
      <c r="A44" s="176" t="s">
        <v>62</v>
      </c>
      <c r="B44" s="176">
        <f>'実質公債費比率（分子）の構造'!K$50</f>
        <v>1523</v>
      </c>
      <c r="C44" s="176"/>
      <c r="D44" s="176"/>
      <c r="E44" s="176">
        <f>'実質公債費比率（分子）の構造'!L$50</f>
        <v>1578</v>
      </c>
      <c r="F44" s="176"/>
      <c r="G44" s="176"/>
      <c r="H44" s="176">
        <f>'実質公債費比率（分子）の構造'!M$50</f>
        <v>1613</v>
      </c>
      <c r="I44" s="176"/>
      <c r="J44" s="176"/>
      <c r="K44" s="176">
        <f>'実質公債費比率（分子）の構造'!N$50</f>
        <v>1386</v>
      </c>
      <c r="L44" s="176"/>
      <c r="M44" s="176"/>
      <c r="N44" s="176">
        <f>'実質公債費比率（分子）の構造'!O$50</f>
        <v>1371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7603</v>
      </c>
      <c r="C46" s="176"/>
      <c r="D46" s="176"/>
      <c r="E46" s="176">
        <f>'実質公債費比率（分子）の構造'!L$48</f>
        <v>7352</v>
      </c>
      <c r="F46" s="176"/>
      <c r="G46" s="176"/>
      <c r="H46" s="176">
        <f>'実質公債費比率（分子）の構造'!M$48</f>
        <v>6894</v>
      </c>
      <c r="I46" s="176"/>
      <c r="J46" s="176"/>
      <c r="K46" s="176">
        <f>'実質公債費比率（分子）の構造'!N$48</f>
        <v>6765</v>
      </c>
      <c r="L46" s="176"/>
      <c r="M46" s="176"/>
      <c r="N46" s="176">
        <f>'実質公債費比率（分子）の構造'!O$48</f>
        <v>6551</v>
      </c>
      <c r="O46" s="176"/>
      <c r="P46" s="176"/>
    </row>
    <row r="47" spans="1:16" x14ac:dyDescent="0.2">
      <c r="A47" s="176" t="s">
        <v>12</v>
      </c>
      <c r="B47" s="176">
        <f>'実質公債費比率（分子）の構造'!K$47</f>
        <v>23959</v>
      </c>
      <c r="C47" s="176"/>
      <c r="D47" s="176"/>
      <c r="E47" s="176">
        <f>'実質公債費比率（分子）の構造'!L$47</f>
        <v>23950</v>
      </c>
      <c r="F47" s="176"/>
      <c r="G47" s="176"/>
      <c r="H47" s="176">
        <f>'実質公債費比率（分子）の構造'!M$47</f>
        <v>23954</v>
      </c>
      <c r="I47" s="176"/>
      <c r="J47" s="176"/>
      <c r="K47" s="176">
        <f>'実質公債費比率（分子）の構造'!N$47</f>
        <v>23805</v>
      </c>
      <c r="L47" s="176"/>
      <c r="M47" s="176"/>
      <c r="N47" s="176">
        <f>'実質公債費比率（分子）の構造'!O$47</f>
        <v>23856</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33938</v>
      </c>
      <c r="C49" s="176"/>
      <c r="D49" s="176"/>
      <c r="E49" s="176">
        <f>'実質公債費比率（分子）の構造'!L$45</f>
        <v>33403</v>
      </c>
      <c r="F49" s="176"/>
      <c r="G49" s="176"/>
      <c r="H49" s="176">
        <f>'実質公債費比率（分子）の構造'!M$45</f>
        <v>37060</v>
      </c>
      <c r="I49" s="176"/>
      <c r="J49" s="176"/>
      <c r="K49" s="176">
        <f>'実質公債費比率（分子）の構造'!N$45</f>
        <v>33538</v>
      </c>
      <c r="L49" s="176"/>
      <c r="M49" s="176"/>
      <c r="N49" s="176">
        <f>'実質公債費比率（分子）の構造'!O$45</f>
        <v>34130</v>
      </c>
      <c r="O49" s="176"/>
      <c r="P49" s="176"/>
    </row>
    <row r="50" spans="1:16" x14ac:dyDescent="0.2">
      <c r="A50" s="176" t="s">
        <v>67</v>
      </c>
      <c r="B50" s="176" t="e">
        <f>NA()</f>
        <v>#N/A</v>
      </c>
      <c r="C50" s="176">
        <f>IF(ISNUMBER('実質公債費比率（分子）の構造'!K$53),'実質公債費比率（分子）の構造'!K$53,NA())</f>
        <v>15635</v>
      </c>
      <c r="D50" s="176" t="e">
        <f>NA()</f>
        <v>#N/A</v>
      </c>
      <c r="E50" s="176" t="e">
        <f>NA()</f>
        <v>#N/A</v>
      </c>
      <c r="F50" s="176">
        <f>IF(ISNUMBER('実質公債費比率（分子）の構造'!L$53),'実質公債費比率（分子）の構造'!L$53,NA())</f>
        <v>15156</v>
      </c>
      <c r="G50" s="176" t="e">
        <f>NA()</f>
        <v>#N/A</v>
      </c>
      <c r="H50" s="176" t="e">
        <f>NA()</f>
        <v>#N/A</v>
      </c>
      <c r="I50" s="176">
        <f>IF(ISNUMBER('実質公債費比率（分子）の構造'!M$53),'実質公債費比率（分子）の構造'!M$53,NA())</f>
        <v>21903</v>
      </c>
      <c r="J50" s="176" t="e">
        <f>NA()</f>
        <v>#N/A</v>
      </c>
      <c r="K50" s="176" t="e">
        <f>NA()</f>
        <v>#N/A</v>
      </c>
      <c r="L50" s="176">
        <f>IF(ISNUMBER('実質公債費比率（分子）の構造'!N$53),'実質公債費比率（分子）の構造'!N$53,NA())</f>
        <v>12840</v>
      </c>
      <c r="M50" s="176" t="e">
        <f>NA()</f>
        <v>#N/A</v>
      </c>
      <c r="N50" s="176" t="e">
        <f>NA()</f>
        <v>#N/A</v>
      </c>
      <c r="O50" s="176">
        <f>IF(ISNUMBER('実質公債費比率（分子）の構造'!O$53),'実質公債費比率（分子）の構造'!O$53,NA())</f>
        <v>12954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508474</v>
      </c>
      <c r="E56" s="175"/>
      <c r="F56" s="175"/>
      <c r="G56" s="175">
        <f>'将来負担比率（分子）の構造'!J$52</f>
        <v>507886</v>
      </c>
      <c r="H56" s="175"/>
      <c r="I56" s="175"/>
      <c r="J56" s="175">
        <f>'将来負担比率（分子）の構造'!K$52</f>
        <v>511198</v>
      </c>
      <c r="K56" s="175"/>
      <c r="L56" s="175"/>
      <c r="M56" s="175">
        <f>'将来負担比率（分子）の構造'!L$52</f>
        <v>508478</v>
      </c>
      <c r="N56" s="175"/>
      <c r="O56" s="175"/>
      <c r="P56" s="175">
        <f>'将来負担比率（分子）の構造'!M$52</f>
        <v>501803</v>
      </c>
    </row>
    <row r="57" spans="1:16" x14ac:dyDescent="0.2">
      <c r="A57" s="175" t="s">
        <v>42</v>
      </c>
      <c r="B57" s="175"/>
      <c r="C57" s="175"/>
      <c r="D57" s="175">
        <f>'将来負担比率（分子）の構造'!I$51</f>
        <v>139380</v>
      </c>
      <c r="E57" s="175"/>
      <c r="F57" s="175"/>
      <c r="G57" s="175">
        <f>'将来負担比率（分子）の構造'!J$51</f>
        <v>141075</v>
      </c>
      <c r="H57" s="175"/>
      <c r="I57" s="175"/>
      <c r="J57" s="175">
        <f>'将来負担比率（分子）の構造'!K$51</f>
        <v>140036</v>
      </c>
      <c r="K57" s="175"/>
      <c r="L57" s="175"/>
      <c r="M57" s="175">
        <f>'将来負担比率（分子）の構造'!L$51</f>
        <v>137242</v>
      </c>
      <c r="N57" s="175"/>
      <c r="O57" s="175"/>
      <c r="P57" s="175">
        <f>'将来負担比率（分子）の構造'!M$51</f>
        <v>153987</v>
      </c>
    </row>
    <row r="58" spans="1:16" x14ac:dyDescent="0.2">
      <c r="A58" s="175" t="s">
        <v>41</v>
      </c>
      <c r="B58" s="175"/>
      <c r="C58" s="175"/>
      <c r="D58" s="175">
        <f>'将来負担比率（分子）の構造'!I$50</f>
        <v>235600</v>
      </c>
      <c r="E58" s="175"/>
      <c r="F58" s="175"/>
      <c r="G58" s="175">
        <f>'将来負担比率（分子）の構造'!J$50</f>
        <v>241766</v>
      </c>
      <c r="H58" s="175"/>
      <c r="I58" s="175"/>
      <c r="J58" s="175">
        <f>'将来負担比率（分子）の構造'!K$50</f>
        <v>257297</v>
      </c>
      <c r="K58" s="175"/>
      <c r="L58" s="175"/>
      <c r="M58" s="175">
        <f>'将来負担比率（分子）の構造'!L$50</f>
        <v>260066</v>
      </c>
      <c r="N58" s="175"/>
      <c r="O58" s="175"/>
      <c r="P58" s="175">
        <f>'将来負担比率（分子）の構造'!M$50</f>
        <v>253826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516</v>
      </c>
      <c r="C61" s="175"/>
      <c r="D61" s="175"/>
      <c r="E61" s="175">
        <f>'将来負担比率（分子）の構造'!J$46</f>
        <v>650</v>
      </c>
      <c r="F61" s="175"/>
      <c r="G61" s="175"/>
      <c r="H61" s="175">
        <f>'将来負担比率（分子）の構造'!K$46</f>
        <v>326</v>
      </c>
      <c r="I61" s="175"/>
      <c r="J61" s="175"/>
      <c r="K61" s="175">
        <f>'将来負担比率（分子）の構造'!L$46</f>
        <v>335</v>
      </c>
      <c r="L61" s="175"/>
      <c r="M61" s="175"/>
      <c r="N61" s="175">
        <f>'将来負担比率（分子）の構造'!M$46</f>
        <v>326</v>
      </c>
      <c r="O61" s="175"/>
      <c r="P61" s="175"/>
    </row>
    <row r="62" spans="1:16" x14ac:dyDescent="0.2">
      <c r="A62" s="175" t="s">
        <v>35</v>
      </c>
      <c r="B62" s="175">
        <f>'将来負担比率（分子）の構造'!I$45</f>
        <v>86149</v>
      </c>
      <c r="C62" s="175"/>
      <c r="D62" s="175"/>
      <c r="E62" s="175">
        <f>'将来負担比率（分子）の構造'!J$45</f>
        <v>81647</v>
      </c>
      <c r="F62" s="175"/>
      <c r="G62" s="175"/>
      <c r="H62" s="175">
        <f>'将来負担比率（分子）の構造'!K$45</f>
        <v>82830</v>
      </c>
      <c r="I62" s="175"/>
      <c r="J62" s="175"/>
      <c r="K62" s="175">
        <f>'将来負担比率（分子）の構造'!L$45</f>
        <v>77509</v>
      </c>
      <c r="L62" s="175"/>
      <c r="M62" s="175"/>
      <c r="N62" s="175">
        <f>'将来負担比率（分子）の構造'!M$45</f>
        <v>81538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102244</v>
      </c>
      <c r="C64" s="175"/>
      <c r="D64" s="175"/>
      <c r="E64" s="175">
        <f>'将来負担比率（分子）の構造'!J$43</f>
        <v>94078</v>
      </c>
      <c r="F64" s="175"/>
      <c r="G64" s="175"/>
      <c r="H64" s="175">
        <f>'将来負担比率（分子）の構造'!K$43</f>
        <v>88058</v>
      </c>
      <c r="I64" s="175"/>
      <c r="J64" s="175"/>
      <c r="K64" s="175">
        <f>'将来負担比率（分子）の構造'!L$43</f>
        <v>81259</v>
      </c>
      <c r="L64" s="175"/>
      <c r="M64" s="175"/>
      <c r="N64" s="175">
        <f>'将来負担比率（分子）の構造'!M$43</f>
        <v>75287</v>
      </c>
      <c r="O64" s="175"/>
      <c r="P64" s="175"/>
    </row>
    <row r="65" spans="1:16" x14ac:dyDescent="0.2">
      <c r="A65" s="175" t="s">
        <v>32</v>
      </c>
      <c r="B65" s="175">
        <f>'将来負担比率（分子）の構造'!I$42</f>
        <v>16072</v>
      </c>
      <c r="C65" s="175"/>
      <c r="D65" s="175"/>
      <c r="E65" s="175">
        <f>'将来負担比率（分子）の構造'!J$42</f>
        <v>14451</v>
      </c>
      <c r="F65" s="175"/>
      <c r="G65" s="175"/>
      <c r="H65" s="175">
        <f>'将来負担比率（分子）の構造'!K$42</f>
        <v>12877</v>
      </c>
      <c r="I65" s="175"/>
      <c r="J65" s="175"/>
      <c r="K65" s="175">
        <f>'将来負担比率（分子）の構造'!L$42</f>
        <v>11310</v>
      </c>
      <c r="L65" s="175"/>
      <c r="M65" s="175"/>
      <c r="N65" s="175">
        <f>'将来負担比率（分子）の構造'!M$42</f>
        <v>9908</v>
      </c>
      <c r="O65" s="175"/>
      <c r="P65" s="175"/>
    </row>
    <row r="66" spans="1:16" x14ac:dyDescent="0.2">
      <c r="A66" s="175" t="s">
        <v>31</v>
      </c>
      <c r="B66" s="175">
        <f>'将来負担比率（分子）の構造'!I$41</f>
        <v>873397</v>
      </c>
      <c r="C66" s="175"/>
      <c r="D66" s="175"/>
      <c r="E66" s="175">
        <f>'将来負担比率（分子）の構造'!J$41</f>
        <v>880083</v>
      </c>
      <c r="F66" s="175"/>
      <c r="G66" s="175"/>
      <c r="H66" s="175">
        <f>'将来負担比率（分子）の構造'!K$41</f>
        <v>882267</v>
      </c>
      <c r="I66" s="175"/>
      <c r="J66" s="175"/>
      <c r="K66" s="175">
        <f>'将来負担比率（分子）の構造'!L$41</f>
        <v>882327</v>
      </c>
      <c r="L66" s="175"/>
      <c r="M66" s="175"/>
      <c r="N66" s="175">
        <f>'将来負担比率（分子）の構造'!M$41</f>
        <v>879139</v>
      </c>
      <c r="O66" s="175"/>
      <c r="P66" s="175"/>
    </row>
    <row r="67" spans="1:16" x14ac:dyDescent="0.2">
      <c r="A67" s="175" t="s">
        <v>71</v>
      </c>
      <c r="B67" s="175" t="e">
        <f>NA()</f>
        <v>#N/A</v>
      </c>
      <c r="C67" s="175">
        <f>IF(ISNUMBER('将来負担比率（分子）の構造'!I$53), IF('将来負担比率（分子）の構造'!I$53 &lt; 0, 0, '将来負担比率（分子）の構造'!I$53), NA())</f>
        <v>194924</v>
      </c>
      <c r="D67" s="175" t="e">
        <f>NA()</f>
        <v>#N/A</v>
      </c>
      <c r="E67" s="175" t="e">
        <f>NA()</f>
        <v>#N/A</v>
      </c>
      <c r="F67" s="175">
        <f>IF(ISNUMBER('将来負担比率（分子）の構造'!J$53), IF('将来負担比率（分子）の構造'!J$53 &lt; 0, 0, '将来負担比率（分子）の構造'!J$53), NA())</f>
        <v>180181</v>
      </c>
      <c r="G67" s="175" t="e">
        <f>NA()</f>
        <v>#N/A</v>
      </c>
      <c r="H67" s="175" t="e">
        <f>NA()</f>
        <v>#N/A</v>
      </c>
      <c r="I67" s="175">
        <f>IF(ISNUMBER('将来負担比率（分子）の構造'!K$53), IF('将来負担比率（分子）の構造'!K$53 &lt; 0, 0, '将来負担比率（分子）の構造'!K$53), NA())</f>
        <v>157827</v>
      </c>
      <c r="J67" s="175" t="e">
        <f>NA()</f>
        <v>#N/A</v>
      </c>
      <c r="K67" s="175" t="e">
        <f>NA()</f>
        <v>#N/A</v>
      </c>
      <c r="L67" s="175">
        <f>IF(ISNUMBER('将来負担比率（分子）の構造'!L$53), IF('将来負担比率（分子）の構造'!L$53 &lt; 0, 0, '将来負担比率（分子）の構造'!L$53), NA())</f>
        <v>146955</v>
      </c>
      <c r="M67" s="175" t="e">
        <f>NA()</f>
        <v>#N/A</v>
      </c>
      <c r="N67" s="175" t="e">
        <f>NA()</f>
        <v>#N/A</v>
      </c>
      <c r="O67" s="175">
        <f>IF(ISNUMBER('将来負担比率（分子）の構造'!M$53), IF('将来負担比率（分子）の構造'!M$53 &lt; 0, 0, '将来負担比率（分子）の構造'!M$53), NA())</f>
        <v>136581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30151</v>
      </c>
      <c r="C72" s="179">
        <f>基金残高に係る経年分析!G55</f>
        <v>27311</v>
      </c>
      <c r="D72" s="179">
        <f>基金残高に係る経年分析!H55</f>
        <v>25562</v>
      </c>
    </row>
    <row r="73" spans="1:16" x14ac:dyDescent="0.2">
      <c r="A73" s="178" t="s">
        <v>74</v>
      </c>
      <c r="B73" s="179">
        <f>基金残高に係る経年分析!F56</f>
        <v>9209</v>
      </c>
      <c r="C73" s="179">
        <f>基金残高に係る経年分析!G56</f>
        <v>9065</v>
      </c>
      <c r="D73" s="179">
        <f>基金残高に係る経年分析!H56</f>
        <v>9889</v>
      </c>
    </row>
    <row r="74" spans="1:16" x14ac:dyDescent="0.2">
      <c r="A74" s="178" t="s">
        <v>75</v>
      </c>
      <c r="B74" s="179">
        <f>基金残高に係る経年分析!F57</f>
        <v>95407</v>
      </c>
      <c r="C74" s="179">
        <f>基金残高に係る経年分析!G57</f>
        <v>95091</v>
      </c>
      <c r="D74" s="179">
        <f>基金残高に係る経年分析!H57</f>
        <v>91356</v>
      </c>
    </row>
  </sheetData>
  <sheetProtection algorithmName="SHA-512" hashValue="4UzY4stKjs1odQkLSKtLiRssdx9RH6cWnS2Qz8sb7gEHVA4Oiv3Rc/8QvhTfbxNV1C3XTlLERU39O/4nwdXeGQ==" saltValue="8g4hXwNt75xXknMVX4QOH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4AAF9-3F69-42D8-9CF7-A2746A4A371D}">
  <ds:schemaRefs>
    <ds:schemaRef ds:uri="http://schemas.microsoft.com/sharepoint/v3/contenttype/forms"/>
  </ds:schemaRefs>
</ds:datastoreItem>
</file>

<file path=customXml/itemProps2.xml><?xml version="1.0" encoding="utf-8"?>
<ds:datastoreItem xmlns:ds="http://schemas.openxmlformats.org/officeDocument/2006/customXml" ds:itemID="{C3161268-E5E7-4CAD-9AA6-F7BDAF11330F}">
  <ds:schemaRefs>
    <ds:schemaRef ds:uri="http://schemas.microsoft.com/office/infopath/2007/PartnerControls"/>
    <ds:schemaRef ds:uri="http://schemas.microsoft.com/office/2006/metadata/properties"/>
    <ds:schemaRef ds:uri="http://purl.org/dc/elements/1.1/"/>
    <ds:schemaRef ds:uri="a4e28f63-7028-4a93-8047-9653a98e0e88"/>
    <ds:schemaRef ds:uri="http://purl.org/dc/terms/"/>
    <ds:schemaRef ds:uri="http://schemas.microsoft.com/office/2006/documentManagement/types"/>
    <ds:schemaRef ds:uri="fd32c9f7-8932-4d07-b49b-91c8a1e26893"/>
    <ds:schemaRef ds:uri="http://www.w3.org/XML/1998/namespace"/>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BE0A66-A071-4498-B311-FCCFC9A17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2025-03-11T08:32:43Z</cp:lastPrinted>
  <dcterms:created xsi:type="dcterms:W3CDTF">2025-02-19T00:38:01Z</dcterms:created>
  <dcterms:modified xsi:type="dcterms:W3CDTF">2025-03-24T05:44:43Z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