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3_ncr:1_{FB67EAF4-7E4D-4BFE-9CD3-B797766BA7FC}"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B102" i="12" l="1"/>
  <c r="CW102" i="12"/>
  <c r="CR102" i="12"/>
  <c r="AF88" i="12"/>
  <c r="AU63" i="12"/>
  <c r="AP63" i="12"/>
  <c r="AP23" i="12"/>
  <c r="AA23" i="12" l="1"/>
  <c r="V23" i="12"/>
  <c r="Q23" i="12"/>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BW40" i="10"/>
  <c r="BE40" i="10"/>
  <c r="AM40" i="10"/>
  <c r="U40" i="10"/>
  <c r="BW39" i="10"/>
  <c r="BE39" i="10"/>
  <c r="AM39" i="10"/>
  <c r="U39" i="10"/>
  <c r="BW38" i="10"/>
  <c r="BE38" i="10"/>
  <c r="AM38" i="10"/>
  <c r="U38" i="10"/>
  <c r="BW37" i="10"/>
  <c r="BE37" i="10"/>
  <c r="AM37" i="10"/>
  <c r="BW36" i="10"/>
  <c r="BW35" i="10"/>
  <c r="CO34" i="10"/>
  <c r="CO35" i="10" s="1"/>
  <c r="CO36" i="10" s="1"/>
  <c r="CO37" i="10" s="1"/>
  <c r="CO38" i="10" s="1"/>
  <c r="CO39" i="10" s="1"/>
  <c r="CO40" i="10" s="1"/>
  <c r="CO41" i="10" s="1"/>
  <c r="CO42" i="10" s="1"/>
  <c r="CO43" i="10" s="1"/>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s="1"/>
  <c r="C39" i="10" s="1"/>
  <c r="C40" i="10" s="1"/>
  <c r="C41" i="10" s="1"/>
  <c r="U34" i="10" l="1"/>
  <c r="U35" i="10" s="1"/>
  <c r="U36" i="10" s="1"/>
  <c r="U37" i="10" s="1"/>
  <c r="AM34" i="10" l="1"/>
  <c r="AM35" i="10" s="1"/>
  <c r="AM36" i="10" s="1"/>
  <c r="BE34" i="10" l="1"/>
  <c r="BE35" i="10" s="1"/>
  <c r="BE36" i="10" s="1"/>
</calcChain>
</file>

<file path=xl/sharedStrings.xml><?xml version="1.0" encoding="utf-8"?>
<sst xmlns="http://schemas.openxmlformats.org/spreadsheetml/2006/main" count="1050" uniqueCount="584">
  <si>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</si>
  <si>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</si>
  <si>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</si>
  <si>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</si>
  <si>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</si>
  <si>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</si>
  <si>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</si>
  <si>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</si>
  <si>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</si>
  <si>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</si>
  <si>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</si>
  <si>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</si>
  <si>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</si>
  <si>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</si>
  <si>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</si>
  <si>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</si>
  <si>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</si>
  <si>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</si>
  <si>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</si>
  <si>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</si>
  <si>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</si>
  <si>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</si>
  <si>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</si>
  <si>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</si>
  <si>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</si>
  <si>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</si>
  <si>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</si>
  <si>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</si>
  <si>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</si>
  <si>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</si>
  <si>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</si>
  <si>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</si>
  <si>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</si>
  <si>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</si>
  <si>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</si>
  <si>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</si>
  <si>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</si>
  <si>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</si>
  <si>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</si>
  <si>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</si>
  <si>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</si>
  <si>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</si>
  <si>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</si>
  <si>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</si>
  <si>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</si>
  <si>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</si>
  <si>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</si>
  <si>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</si>
  <si>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</si>
  <si>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</si>
  <si>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</si>
  <si>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</si>
  <si>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</si>
  <si>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</si>
  <si>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</si>
  <si>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</si>
  <si>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</si>
  <si>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</si>
  <si>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</si>
  <si>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</si>
  <si>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</si>
  <si>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</si>
  <si>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</si>
  <si>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</si>
  <si>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</si>
  <si>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</si>
  <si>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</si>
  <si>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</si>
  <si>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</si>
  <si>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</si>
  <si>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</si>
  <si>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</si>
  <si>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</si>
  <si>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</si>
  <si>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</si>
  <si>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</si>
  <si>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</si>
  <si>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</si>
  <si>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</si>
  <si>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</si>
  <si>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</si>
  <si>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</si>
  <si>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</si>
  <si>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</si>
  <si>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</si>
  <si>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</si>
  <si>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</si>
  <si>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</si>
  <si>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</si>
  <si>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</si>
  <si>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</si>
  <si>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</si>
  <si>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</si>
  <si>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</si>
  <si>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千葉市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</si>
  <si>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</si>
  <si>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</si>
  <si>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</si>
  <si>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</si>
  <si>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</si>
  <si>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</si>
  <si>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</si>
  <si>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</si>
  <si>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</si>
  <si>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</si>
  <si>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</si>
  <si>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</si>
  <si>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</si>
  <si>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</si>
  <si>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</si>
  <si>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</si>
  <si>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</si>
  <si>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</si>
  <si>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</si>
  <si>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</si>
  <si>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</si>
  <si>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</si>
  <si>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</si>
  <si>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</si>
  <si>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</si>
  <si>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</si>
  <si>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</si>
  <si>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</si>
  <si>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</si>
  <si>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</si>
  <si>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</si>
  <si>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</si>
  <si>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</si>
  <si>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</si>
  <si>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</si>
  <si>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</si>
  <si>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</si>
  <si>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</si>
  <si>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</si>
  <si>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</si>
  <si>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</si>
  <si>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</si>
  <si>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</si>
  <si>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</si>
  <si>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</si>
  <si>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</si>
  <si>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</si>
  <si>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</si>
  <si>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</si>
  <si>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</si>
  <si>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</si>
  <si>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</si>
  <si>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</si>
  <si>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</si>
  <si>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</si>
  <si>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</si>
  <si>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</si>
  <si>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</si>
  <si>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</si>
  <si>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</si>
  <si>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</si>
  <si>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</si>
  <si>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</si>
  <si>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</si>
  <si>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</si>
  <si>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</si>
  <si>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</si>
  <si>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</si>
  <si>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</si>
  <si>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</si>
  <si>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</si>
  <si>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</si>
  <si>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</si>
  <si>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</si>
  <si>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</si>
  <si>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</si>
  <si>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</si>
  <si>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</si>
  <si>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</si>
  <si>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</si>
  <si>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</si>
  <si>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</si>
  <si>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</si>
  <si>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</si>
  <si>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</si>
  <si>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</si>
  <si>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</si>
  <si>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</si>
  <si>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</si>
  <si>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</si>
  <si>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</si>
  <si>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</si>
  <si>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</si>
  <si>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</si>
  <si>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</si>
  <si>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</si>
  <si>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</si>
  <si>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</si>
  <si>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</si>
  <si>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</si>
  <si>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</si>
  <si>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</si>
  <si>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</si>
  <si>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</si>
  <si>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</si>
  <si>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</si>
  <si>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</si>
  <si>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</si>
  <si>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千葉県千葉市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</si>
  <si>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</si>
  <si>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</si>
  <si>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</si>
  <si>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</si>
  <si>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</si>
  <si>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</si>
  <si>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</si>
  <si>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</si>
  <si>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</si>
  <si>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</si>
  <si>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</si>
  <si>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</si>
  <si>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</si>
  <si>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</si>
  <si>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</si>
  <si>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</si>
  <si>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</si>
  <si>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</si>
  <si>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</si>
  <si>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</si>
  <si>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</si>
  <si>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</si>
  <si>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</si>
  <si>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</si>
  <si>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</si>
  <si>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</si>
  <si>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</si>
  <si>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</si>
  <si>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</si>
  <si>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</si>
  <si>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</si>
  <si>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</si>
  <si>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</si>
  <si>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</si>
  <si>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</si>
  <si>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</si>
  <si>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</si>
  <si>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</si>
  <si>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</si>
  <si>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</si>
  <si>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</si>
  <si>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</si>
  <si>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</si>
  <si>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</si>
  <si>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</si>
  <si>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</si>
  <si>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</si>
  <si>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</si>
  <si>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</si>
  <si>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</si>
  <si>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</si>
  <si>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</si>
  <si>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</si>
  <si>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</si>
  <si>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</si>
  <si>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</si>
  <si>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</si>
  <si>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</si>
  <si>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</si>
  <si>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</si>
  <si>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</si>
  <si>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</si>
  <si>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</si>
  <si>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</si>
  <si>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</si>
  <si>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</si>
  <si>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</si>
  <si>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</si>
  <si>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</si>
  <si>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</si>
  <si>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</si>
  <si>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</si>
  <si>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</si>
  <si>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</si>
  <si>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</si>
  <si>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</si>
  <si>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</si>
  <si>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</si>
  <si>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</si>
  <si>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</si>
  <si>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</si>
  <si>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</si>
  <si>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</si>
  <si>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</si>
  <si>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</si>
  <si>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</si>
  <si>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</si>
  <si>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</si>
  <si>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</si>
  <si>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</si>
  <si>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</si>
  <si>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</si>
  <si>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</si>
  <si>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</si>
  <si>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</si>
  <si>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</si>
  <si>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</si>
  <si>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</si>
  <si>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</si>
  <si>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</si>
  <si>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</si>
  <si>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</si>
  <si>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</si>
  <si>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</si>
  <si>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</si>
  <si>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</si>
  <si>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</si>
  <si>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</si>
  <si>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</si>
  <si>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</si>
  <si>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</si>
  <si>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</si>
  <si>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</si>
  <si>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</si>
  <si>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</si>
  <si>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</si>
  <si>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</si>
  <si>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</si>
  <si>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</si>
  <si>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</si>
  <si>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</si>
  <si>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</si>
  <si>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</si>
  <si>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</si>
  <si>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</si>
  <si>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</si>
  <si>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</si>
  <si>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</si>
  <si>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</si>
  <si>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</si>
  <si>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</si>
  <si>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</si>
  <si>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</si>
  <si>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</si>
  <si>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</si>
  <si>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</si>
  <si>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</si>
  <si>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</si>
  <si>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</si>
  <si>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</si>
  <si>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</si>
  <si>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</si>
  <si>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</si>
  <si>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</si>
  <si>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</si>
  <si>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</si>
  <si>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</si>
  <si>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</si>
  <si>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</si>
  <si>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</si>
  <si>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千葉県千葉市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</si>
  <si>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</si>
  <si>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</si>
  <si>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</si>
  <si>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</si>
  <si>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</si>
  <si>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</si>
  <si>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</si>
  <si>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</si>
  <si>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</si>
  <si>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</si>
  <si>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</si>
  <si>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</si>
  <si>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</si>
  <si>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</si>
  <si>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</si>
  <si>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</si>
  <si>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</si>
  <si>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</si>
  <si>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</si>
  <si>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</si>
  <si>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</si>
  <si>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霊園事業特別会計</t>
    <phoneticPr fontId="5"/>
  </si>
  <si>
    <t>都市計画土地区画整理事業特別会計</t>
    <phoneticPr fontId="5"/>
  </si>
  <si>
    <t>市街地再開発事業特別会計</t>
    <phoneticPr fontId="5"/>
  </si>
  <si>
    <t>公共用地取得事業特別会計</t>
    <phoneticPr fontId="5"/>
  </si>
  <si>
    <t>学校給食事業特別会計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</si>
  <si>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</si>
  <si>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</si>
  <si>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</si>
  <si>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</si>
  <si>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</si>
  <si>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</si>
  <si>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</si>
  <si>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</si>
  <si>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</si>
  <si>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</si>
  <si>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</si>
  <si>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</si>
  <si>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</si>
  <si>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</si>
  <si>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</si>
  <si>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</si>
  <si>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</si>
  <si>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</si>
  <si>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病院事業会計</t>
    <phoneticPr fontId="5"/>
  </si>
  <si>
    <t>法適用企業</t>
    <phoneticPr fontId="5"/>
  </si>
  <si>
    <t>下水道事業会計</t>
    <phoneticPr fontId="5"/>
  </si>
  <si>
    <t>水道事業会計</t>
    <phoneticPr fontId="5"/>
  </si>
  <si>
    <t>農業集落排水事業特別会計</t>
    <phoneticPr fontId="5"/>
  </si>
  <si>
    <t>法非適用企業</t>
    <phoneticPr fontId="5"/>
  </si>
  <si>
    <t>地方卸売市場事業特別会計</t>
    <phoneticPr fontId="5"/>
  </si>
  <si>
    <t>動物公園事業特別会計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</si>
  <si>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</si>
  <si>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</si>
  <si>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</si>
  <si>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</si>
  <si>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</si>
  <si>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</si>
  <si>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</si>
  <si>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</si>
  <si>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</si>
  <si>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</si>
  <si>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</si>
  <si>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</si>
  <si>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</si>
  <si>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</si>
  <si>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</si>
  <si>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</si>
  <si>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</si>
  <si>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</si>
  <si>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</si>
  <si>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</si>
  <si>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</si>
  <si>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</si>
  <si>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</si>
  <si>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</si>
  <si>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</si>
  <si>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</si>
  <si>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</si>
  <si>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</si>
  <si>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</si>
  <si>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</si>
  <si>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</si>
  <si>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</si>
  <si>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</si>
  <si>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</si>
  <si>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</si>
  <si>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</si>
  <si>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</si>
  <si>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</si>
  <si>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</si>
  <si>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</si>
  <si>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</si>
  <si>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</si>
  <si>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</si>
  <si>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</si>
  <si>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</si>
  <si>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</si>
  <si>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</si>
  <si>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</si>
  <si>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</si>
  <si>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</si>
  <si>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</si>
  <si>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</si>
  <si>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</si>
  <si>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</si>
  <si>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</si>
  <si>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</si>
  <si>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</si>
  <si>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</si>
  <si>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</si>
  <si>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</si>
  <si>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</si>
  <si>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</si>
  <si>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</si>
  <si>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</si>
  <si>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</si>
  <si>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</si>
  <si>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</si>
  <si>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</si>
  <si>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</si>
  <si>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</si>
  <si>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</si>
  <si>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</si>
  <si>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</si>
  <si>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</si>
  <si>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</si>
  <si>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</si>
  <si>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</si>
  <si>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</si>
  <si>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</si>
  <si>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</si>
  <si>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</si>
  <si>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</si>
  <si>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</si>
  <si>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</si>
  <si>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</si>
  <si>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</si>
  <si>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</si>
  <si>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</si>
  <si>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</si>
  <si>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</si>
  <si>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</si>
  <si>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</si>
  <si>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</si>
  <si>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</si>
  <si>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</si>
  <si>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</si>
  <si>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</si>
  <si>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</si>
  <si>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</si>
  <si>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</si>
  <si>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</si>
  <si>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</si>
  <si>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</si>
  <si>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</si>
  <si>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</si>
  <si>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</si>
  <si>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</si>
  <si>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</si>
  <si>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</si>
  <si>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</si>
  <si>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</si>
  <si>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</si>
  <si>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</si>
  <si>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</si>
  <si>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</si>
  <si>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</si>
  <si>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</si>
  <si>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</si>
  <si>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</si>
  <si>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</si>
  <si>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</si>
  <si>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</si>
  <si>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</si>
  <si>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</si>
  <si>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</si>
  <si>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</si>
  <si>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</si>
  <si>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</si>
  <si>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</si>
  <si>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</si>
  <si>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</si>
  <si>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</si>
  <si>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</si>
  <si>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</si>
  <si>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</si>
  <si>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1.83</t>
  </si>
  <si>
    <t>病院事業会計</t>
  </si>
  <si>
    <t>一般会計</t>
  </si>
  <si>
    <t>下水道事業会計</t>
  </si>
  <si>
    <t>農業集落排水事業特別会計</t>
  </si>
  <si>
    <t>国民健康保険事業特別会計</t>
  </si>
  <si>
    <t>水道事業会計</t>
  </si>
  <si>
    <t>介護保険事業特別会計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</si>
  <si>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</si>
  <si>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</si>
  <si>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</si>
  <si>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</si>
  <si>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</si>
  <si>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</si>
  <si>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</si>
  <si>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</si>
  <si>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phoneticPr fontId="2"/>
  </si>
  <si>
    <t>-</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</si>
  <si>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</si>
  <si>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</si>
  <si>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</si>
  <si>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</si>
  <si>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千葉県後期高齢者医療広域連合（特別会計）</t>
    <phoneticPr fontId="2"/>
  </si>
  <si>
    <t>千葉市国際交流協会</t>
    <rPh sb="0" eb="3">
      <t>チバシ</t>
    </rPh>
    <rPh sb="3" eb="5">
      <t>コクサイ</t>
    </rPh>
    <rPh sb="5" eb="7">
      <t>コウリュウ</t>
    </rPh>
    <rPh sb="7" eb="9">
      <t>キョウカイ</t>
    </rPh>
    <phoneticPr fontId="5"/>
  </si>
  <si>
    <t>千葉市文化振興財団</t>
    <rPh sb="0" eb="3">
      <t>チバシ</t>
    </rPh>
    <rPh sb="3" eb="5">
      <t>ブンカ</t>
    </rPh>
    <rPh sb="5" eb="7">
      <t>シンコウ</t>
    </rPh>
    <rPh sb="7" eb="9">
      <t>ザイダン</t>
    </rPh>
    <phoneticPr fontId="5"/>
  </si>
  <si>
    <t>千葉市スポーツ協会</t>
    <rPh sb="0" eb="3">
      <t>チバシ</t>
    </rPh>
    <rPh sb="7" eb="9">
      <t>キョウカイ</t>
    </rPh>
    <phoneticPr fontId="5"/>
  </si>
  <si>
    <t>千葉市保健医療事業団</t>
    <rPh sb="0" eb="3">
      <t>チバシ</t>
    </rPh>
    <rPh sb="3" eb="5">
      <t>ホケン</t>
    </rPh>
    <rPh sb="5" eb="7">
      <t>イリョウ</t>
    </rPh>
    <rPh sb="7" eb="10">
      <t>ジギョウダン</t>
    </rPh>
    <phoneticPr fontId="5"/>
  </si>
  <si>
    <t>千葉市産業振興財団</t>
    <rPh sb="0" eb="3">
      <t>チバシ</t>
    </rPh>
    <rPh sb="3" eb="5">
      <t>サンギョウ</t>
    </rPh>
    <rPh sb="5" eb="7">
      <t>シンコウ</t>
    </rPh>
    <rPh sb="7" eb="9">
      <t>ザイダン</t>
    </rPh>
    <phoneticPr fontId="5"/>
  </si>
  <si>
    <t>千葉市防災普及公社</t>
    <rPh sb="0" eb="3">
      <t>チバシ</t>
    </rPh>
    <rPh sb="3" eb="5">
      <t>ボウサイ</t>
    </rPh>
    <rPh sb="5" eb="7">
      <t>フキュウ</t>
    </rPh>
    <rPh sb="7" eb="9">
      <t>コウシャ</t>
    </rPh>
    <phoneticPr fontId="5"/>
  </si>
  <si>
    <t>千葉市教育振興財団</t>
    <rPh sb="0" eb="3">
      <t>チバシ</t>
    </rPh>
    <rPh sb="3" eb="5">
      <t>キョウイク</t>
    </rPh>
    <rPh sb="5" eb="7">
      <t>シンコウ</t>
    </rPh>
    <rPh sb="7" eb="9">
      <t>ザイダン</t>
    </rPh>
    <phoneticPr fontId="5"/>
  </si>
  <si>
    <t>千葉市シルバー人材センター</t>
    <rPh sb="0" eb="3">
      <t>チバシ</t>
    </rPh>
    <rPh sb="7" eb="9">
      <t>ジンザイ</t>
    </rPh>
    <phoneticPr fontId="5"/>
  </si>
  <si>
    <t>千葉市観光協会</t>
    <rPh sb="0" eb="3">
      <t>チバシ</t>
    </rPh>
    <rPh sb="3" eb="5">
      <t>カンコウ</t>
    </rPh>
    <rPh sb="5" eb="7">
      <t>キョウカイ</t>
    </rPh>
    <phoneticPr fontId="5"/>
  </si>
  <si>
    <t>千葉市住宅供給公社</t>
    <rPh sb="0" eb="3">
      <t>チバシ</t>
    </rPh>
    <rPh sb="3" eb="5">
      <t>ジュウタク</t>
    </rPh>
    <rPh sb="5" eb="7">
      <t>キョウキュウ</t>
    </rPh>
    <rPh sb="7" eb="9">
      <t>コウシャ</t>
    </rPh>
    <phoneticPr fontId="5"/>
  </si>
  <si>
    <t>千葉ショッピングセンター</t>
    <rPh sb="0" eb="2">
      <t>チバ</t>
    </rPh>
    <phoneticPr fontId="5"/>
  </si>
  <si>
    <t>千葉経済開発公社</t>
    <rPh sb="0" eb="2">
      <t>チバ</t>
    </rPh>
    <rPh sb="2" eb="4">
      <t>ケイザイ</t>
    </rPh>
    <rPh sb="4" eb="6">
      <t>カイハツ</t>
    </rPh>
    <rPh sb="6" eb="8">
      <t>コウシャ</t>
    </rPh>
    <phoneticPr fontId="5"/>
  </si>
  <si>
    <t>千葉都市モノレール</t>
    <rPh sb="0" eb="2">
      <t>チバ</t>
    </rPh>
    <rPh sb="2" eb="4">
      <t>トシ</t>
    </rPh>
    <phoneticPr fontId="5"/>
  </si>
  <si>
    <t>千葉マリンスタジアム</t>
    <rPh sb="0" eb="2">
      <t>チバ</t>
    </rPh>
    <phoneticPr fontId="5"/>
  </si>
  <si>
    <t>リサイクル等推進基金</t>
    <rPh sb="5" eb="6">
      <t>トウ</t>
    </rPh>
    <rPh sb="6" eb="10">
      <t>スイシンキキン</t>
    </rPh>
    <phoneticPr fontId="5"/>
  </si>
  <si>
    <t>緑と水辺の基金</t>
    <rPh sb="0" eb="1">
      <t>ミドリ</t>
    </rPh>
    <rPh sb="2" eb="4">
      <t>ミズベ</t>
    </rPh>
    <rPh sb="5" eb="7">
      <t>キキン</t>
    </rPh>
    <phoneticPr fontId="2"/>
  </si>
  <si>
    <t>文化基金</t>
    <rPh sb="0" eb="4">
      <t>ブンカキキン</t>
    </rPh>
    <phoneticPr fontId="2"/>
  </si>
  <si>
    <t>都市モノレール基金</t>
    <rPh sb="0" eb="2">
      <t>トシ</t>
    </rPh>
    <rPh sb="7" eb="9">
      <t>キキン</t>
    </rPh>
    <phoneticPr fontId="2"/>
  </si>
  <si>
    <t>職員退職手当基金</t>
    <rPh sb="0" eb="2">
      <t>ショクイン</t>
    </rPh>
    <rPh sb="2" eb="8">
      <t>タイショクテアテキキン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</si>
</sst>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ED88-4DDB-BFBD-8F0E5A1D48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43415</c:v>
                </c:pt>
                <c:pt idx="1">
                  <c:v>49117</c:v>
                </c:pt>
                <c:pt idx="2">
                  <c:v>45730</c:v>
                </c:pt>
                <c:pt idx="3">
                  <c:v>63891</c:v>
                </c:pt>
                <c:pt idx="4">
                  <c:v>47698</c:v>
                </c:pt>
              </c:numCache>
            </c:numRef>
          </c:val>
          <c:smooth val="0"/>
          <c:extLst>
            <c:ext xmlns:c16="http://schemas.microsoft.com/office/drawing/2014/chart" uri="{C3380CC4-5D6E-409C-BE32-E72D297353CC}">
              <c16:uniqueId val="{00000001-ED88-4DDB-BFBD-8F0E5A1D48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2.36</c:v>
                </c:pt>
                <c:pt idx="1">
                  <c:v>2.2400000000000002</c:v>
                </c:pt>
                <c:pt idx="2">
                  <c:v>1.1200000000000001</c:v>
                </c:pt>
                <c:pt idx="3">
                  <c:v>2.15</c:v>
                </c:pt>
                <c:pt idx="4">
                  <c:v>1.08</c:v>
                </c:pt>
              </c:numCache>
            </c:numRef>
          </c:val>
          <c:extLst>
            <c:ext xmlns:c16="http://schemas.microsoft.com/office/drawing/2014/chart" uri="{C3380CC4-5D6E-409C-BE32-E72D297353CC}">
              <c16:uniqueId val="{00000000-08FD-45B4-B24D-C4A4BC5BB9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3.61</c:v>
                </c:pt>
                <c:pt idx="1">
                  <c:v>5.0199999999999996</c:v>
                </c:pt>
                <c:pt idx="2">
                  <c:v>7.12</c:v>
                </c:pt>
                <c:pt idx="3">
                  <c:v>6.58</c:v>
                </c:pt>
                <c:pt idx="4">
                  <c:v>5.65</c:v>
                </c:pt>
              </c:numCache>
            </c:numRef>
          </c:val>
          <c:extLst>
            <c:ext xmlns:c16="http://schemas.microsoft.com/office/drawing/2014/chart" uri="{C3380CC4-5D6E-409C-BE32-E72D297353CC}">
              <c16:uniqueId val="{00000001-08FD-45B4-B24D-C4A4BC5BB9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c:v>
                </c:pt>
                <c:pt idx="1">
                  <c:v>1.48</c:v>
                </c:pt>
                <c:pt idx="2">
                  <c:v>1.28</c:v>
                </c:pt>
                <c:pt idx="3">
                  <c:v>0.26</c:v>
                </c:pt>
                <c:pt idx="4">
                  <c:v>-1.83</c:v>
                </c:pt>
              </c:numCache>
            </c:numRef>
          </c:val>
          <c:smooth val="0"/>
          <c:extLst>
            <c:ext xmlns:c16="http://schemas.microsoft.com/office/drawing/2014/chart" uri="{C3380CC4-5D6E-409C-BE32-E72D297353CC}">
              <c16:uniqueId val="{00000002-08FD-45B4-B24D-C4A4BC5BB9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1F91-4F0A-B19C-DDD2E5B4B3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91-4F0A-B19C-DDD2E5B4B31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1F91-4F0A-B19C-DDD2E5B4B31A}"/>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0.33</c:v>
                </c:pt>
                <c:pt idx="2">
                  <c:v>#N/A</c:v>
                </c:pt>
                <c:pt idx="3">
                  <c:v>0.2</c:v>
                </c:pt>
                <c:pt idx="4">
                  <c:v>#N/A</c:v>
                </c:pt>
                <c:pt idx="5">
                  <c:v>0</c:v>
                </c:pt>
                <c:pt idx="6">
                  <c:v>#N/A</c:v>
                </c:pt>
                <c:pt idx="7">
                  <c:v>0.19</c:v>
                </c:pt>
                <c:pt idx="8">
                  <c:v>#N/A</c:v>
                </c:pt>
                <c:pt idx="9">
                  <c:v>0.04</c:v>
                </c:pt>
              </c:numCache>
            </c:numRef>
          </c:val>
          <c:extLst>
            <c:ext xmlns:c16="http://schemas.microsoft.com/office/drawing/2014/chart" uri="{C3380CC4-5D6E-409C-BE32-E72D297353CC}">
              <c16:uniqueId val="{00000003-1F91-4F0A-B19C-DDD2E5B4B31A}"/>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0.05</c:v>
                </c:pt>
                <c:pt idx="4">
                  <c:v>#N/A</c:v>
                </c:pt>
                <c:pt idx="5">
                  <c:v>0.08</c:v>
                </c:pt>
                <c:pt idx="6">
                  <c:v>#N/A</c:v>
                </c:pt>
                <c:pt idx="7">
                  <c:v>0.05</c:v>
                </c:pt>
                <c:pt idx="8">
                  <c:v>#N/A</c:v>
                </c:pt>
                <c:pt idx="9">
                  <c:v>0.05</c:v>
                </c:pt>
              </c:numCache>
            </c:numRef>
          </c:val>
          <c:extLst>
            <c:ext xmlns:c16="http://schemas.microsoft.com/office/drawing/2014/chart" uri="{C3380CC4-5D6E-409C-BE32-E72D297353CC}">
              <c16:uniqueId val="{00000004-1F91-4F0A-B19C-DDD2E5B4B31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c:v>
                </c:pt>
                <c:pt idx="2">
                  <c:v>#N/A</c:v>
                </c:pt>
                <c:pt idx="3">
                  <c:v>0.39</c:v>
                </c:pt>
                <c:pt idx="4">
                  <c:v>#N/A</c:v>
                </c:pt>
                <c:pt idx="5">
                  <c:v>0.15</c:v>
                </c:pt>
                <c:pt idx="6">
                  <c:v>#N/A</c:v>
                </c:pt>
                <c:pt idx="7">
                  <c:v>0.35</c:v>
                </c:pt>
                <c:pt idx="8">
                  <c:v>#N/A</c:v>
                </c:pt>
                <c:pt idx="9">
                  <c:v>0.05</c:v>
                </c:pt>
              </c:numCache>
            </c:numRef>
          </c:val>
          <c:extLst>
            <c:ext xmlns:c16="http://schemas.microsoft.com/office/drawing/2014/chart" uri="{C3380CC4-5D6E-409C-BE32-E72D297353CC}">
              <c16:uniqueId val="{00000005-1F91-4F0A-B19C-DDD2E5B4B31A}"/>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6-1F91-4F0A-B19C-DDD2E5B4B31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0.72</c:v>
                </c:pt>
                <c:pt idx="2">
                  <c:v>#N/A</c:v>
                </c:pt>
                <c:pt idx="3">
                  <c:v>0.37</c:v>
                </c:pt>
                <c:pt idx="4">
                  <c:v>#N/A</c:v>
                </c:pt>
                <c:pt idx="5">
                  <c:v>0.51</c:v>
                </c:pt>
                <c:pt idx="6">
                  <c:v>#N/A</c:v>
                </c:pt>
                <c:pt idx="7">
                  <c:v>0.39</c:v>
                </c:pt>
                <c:pt idx="8">
                  <c:v>#N/A</c:v>
                </c:pt>
                <c:pt idx="9">
                  <c:v>0.51</c:v>
                </c:pt>
              </c:numCache>
            </c:numRef>
          </c:val>
          <c:extLst>
            <c:ext xmlns:c16="http://schemas.microsoft.com/office/drawing/2014/chart" uri="{C3380CC4-5D6E-409C-BE32-E72D297353CC}">
              <c16:uniqueId val="{00000007-1F91-4F0A-B19C-DDD2E5B4B3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2.36</c:v>
                </c:pt>
                <c:pt idx="2">
                  <c:v>#N/A</c:v>
                </c:pt>
                <c:pt idx="3">
                  <c:v>2.2400000000000002</c:v>
                </c:pt>
                <c:pt idx="4">
                  <c:v>#N/A</c:v>
                </c:pt>
                <c:pt idx="5">
                  <c:v>1.1100000000000001</c:v>
                </c:pt>
                <c:pt idx="6">
                  <c:v>#N/A</c:v>
                </c:pt>
                <c:pt idx="7">
                  <c:v>2.14</c:v>
                </c:pt>
                <c:pt idx="8">
                  <c:v>#N/A</c:v>
                </c:pt>
                <c:pt idx="9">
                  <c:v>1.07</c:v>
                </c:pt>
              </c:numCache>
            </c:numRef>
          </c:val>
          <c:extLst>
            <c:ext xmlns:c16="http://schemas.microsoft.com/office/drawing/2014/chart" uri="{C3380CC4-5D6E-409C-BE32-E72D297353CC}">
              <c16:uniqueId val="{00000008-1F91-4F0A-B19C-DDD2E5B4B31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0.63</c:v>
                </c:pt>
                <c:pt idx="2">
                  <c:v>#N/A</c:v>
                </c:pt>
                <c:pt idx="3">
                  <c:v>1.1399999999999999</c:v>
                </c:pt>
                <c:pt idx="4">
                  <c:v>#N/A</c:v>
                </c:pt>
                <c:pt idx="5">
                  <c:v>2.0099999999999998</c:v>
                </c:pt>
                <c:pt idx="6">
                  <c:v>#N/A</c:v>
                </c:pt>
                <c:pt idx="7">
                  <c:v>2.64</c:v>
                </c:pt>
                <c:pt idx="8">
                  <c:v>#N/A</c:v>
                </c:pt>
                <c:pt idx="9">
                  <c:v>2.19</c:v>
                </c:pt>
              </c:numCache>
            </c:numRef>
          </c:val>
          <c:extLst>
            <c:ext xmlns:c16="http://schemas.microsoft.com/office/drawing/2014/chart" uri="{C3380CC4-5D6E-409C-BE32-E72D297353CC}">
              <c16:uniqueId val="{00000009-1F91-4F0A-B19C-DDD2E5B4B3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41432</c:v>
                </c:pt>
                <c:pt idx="5">
                  <c:v>40782</c:v>
                </c:pt>
                <c:pt idx="8">
                  <c:v>40461</c:v>
                </c:pt>
                <c:pt idx="11">
                  <c:v>39647</c:v>
                </c:pt>
                <c:pt idx="14">
                  <c:v>40105</c:v>
                </c:pt>
              </c:numCache>
            </c:numRef>
          </c:val>
          <c:extLst>
            <c:ext xmlns:c16="http://schemas.microsoft.com/office/drawing/2014/chart" uri="{C3380CC4-5D6E-409C-BE32-E72D297353CC}">
              <c16:uniqueId val="{00000000-E95C-43A1-B169-22B95B5C47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5C-43A1-B169-22B95B5C47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2791</c:v>
                </c:pt>
                <c:pt idx="3">
                  <c:v>1697</c:v>
                </c:pt>
                <c:pt idx="6">
                  <c:v>1319</c:v>
                </c:pt>
                <c:pt idx="9">
                  <c:v>1267</c:v>
                </c:pt>
                <c:pt idx="12">
                  <c:v>1304</c:v>
                </c:pt>
              </c:numCache>
            </c:numRef>
          </c:val>
          <c:extLst>
            <c:ext xmlns:c16="http://schemas.microsoft.com/office/drawing/2014/chart" uri="{C3380CC4-5D6E-409C-BE32-E72D297353CC}">
              <c16:uniqueId val="{00000002-E95C-43A1-B169-22B95B5C47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5C-43A1-B169-22B95B5C47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9273</c:v>
                </c:pt>
                <c:pt idx="3">
                  <c:v>9263</c:v>
                </c:pt>
                <c:pt idx="6">
                  <c:v>9545</c:v>
                </c:pt>
                <c:pt idx="9">
                  <c:v>9542</c:v>
                </c:pt>
                <c:pt idx="12">
                  <c:v>9889</c:v>
                </c:pt>
              </c:numCache>
            </c:numRef>
          </c:val>
          <c:extLst>
            <c:ext xmlns:c16="http://schemas.microsoft.com/office/drawing/2014/chart" uri="{C3380CC4-5D6E-409C-BE32-E72D297353CC}">
              <c16:uniqueId val="{00000004-E95C-43A1-B169-22B95B5C47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27031</c:v>
                </c:pt>
                <c:pt idx="3">
                  <c:v>27187</c:v>
                </c:pt>
                <c:pt idx="6">
                  <c:v>27652</c:v>
                </c:pt>
                <c:pt idx="9">
                  <c:v>28722</c:v>
                </c:pt>
                <c:pt idx="12">
                  <c:v>29858</c:v>
                </c:pt>
              </c:numCache>
            </c:numRef>
          </c:val>
          <c:extLst>
            <c:ext xmlns:c16="http://schemas.microsoft.com/office/drawing/2014/chart" uri="{C3380CC4-5D6E-409C-BE32-E72D297353CC}">
              <c16:uniqueId val="{00000005-E95C-43A1-B169-22B95B5C47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5129</c:v>
                </c:pt>
                <c:pt idx="3">
                  <c:v>3267</c:v>
                </c:pt>
                <c:pt idx="6">
                  <c:v>3218</c:v>
                </c:pt>
                <c:pt idx="9">
                  <c:v>2459</c:v>
                </c:pt>
                <c:pt idx="12">
                  <c:v>1825</c:v>
                </c:pt>
              </c:numCache>
            </c:numRef>
          </c:val>
          <c:extLst>
            <c:ext xmlns:c16="http://schemas.microsoft.com/office/drawing/2014/chart" uri="{C3380CC4-5D6E-409C-BE32-E72D297353CC}">
              <c16:uniqueId val="{00000006-E95C-43A1-B169-22B95B5C47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24519</c:v>
                </c:pt>
                <c:pt idx="3">
                  <c:v>22983</c:v>
                </c:pt>
                <c:pt idx="6">
                  <c:v>24351</c:v>
                </c:pt>
                <c:pt idx="9">
                  <c:v>22205</c:v>
                </c:pt>
                <c:pt idx="12">
                  <c:v>22312</c:v>
                </c:pt>
              </c:numCache>
            </c:numRef>
          </c:val>
          <c:extLst>
            <c:ext xmlns:c16="http://schemas.microsoft.com/office/drawing/2014/chart" uri="{C3380CC4-5D6E-409C-BE32-E72D297353CC}">
              <c16:uniqueId val="{00000007-E95C-43A1-B169-22B95B5C47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27311</c:v>
                </c:pt>
                <c:pt idx="2">
                  <c:v>#N/A</c:v>
                </c:pt>
                <c:pt idx="3">
                  <c:v>#N/A</c:v>
                </c:pt>
                <c:pt idx="4">
                  <c:v>23615</c:v>
                </c:pt>
                <c:pt idx="5">
                  <c:v>#N/A</c:v>
                </c:pt>
                <c:pt idx="6">
                  <c:v>#N/A</c:v>
                </c:pt>
                <c:pt idx="7">
                  <c:v>25624</c:v>
                </c:pt>
                <c:pt idx="8">
                  <c:v>#N/A</c:v>
                </c:pt>
                <c:pt idx="9">
                  <c:v>#N/A</c:v>
                </c:pt>
                <c:pt idx="10">
                  <c:v>24548</c:v>
                </c:pt>
                <c:pt idx="11">
                  <c:v>#N/A</c:v>
                </c:pt>
                <c:pt idx="12">
                  <c:v>#N/A</c:v>
                </c:pt>
                <c:pt idx="13">
                  <c:v>25083</c:v>
                </c:pt>
                <c:pt idx="14">
                  <c:v>#N/A</c:v>
                </c:pt>
              </c:numCache>
            </c:numRef>
          </c:val>
          <c:smooth val="0"/>
          <c:extLst>
            <c:ext xmlns:c16="http://schemas.microsoft.com/office/drawing/2014/chart" uri="{C3380CC4-5D6E-409C-BE32-E72D297353CC}">
              <c16:uniqueId val="{00000008-E95C-43A1-B169-22B95B5C47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436150</c:v>
                </c:pt>
                <c:pt idx="5">
                  <c:v>440093</c:v>
                </c:pt>
                <c:pt idx="8">
                  <c:v>447675</c:v>
                </c:pt>
                <c:pt idx="11">
                  <c:v>449959</c:v>
                </c:pt>
                <c:pt idx="14">
                  <c:v>442310</c:v>
                </c:pt>
              </c:numCache>
            </c:numRef>
          </c:val>
          <c:extLst>
            <c:ext xmlns:c16="http://schemas.microsoft.com/office/drawing/2014/chart" uri="{C3380CC4-5D6E-409C-BE32-E72D297353CC}">
              <c16:uniqueId val="{00000000-48D9-44F7-801F-A6E35BB5EF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159820</c:v>
                </c:pt>
                <c:pt idx="5">
                  <c:v>160232</c:v>
                </c:pt>
                <c:pt idx="8">
                  <c:v>154906</c:v>
                </c:pt>
                <c:pt idx="11">
                  <c:v>149946</c:v>
                </c:pt>
                <c:pt idx="14">
                  <c:v>148342</c:v>
                </c:pt>
              </c:numCache>
            </c:numRef>
          </c:val>
          <c:extLst>
            <c:ext xmlns:c16="http://schemas.microsoft.com/office/drawing/2014/chart" uri="{C3380CC4-5D6E-409C-BE32-E72D297353CC}">
              <c16:uniqueId val="{00000001-48D9-44F7-801F-A6E35BB5EF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110760</c:v>
                </c:pt>
                <c:pt idx="5">
                  <c:v>122649</c:v>
                </c:pt>
                <c:pt idx="8">
                  <c:v>138842</c:v>
                </c:pt>
                <c:pt idx="11">
                  <c:v>141690</c:v>
                </c:pt>
                <c:pt idx="14">
                  <c:v>151651</c:v>
                </c:pt>
              </c:numCache>
            </c:numRef>
          </c:val>
          <c:extLst>
            <c:ext xmlns:c16="http://schemas.microsoft.com/office/drawing/2014/chart" uri="{C3380CC4-5D6E-409C-BE32-E72D297353CC}">
              <c16:uniqueId val="{00000002-48D9-44F7-801F-A6E35BB5EF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D9-44F7-801F-A6E35BB5EF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D9-44F7-801F-A6E35BB5EF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435</c:v>
                </c:pt>
                <c:pt idx="3">
                  <c:v>393</c:v>
                </c:pt>
                <c:pt idx="6">
                  <c:v>140</c:v>
                </c:pt>
                <c:pt idx="9">
                  <c:v>305</c:v>
                </c:pt>
                <c:pt idx="12">
                  <c:v>165</c:v>
                </c:pt>
              </c:numCache>
            </c:numRef>
          </c:val>
          <c:extLst>
            <c:ext xmlns:c16="http://schemas.microsoft.com/office/drawing/2014/chart" uri="{C3380CC4-5D6E-409C-BE32-E72D297353CC}">
              <c16:uniqueId val="{00000005-48D9-44F7-801F-A6E35BB5EF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58361</c:v>
                </c:pt>
                <c:pt idx="3">
                  <c:v>56520</c:v>
                </c:pt>
                <c:pt idx="6">
                  <c:v>59685</c:v>
                </c:pt>
                <c:pt idx="9">
                  <c:v>57415</c:v>
                </c:pt>
                <c:pt idx="12">
                  <c:v>59941</c:v>
                </c:pt>
              </c:numCache>
            </c:numRef>
          </c:val>
          <c:extLst>
            <c:ext xmlns:c16="http://schemas.microsoft.com/office/drawing/2014/chart" uri="{C3380CC4-5D6E-409C-BE32-E72D297353CC}">
              <c16:uniqueId val="{00000006-48D9-44F7-801F-A6E35BB5EF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8D9-44F7-801F-A6E35BB5EF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128625</c:v>
                </c:pt>
                <c:pt idx="3">
                  <c:v>124930</c:v>
                </c:pt>
                <c:pt idx="6">
                  <c:v>123166</c:v>
                </c:pt>
                <c:pt idx="9">
                  <c:v>124719</c:v>
                </c:pt>
                <c:pt idx="12">
                  <c:v>125047</c:v>
                </c:pt>
              </c:numCache>
            </c:numRef>
          </c:val>
          <c:extLst>
            <c:ext xmlns:c16="http://schemas.microsoft.com/office/drawing/2014/chart" uri="{C3380CC4-5D6E-409C-BE32-E72D297353CC}">
              <c16:uniqueId val="{00000008-48D9-44F7-801F-A6E35BB5EF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9777</c:v>
                </c:pt>
                <c:pt idx="3">
                  <c:v>12515</c:v>
                </c:pt>
                <c:pt idx="6">
                  <c:v>11306</c:v>
                </c:pt>
                <c:pt idx="9">
                  <c:v>10837</c:v>
                </c:pt>
                <c:pt idx="12">
                  <c:v>10205</c:v>
                </c:pt>
              </c:numCache>
            </c:numRef>
          </c:val>
          <c:extLst>
            <c:ext xmlns:c16="http://schemas.microsoft.com/office/drawing/2014/chart" uri="{C3380CC4-5D6E-409C-BE32-E72D297353CC}">
              <c16:uniqueId val="{00000009-48D9-44F7-801F-A6E35BB5EF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809825</c:v>
                </c:pt>
                <c:pt idx="3">
                  <c:v>819026</c:v>
                </c:pt>
                <c:pt idx="6">
                  <c:v>821679</c:v>
                </c:pt>
                <c:pt idx="9">
                  <c:v>835279</c:v>
                </c:pt>
                <c:pt idx="12">
                  <c:v>834784</c:v>
                </c:pt>
              </c:numCache>
            </c:numRef>
          </c:val>
          <c:extLst>
            <c:ext xmlns:c16="http://schemas.microsoft.com/office/drawing/2014/chart" uri="{C3380CC4-5D6E-409C-BE32-E72D297353CC}">
              <c16:uniqueId val="{0000000A-48D9-44F7-801F-A6E35BB5EF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300294</c:v>
                </c:pt>
                <c:pt idx="2">
                  <c:v>#N/A</c:v>
                </c:pt>
                <c:pt idx="3">
                  <c:v>#N/A</c:v>
                </c:pt>
                <c:pt idx="4">
                  <c:v>290408</c:v>
                </c:pt>
                <c:pt idx="5">
                  <c:v>#N/A</c:v>
                </c:pt>
                <c:pt idx="6">
                  <c:v>#N/A</c:v>
                </c:pt>
                <c:pt idx="7">
                  <c:v>274553</c:v>
                </c:pt>
                <c:pt idx="8">
                  <c:v>#N/A</c:v>
                </c:pt>
                <c:pt idx="9">
                  <c:v>#N/A</c:v>
                </c:pt>
                <c:pt idx="10">
                  <c:v>286961</c:v>
                </c:pt>
                <c:pt idx="11">
                  <c:v>#N/A</c:v>
                </c:pt>
                <c:pt idx="12">
                  <c:v>#N/A</c:v>
                </c:pt>
                <c:pt idx="13">
                  <c:v>287838</c:v>
                </c:pt>
                <c:pt idx="14">
                  <c:v>#N/A</c:v>
                </c:pt>
              </c:numCache>
            </c:numRef>
          </c:val>
          <c:smooth val="0"/>
          <c:extLst>
            <c:ext xmlns:c16="http://schemas.microsoft.com/office/drawing/2014/chart" uri="{C3380CC4-5D6E-409C-BE32-E72D297353CC}">
              <c16:uniqueId val="{0000000B-48D9-44F7-801F-A6E35BB5EF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18959</c:v>
                </c:pt>
                <c:pt idx="1">
                  <c:v>17037</c:v>
                </c:pt>
                <c:pt idx="2">
                  <c:v>14925</c:v>
                </c:pt>
              </c:numCache>
            </c:numRef>
          </c:val>
          <c:extLst>
            <c:ext xmlns:c16="http://schemas.microsoft.com/office/drawing/2014/chart" uri="{C3380CC4-5D6E-409C-BE32-E72D297353CC}">
              <c16:uniqueId val="{00000000-1CB8-41AA-B334-6067EF087C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1022</c:v>
                </c:pt>
              </c:numCache>
            </c:numRef>
          </c:val>
          <c:extLst>
            <c:ext xmlns:c16="http://schemas.microsoft.com/office/drawing/2014/chart" uri="{C3380CC4-5D6E-409C-BE32-E72D297353CC}">
              <c16:uniqueId val="{00000001-1CB8-41AA-B334-6067EF087C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10991</c:v>
                </c:pt>
                <c:pt idx="1">
                  <c:v>10375</c:v>
                </c:pt>
                <c:pt idx="2">
                  <c:v>13433</c:v>
                </c:pt>
              </c:numCache>
            </c:numRef>
          </c:val>
          <c:extLst>
            <c:ext xmlns:c16="http://schemas.microsoft.com/office/drawing/2014/chart" uri="{C3380CC4-5D6E-409C-BE32-E72D297353CC}">
              <c16:uniqueId val="{00000002-1CB8-41AA-B334-6067EF087C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978,899
944,380
271.76
511,175,819
506,719,699
2,849,098
264,255,137
711,133,060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年度は、前年度と比較すると、分子（基準財政収入額）である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地方消費税交付金や所得割（分離課税所得割交付金を含む）が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増となったものの、分母（基準財政需要額）</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である社会福祉費や高齢者保健福祉費も</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なお、類似団体と比較すると、税収基盤が強いことなどから、依然として平均値を上回っています。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91622</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7817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91622</xdr:rowOff>
    </xdr:from>
    <xdr:to>
      <xdr:col>19</xdr:col>
      <xdr:colOff>133350</xdr:colOff>
      <xdr:row>39</xdr:row>
      <xdr:rowOff>91622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78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91622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092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22678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40822</xdr:rowOff>
    </xdr:from>
    <xdr:to>
      <xdr:col>19</xdr:col>
      <xdr:colOff>184150</xdr:colOff>
      <xdr:row>39</xdr:row>
      <xdr:rowOff>142422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152599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40822</xdr:rowOff>
    </xdr:from>
    <xdr:to>
      <xdr:col>15</xdr:col>
      <xdr:colOff>133350</xdr:colOff>
      <xdr:row>39</xdr:row>
      <xdr:rowOff>142422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152599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143328</xdr:rowOff>
    </xdr:from>
    <xdr:to>
      <xdr:col>7</xdr:col>
      <xdr:colOff>31750</xdr:colOff>
      <xdr:row>39</xdr:row>
      <xdr:rowOff>73478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83655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前年度と比較すると、分母（経常一般財源等）である市税が増となったものの、分子（経常経費充当一般財源）である扶助費や繰出金が増となったことから、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ポイント増となりました。</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類似団体と比較すると財政構造の弾力性がやや欠ける状況です。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64</xdr:row>
      <xdr:rowOff>143933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7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103717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54783"/>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64</xdr:row>
      <xdr:rowOff>63500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5478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157339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363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106539</xdr:rowOff>
    </xdr:from>
    <xdr:to>
      <xdr:col>7</xdr:col>
      <xdr:colOff>31750</xdr:colOff>
      <xdr:row>65</xdr:row>
      <xdr:rowOff>36689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21466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年度は、前年度と比較すると、</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新型コロナウイルスワクチン接種事業費の減などにより物件費が減額となったことなどから、住民１人あたり約</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12,200</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円の減となりました。</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類似団体と比較すると、人件費は平均値を下回るものの、物件費が平均値を上回るため、合計では類似団体を上回っています。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125208</xdr:rowOff>
    </xdr:from>
    <xdr:to>
      <xdr:col>23</xdr:col>
      <xdr:colOff>133350</xdr:colOff>
      <xdr:row>89</xdr:row>
      <xdr:rowOff>102023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869908"/>
          <a:ext cx="838200" cy="49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54022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5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9618</xdr:rowOff>
    </xdr:from>
    <xdr:to>
      <xdr:col>19</xdr:col>
      <xdr:colOff>133350</xdr:colOff>
      <xdr:row>89</xdr:row>
      <xdr:rowOff>102023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925768"/>
          <a:ext cx="889000" cy="4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3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48285</xdr:rowOff>
    </xdr:from>
    <xdr:to>
      <xdr:col>15</xdr:col>
      <xdr:colOff>82550</xdr:colOff>
      <xdr:row>87</xdr:row>
      <xdr:rowOff>9618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50085"/>
          <a:ext cx="889000" cy="47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48201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5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120574</xdr:rowOff>
    </xdr:from>
    <xdr:to>
      <xdr:col>11</xdr:col>
      <xdr:colOff>31750</xdr:colOff>
      <xdr:row>84</xdr:row>
      <xdr:rowOff>48285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08024"/>
          <a:ext cx="889000" cy="4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74408</xdr:rowOff>
    </xdr:from>
    <xdr:to>
      <xdr:col>23</xdr:col>
      <xdr:colOff>184150</xdr:colOff>
      <xdr:row>87</xdr:row>
      <xdr:rowOff>4558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46485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9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51223</xdr:rowOff>
    </xdr:from>
    <xdr:to>
      <xdr:col>19</xdr:col>
      <xdr:colOff>184150</xdr:colOff>
      <xdr:row>89</xdr:row>
      <xdr:rowOff>152823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137600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39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130268</xdr:rowOff>
    </xdr:from>
    <xdr:to>
      <xdr:col>15</xdr:col>
      <xdr:colOff>133350</xdr:colOff>
      <xdr:row>87</xdr:row>
      <xdr:rowOff>60418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8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45195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9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168935</xdr:rowOff>
    </xdr:from>
    <xdr:to>
      <xdr:col>11</xdr:col>
      <xdr:colOff>82550</xdr:colOff>
      <xdr:row>84</xdr:row>
      <xdr:rowOff>99085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83862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69774</xdr:rowOff>
    </xdr:from>
    <xdr:to>
      <xdr:col>7</xdr:col>
      <xdr:colOff>31750</xdr:colOff>
      <xdr:row>81</xdr:row>
      <xdr:rowOff>171374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156151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4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本市の給与水準は、人事委員会の給与勧告に基づく給与改定により、民間水準に準拠することを基本としています。</a:t>
          </a: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また、ラスパイレス指数については、国と本市の給料表上の引上率の相違により、前年度比で減少する結果となりました。</a:t>
          </a: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引き続き、適正な給与水準となるよう努めてまいります。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394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136071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組織及び業務の見直しや委託化の推進等、効率的な行政運営に努めてきたことにより、類似団体の平均値を下回っています。</a:t>
          </a: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具体的には、新たな行政ニーズや厳しい財政状況に対応するため、平成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日から平成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日の期間に、法令等により配置基準が定められているものを除く全職員の約</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人を純減することを目標として定員の削減に取り組んだ結果、</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102</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人の削減を達成しました。</a:t>
          </a: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令和元年度以降は、「千葉市定員適正化計画（平成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日）」に基づき、適切な定員管理に取り組んでいきます。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160528</xdr:rowOff>
    </xdr:from>
    <xdr:to>
      <xdr:col>81</xdr:col>
      <xdr:colOff>44450</xdr:colOff>
      <xdr:row>61</xdr:row>
      <xdr:rowOff>18034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475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28465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160528</xdr:rowOff>
    </xdr:from>
    <xdr:to>
      <xdr:col>77</xdr:col>
      <xdr:colOff>44450</xdr:colOff>
      <xdr:row>60</xdr:row>
      <xdr:rowOff>170180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475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170180</xdr:rowOff>
    </xdr:from>
    <xdr:to>
      <xdr:col>72</xdr:col>
      <xdr:colOff>203200</xdr:colOff>
      <xdr:row>61</xdr:row>
      <xdr:rowOff>8382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571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61</xdr:row>
      <xdr:rowOff>8382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606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138684</xdr:rowOff>
    </xdr:from>
    <xdr:to>
      <xdr:col>81</xdr:col>
      <xdr:colOff>95250</xdr:colOff>
      <xdr:row>61</xdr:row>
      <xdr:rowOff>68834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155211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109728</xdr:rowOff>
    </xdr:from>
    <xdr:to>
      <xdr:col>77</xdr:col>
      <xdr:colOff>95250</xdr:colOff>
      <xdr:row>61</xdr:row>
      <xdr:rowOff>39878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50055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59707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129032</xdr:rowOff>
    </xdr:from>
    <xdr:to>
      <xdr:col>68</xdr:col>
      <xdr:colOff>203200</xdr:colOff>
      <xdr:row>61</xdr:row>
      <xdr:rowOff>59182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69359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令和５年度は、分母となる標準財政規模の増などにより、単年度比率は前年度より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ポイント減となった一方、令和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年度に比べて当該年度の比率が悪化したことにより、３か年平均では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ポイント増となりました。</a:t>
          </a: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類似団体と比較すると、平均値よりも高い水準となっています。</a:t>
          </a: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施設の老朽化対策の増加に加え、建築資材物価や人件費の上昇などによる事業費の増加のほか、金利の上昇による影響も踏まえると、比率の上昇が懸念されますが、市債の発行を適正規模にするよう努め、持続可能な財政構造の確立を目指し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43</xdr:row>
      <xdr:rowOff>141212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113289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48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141212</xdr:rowOff>
    </xdr:from>
    <xdr:to>
      <xdr:col>81</xdr:col>
      <xdr:colOff>133350</xdr:colOff>
      <xdr:row>43</xdr:row>
      <xdr:rowOff>141212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1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42</xdr:row>
      <xdr:rowOff>151795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43</xdr:row>
      <xdr:rowOff>37798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412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37798</xdr:rowOff>
    </xdr:from>
    <xdr:to>
      <xdr:col>72</xdr:col>
      <xdr:colOff>203200</xdr:colOff>
      <xdr:row>43</xdr:row>
      <xdr:rowOff>106741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4101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106741</xdr:rowOff>
    </xdr:from>
    <xdr:to>
      <xdr:col>68</xdr:col>
      <xdr:colOff>152400</xdr:colOff>
      <xdr:row>44</xdr:row>
      <xdr:rowOff>61685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4790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164996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89505</xdr:rowOff>
    </xdr:from>
    <xdr:to>
      <xdr:col>77</xdr:col>
      <xdr:colOff>95250</xdr:colOff>
      <xdr:row>43</xdr:row>
      <xdr:rowOff>19655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4432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158448</xdr:rowOff>
    </xdr:from>
    <xdr:to>
      <xdr:col>73</xdr:col>
      <xdr:colOff>44450</xdr:colOff>
      <xdr:row>43</xdr:row>
      <xdr:rowOff>88598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73375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55941</xdr:rowOff>
    </xdr:from>
    <xdr:to>
      <xdr:col>68</xdr:col>
      <xdr:colOff>203200</xdr:colOff>
      <xdr:row>43</xdr:row>
      <xdr:rowOff>157541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142318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実質的な将来負担額はほぼ横ばいであるものの、標準税収入額の増に伴い標準財政規模が増加したため</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ポイント減となりました。</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類似団体と比較すると、平均値よりも高い水準となっています。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97621</xdr:rowOff>
    </xdr:from>
    <xdr:to>
      <xdr:col>81</xdr:col>
      <xdr:colOff>44450</xdr:colOff>
      <xdr:row>19</xdr:row>
      <xdr:rowOff>118533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355171"/>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46143</xdr:rowOff>
    </xdr:from>
    <xdr:to>
      <xdr:col>77</xdr:col>
      <xdr:colOff>44450</xdr:colOff>
      <xdr:row>19</xdr:row>
      <xdr:rowOff>118533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30369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46143</xdr:rowOff>
    </xdr:from>
    <xdr:to>
      <xdr:col>72</xdr:col>
      <xdr:colOff>203200</xdr:colOff>
      <xdr:row>19</xdr:row>
      <xdr:rowOff>149098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303693"/>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149098</xdr:rowOff>
    </xdr:from>
    <xdr:to>
      <xdr:col>68</xdr:col>
      <xdr:colOff>152400</xdr:colOff>
      <xdr:row>20</xdr:row>
      <xdr:rowOff>54059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406648"/>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46821</xdr:rowOff>
    </xdr:from>
    <xdr:to>
      <xdr:col>81</xdr:col>
      <xdr:colOff>95250</xdr:colOff>
      <xdr:row>19</xdr:row>
      <xdr:rowOff>148421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3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18898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2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67733</xdr:rowOff>
    </xdr:from>
    <xdr:to>
      <xdr:col>77</xdr:col>
      <xdr:colOff>95250</xdr:colOff>
      <xdr:row>19</xdr:row>
      <xdr:rowOff>169333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154110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41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166793</xdr:rowOff>
    </xdr:from>
    <xdr:to>
      <xdr:col>73</xdr:col>
      <xdr:colOff>44450</xdr:colOff>
      <xdr:row>19</xdr:row>
      <xdr:rowOff>96943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81720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3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98298</xdr:rowOff>
    </xdr:from>
    <xdr:to>
      <xdr:col>68</xdr:col>
      <xdr:colOff>203200</xdr:colOff>
      <xdr:row>20</xdr:row>
      <xdr:rowOff>28448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13225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44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3259</xdr:rowOff>
    </xdr:from>
    <xdr:to>
      <xdr:col>64</xdr:col>
      <xdr:colOff>152400</xdr:colOff>
      <xdr:row>20</xdr:row>
      <xdr:rowOff>104859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89636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51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978,899
944,380
271.76
511,175,819
506,719,699
2,849,098
264,255,137
711,133,060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令和５年度は、前年度と比較すると、退職手当などが減となったため、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類似団体と比較すると、平均値をやや上回っている状況です。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39</xdr:row>
      <xdr:rowOff>118835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74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53522</xdr:rowOff>
    </xdr:from>
    <xdr:to>
      <xdr:col>19</xdr:col>
      <xdr:colOff>187325</xdr:colOff>
      <xdr:row>39</xdr:row>
      <xdr:rowOff>118835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40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81841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40</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400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380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68035</xdr:rowOff>
    </xdr:from>
    <xdr:to>
      <xdr:col>20</xdr:col>
      <xdr:colOff>38100</xdr:colOff>
      <xdr:row>39</xdr:row>
      <xdr:rowOff>169635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154412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2722</xdr:rowOff>
    </xdr:from>
    <xdr:to>
      <xdr:col>15</xdr:col>
      <xdr:colOff>149225</xdr:colOff>
      <xdr:row>39</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89099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43543</xdr:rowOff>
    </xdr:from>
    <xdr:to>
      <xdr:col>11</xdr:col>
      <xdr:colOff>60325</xdr:colOff>
      <xdr:row>40</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129920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令和５年度は、前年度と比較すると、新浜リサイクルセンター管理運営費などが減となったため、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類似団体と比較すると、平均値を上回っており、人口１人あたりの委託料が平均値を超えていることなどが要因となっています。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17</xdr:row>
      <xdr:rowOff>135164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17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135164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19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37193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159657</xdr:rowOff>
    </xdr:from>
    <xdr:to>
      <xdr:col>69</xdr:col>
      <xdr:colOff>92075</xdr:colOff>
      <xdr:row>17</xdr:row>
      <xdr:rowOff>37193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02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108857</xdr:rowOff>
    </xdr:from>
    <xdr:to>
      <xdr:col>65</xdr:col>
      <xdr:colOff>53975</xdr:colOff>
      <xdr:row>17</xdr:row>
      <xdr:rowOff>39007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23784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令和５年度は、前年度と比較すると、子ども・子育て支援給付などの増により、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ポイントの増となりました。</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類似団体と比較すると、平均値を下回っていますが、概ね同様の傾向となっています。</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23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28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令和５年度は、前年度と比較すると、介護保険事業や国民健康保険事業への繰出金などが増となったため、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類似団体と比較すると、概ね平均値と一致しています。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1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86178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86178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37193</xdr:rowOff>
    </xdr:from>
    <xdr:to>
      <xdr:col>69</xdr:col>
      <xdr:colOff>92075</xdr:colOff>
      <xdr:row>55</xdr:row>
      <xdr:rowOff>86178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157843</xdr:rowOff>
    </xdr:from>
    <xdr:to>
      <xdr:col>65</xdr:col>
      <xdr:colOff>53975</xdr:colOff>
      <xdr:row>55</xdr:row>
      <xdr:rowOff>87993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98170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令和５年度は、前年度と比較すると、民間保育園等助成などが増となったため、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類似団体と比較すると、平均値をやや下回っている状況です。</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138430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令和５年度は、前年度と比較すると、分子（公債元金の償還額）が微増となったものの、分母（経常一般財源など）の増が大きく、</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類似団体と比較すると、平均値よりも高い水準となっています。</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53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146050</xdr:rowOff>
    </xdr:from>
    <xdr:to>
      <xdr:col>19</xdr:col>
      <xdr:colOff>187325</xdr:colOff>
      <xdr:row>79</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51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146050</xdr:rowOff>
    </xdr:from>
    <xdr:to>
      <xdr:col>15</xdr:col>
      <xdr:colOff>98425</xdr:colOff>
      <xdr:row>78</xdr:row>
      <xdr:rowOff>165100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51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146050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53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95250</xdr:rowOff>
    </xdr:from>
    <xdr:to>
      <xdr:col>15</xdr:col>
      <xdr:colOff>149225</xdr:colOff>
      <xdr:row>79</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令和５年度は、前年度と比較すると、分子（扶助費や繰出金など）が増となったため、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類似団体と比較すると、概ね平均値と一致しています。</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132443</xdr:rowOff>
    </xdr:from>
    <xdr:to>
      <xdr:col>82</xdr:col>
      <xdr:colOff>107950</xdr:colOff>
      <xdr:row>77</xdr:row>
      <xdr:rowOff>15421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1626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76</xdr:row>
      <xdr:rowOff>132443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934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76</xdr:row>
      <xdr:rowOff>121557</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934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76</xdr:row>
      <xdr:rowOff>121557</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140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136071</xdr:rowOff>
    </xdr:from>
    <xdr:to>
      <xdr:col>82</xdr:col>
      <xdr:colOff>158750</xdr:colOff>
      <xdr:row>77</xdr:row>
      <xdr:rowOff>66221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108148</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3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81643</xdr:rowOff>
    </xdr:from>
    <xdr:to>
      <xdr:col>78</xdr:col>
      <xdr:colOff>120650</xdr:colOff>
      <xdr:row>77</xdr:row>
      <xdr:rowOff>11793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24493</xdr:rowOff>
    </xdr:from>
    <xdr:to>
      <xdr:col>74</xdr:col>
      <xdr:colOff>31750</xdr:colOff>
      <xdr:row>75</xdr:row>
      <xdr:rowOff>126093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110870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70757</xdr:rowOff>
    </xdr:from>
    <xdr:to>
      <xdr:col>69</xdr:col>
      <xdr:colOff>142875</xdr:colOff>
      <xdr:row>77</xdr:row>
      <xdr:rowOff>907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199</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29235</xdr:rowOff>
    </xdr:from>
    <xdr:to>
      <xdr:col>29</xdr:col>
      <xdr:colOff>127000</xdr:colOff>
      <xdr:row>16</xdr:row>
      <xdr:rowOff>72479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0060"/>
          <a:ext cx="647700" cy="43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72479</xdr:rowOff>
    </xdr:from>
    <xdr:to>
      <xdr:col>26</xdr:col>
      <xdr:colOff>50800</xdr:colOff>
      <xdr:row>16</xdr:row>
      <xdr:rowOff>122009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3304"/>
          <a:ext cx="698500" cy="4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122009</xdr:rowOff>
    </xdr:from>
    <xdr:to>
      <xdr:col>22</xdr:col>
      <xdr:colOff>114300</xdr:colOff>
      <xdr:row>16</xdr:row>
      <xdr:rowOff>132791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2834"/>
          <a:ext cx="698500" cy="1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132791</xdr:rowOff>
    </xdr:from>
    <xdr:to>
      <xdr:col>18</xdr:col>
      <xdr:colOff>177800</xdr:colOff>
      <xdr:row>17</xdr:row>
      <xdr:rowOff>30074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3616"/>
          <a:ext cx="698500" cy="6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149885</xdr:rowOff>
    </xdr:from>
    <xdr:to>
      <xdr:col>29</xdr:col>
      <xdr:colOff>177800</xdr:colOff>
      <xdr:row>16</xdr:row>
      <xdr:rowOff>80035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9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121962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21679</xdr:rowOff>
    </xdr:from>
    <xdr:to>
      <xdr:col>26</xdr:col>
      <xdr:colOff>101600</xdr:colOff>
      <xdr:row>16</xdr:row>
      <xdr:rowOff>123279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108056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9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71209</xdr:rowOff>
    </xdr:from>
    <xdr:to>
      <xdr:col>22</xdr:col>
      <xdr:colOff>165100</xdr:colOff>
      <xdr:row>17</xdr:row>
      <xdr:rowOff>1359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2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157586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4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81991</xdr:rowOff>
    </xdr:from>
    <xdr:to>
      <xdr:col>19</xdr:col>
      <xdr:colOff>38100</xdr:colOff>
      <xdr:row>17</xdr:row>
      <xdr:rowOff>12141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168368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150724</xdr:rowOff>
    </xdr:from>
    <xdr:to>
      <xdr:col>15</xdr:col>
      <xdr:colOff>101600</xdr:colOff>
      <xdr:row>17</xdr:row>
      <xdr:rowOff>80874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65651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312738</xdr:rowOff>
    </xdr:from>
    <xdr:to>
      <xdr:col>29</xdr:col>
      <xdr:colOff>127000</xdr:colOff>
      <xdr:row>34</xdr:row>
      <xdr:rowOff>331788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80188"/>
          <a:ext cx="64770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289192</xdr:rowOff>
    </xdr:from>
    <xdr:to>
      <xdr:col>26</xdr:col>
      <xdr:colOff>50800</xdr:colOff>
      <xdr:row>34</xdr:row>
      <xdr:rowOff>331788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556642"/>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289192</xdr:rowOff>
    </xdr:from>
    <xdr:to>
      <xdr:col>22</xdr:col>
      <xdr:colOff>114300</xdr:colOff>
      <xdr:row>35</xdr:row>
      <xdr:rowOff>23063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56642"/>
          <a:ext cx="698500" cy="76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219088</xdr:rowOff>
    </xdr:from>
    <xdr:to>
      <xdr:col>18</xdr:col>
      <xdr:colOff>177800</xdr:colOff>
      <xdr:row>35</xdr:row>
      <xdr:rowOff>23063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86538"/>
          <a:ext cx="698500" cy="146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261938</xdr:rowOff>
    </xdr:from>
    <xdr:to>
      <xdr:col>29</xdr:col>
      <xdr:colOff>177800</xdr:colOff>
      <xdr:row>35</xdr:row>
      <xdr:rowOff>20638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29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107015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7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280988</xdr:rowOff>
    </xdr:from>
    <xdr:to>
      <xdr:col>26</xdr:col>
      <xdr:colOff>101600</xdr:colOff>
      <xdr:row>35</xdr:row>
      <xdr:rowOff>39688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4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49865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17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238392</xdr:rowOff>
    </xdr:from>
    <xdr:to>
      <xdr:col>22</xdr:col>
      <xdr:colOff>165100</xdr:colOff>
      <xdr:row>34</xdr:row>
      <xdr:rowOff>339992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0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7269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7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315163</xdr:rowOff>
    </xdr:from>
    <xdr:to>
      <xdr:col>19</xdr:col>
      <xdr:colOff>38100</xdr:colOff>
      <xdr:row>35</xdr:row>
      <xdr:rowOff>73863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8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84040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168288</xdr:rowOff>
    </xdr:from>
    <xdr:to>
      <xdr:col>15</xdr:col>
      <xdr:colOff>101600</xdr:colOff>
      <xdr:row>34</xdr:row>
      <xdr:rowOff>269887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357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280065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0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978,899
944,380
271.76
511,175,819
506,719,699
2,849,098
264,255,137
711,133,060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141986</xdr:rowOff>
    </xdr:from>
    <xdr:to>
      <xdr:col>24</xdr:col>
      <xdr:colOff>63500</xdr:colOff>
      <xdr:row>35</xdr:row>
      <xdr:rowOff>19838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71286"/>
          <a:ext cx="8382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141986</xdr:rowOff>
    </xdr:from>
    <xdr:to>
      <xdr:col>19</xdr:col>
      <xdr:colOff>177800</xdr:colOff>
      <xdr:row>34</xdr:row>
      <xdr:rowOff>149873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1286"/>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133033</xdr:rowOff>
    </xdr:from>
    <xdr:to>
      <xdr:col>15</xdr:col>
      <xdr:colOff>50800</xdr:colOff>
      <xdr:row>34</xdr:row>
      <xdr:rowOff>149873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62333"/>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133033</xdr:rowOff>
    </xdr:from>
    <xdr:to>
      <xdr:col>10</xdr:col>
      <xdr:colOff>114300</xdr:colOff>
      <xdr:row>35</xdr:row>
      <xdr:rowOff>106363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623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140488</xdr:rowOff>
    </xdr:from>
    <xdr:to>
      <xdr:col>24</xdr:col>
      <xdr:colOff>114300</xdr:colOff>
      <xdr:row>35</xdr:row>
      <xdr:rowOff>70638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118915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91186</xdr:rowOff>
    </xdr:from>
    <xdr:to>
      <xdr:col>20</xdr:col>
      <xdr:colOff>38100</xdr:colOff>
      <xdr:row>35</xdr:row>
      <xdr:rowOff>21336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99073</xdr:rowOff>
    </xdr:from>
    <xdr:to>
      <xdr:col>15</xdr:col>
      <xdr:colOff>101600</xdr:colOff>
      <xdr:row>35</xdr:row>
      <xdr:rowOff>29223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20350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2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82233</xdr:rowOff>
    </xdr:from>
    <xdr:to>
      <xdr:col>10</xdr:col>
      <xdr:colOff>165100</xdr:colOff>
      <xdr:row>35</xdr:row>
      <xdr:rowOff>12383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3510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0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55563</xdr:rowOff>
    </xdr:from>
    <xdr:to>
      <xdr:col>6</xdr:col>
      <xdr:colOff>38100</xdr:colOff>
      <xdr:row>35</xdr:row>
      <xdr:rowOff>157163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148290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87237</xdr:rowOff>
    </xdr:from>
    <xdr:to>
      <xdr:col>24</xdr:col>
      <xdr:colOff>62865</xdr:colOff>
      <xdr:row>59</xdr:row>
      <xdr:rowOff>81217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174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85044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81217</xdr:rowOff>
    </xdr:from>
    <xdr:to>
      <xdr:col>24</xdr:col>
      <xdr:colOff>152400</xdr:colOff>
      <xdr:row>59</xdr:row>
      <xdr:rowOff>81217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33914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87237</xdr:rowOff>
    </xdr:from>
    <xdr:to>
      <xdr:col>24</xdr:col>
      <xdr:colOff>152400</xdr:colOff>
      <xdr:row>53</xdr:row>
      <xdr:rowOff>87237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1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144538</xdr:rowOff>
    </xdr:from>
    <xdr:to>
      <xdr:col>24</xdr:col>
      <xdr:colOff>63500</xdr:colOff>
      <xdr:row>54</xdr:row>
      <xdr:rowOff>142405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888488"/>
          <a:ext cx="838200" cy="5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26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47104</xdr:rowOff>
    </xdr:from>
    <xdr:to>
      <xdr:col>24</xdr:col>
      <xdr:colOff>114300</xdr:colOff>
      <xdr:row>56</xdr:row>
      <xdr:rowOff>148704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4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144538</xdr:rowOff>
    </xdr:from>
    <xdr:to>
      <xdr:col>19</xdr:col>
      <xdr:colOff>177800</xdr:colOff>
      <xdr:row>53</xdr:row>
      <xdr:rowOff>133604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888488"/>
          <a:ext cx="889000" cy="3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88595</xdr:rowOff>
    </xdr:from>
    <xdr:to>
      <xdr:col>20</xdr:col>
      <xdr:colOff>38100</xdr:colOff>
      <xdr:row>55</xdr:row>
      <xdr:rowOff>18745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34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9872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133604</xdr:rowOff>
    </xdr:from>
    <xdr:to>
      <xdr:col>15</xdr:col>
      <xdr:colOff>50800</xdr:colOff>
      <xdr:row>56</xdr:row>
      <xdr:rowOff>84989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220454"/>
          <a:ext cx="889000" cy="4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54801</xdr:rowOff>
    </xdr:from>
    <xdr:to>
      <xdr:col>15</xdr:col>
      <xdr:colOff>101600</xdr:colOff>
      <xdr:row>55</xdr:row>
      <xdr:rowOff>156401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4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147528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84989</xdr:rowOff>
    </xdr:from>
    <xdr:to>
      <xdr:col>10</xdr:col>
      <xdr:colOff>114300</xdr:colOff>
      <xdr:row>57</xdr:row>
      <xdr:rowOff>153950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86189"/>
          <a:ext cx="8890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16434</xdr:rowOff>
    </xdr:from>
    <xdr:to>
      <xdr:col>10</xdr:col>
      <xdr:colOff>165100</xdr:colOff>
      <xdr:row>58</xdr:row>
      <xdr:rowOff>118034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109161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5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19253</xdr:rowOff>
    </xdr:from>
    <xdr:to>
      <xdr:col>6</xdr:col>
      <xdr:colOff>38100</xdr:colOff>
      <xdr:row>59</xdr:row>
      <xdr:rowOff>120853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3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111980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22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91605</xdr:rowOff>
    </xdr:from>
    <xdr:to>
      <xdr:col>24</xdr:col>
      <xdr:colOff>114300</xdr:colOff>
      <xdr:row>55</xdr:row>
      <xdr:rowOff>21755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114482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0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93738</xdr:rowOff>
    </xdr:from>
    <xdr:to>
      <xdr:col>20</xdr:col>
      <xdr:colOff>38100</xdr:colOff>
      <xdr:row>52</xdr:row>
      <xdr:rowOff>23888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40415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6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82804</xdr:rowOff>
    </xdr:from>
    <xdr:to>
      <xdr:col>15</xdr:col>
      <xdr:colOff>101600</xdr:colOff>
      <xdr:row>54</xdr:row>
      <xdr:rowOff>12954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1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29481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9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34189</xdr:rowOff>
    </xdr:from>
    <xdr:to>
      <xdr:col>10</xdr:col>
      <xdr:colOff>165100</xdr:colOff>
      <xdr:row>56</xdr:row>
      <xdr:rowOff>135789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152316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1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103150</xdr:rowOff>
    </xdr:from>
    <xdr:to>
      <xdr:col>6</xdr:col>
      <xdr:colOff>38100</xdr:colOff>
      <xdr:row>58</xdr:row>
      <xdr:rowOff>33300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49827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49240</xdr:rowOff>
    </xdr:from>
    <xdr:to>
      <xdr:col>24</xdr:col>
      <xdr:colOff>63500</xdr:colOff>
      <xdr:row>75</xdr:row>
      <xdr:rowOff>60561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2907990"/>
          <a:ext cx="8382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49240</xdr:rowOff>
    </xdr:from>
    <xdr:to>
      <xdr:col>19</xdr:col>
      <xdr:colOff>177800</xdr:colOff>
      <xdr:row>75</xdr:row>
      <xdr:rowOff>144707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2907990"/>
          <a:ext cx="889000" cy="9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150385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91694</xdr:rowOff>
    </xdr:from>
    <xdr:to>
      <xdr:col>15</xdr:col>
      <xdr:colOff>50800</xdr:colOff>
      <xdr:row>75</xdr:row>
      <xdr:rowOff>144707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2950444"/>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166713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91694</xdr:rowOff>
    </xdr:from>
    <xdr:to>
      <xdr:col>10</xdr:col>
      <xdr:colOff>114300</xdr:colOff>
      <xdr:row>76</xdr:row>
      <xdr:rowOff>12881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950444"/>
          <a:ext cx="8890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5387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9761</xdr:rowOff>
    </xdr:from>
    <xdr:to>
      <xdr:col>24</xdr:col>
      <xdr:colOff>114300</xdr:colOff>
      <xdr:row>75</xdr:row>
      <xdr:rowOff>111361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8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32638</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71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169890</xdr:rowOff>
    </xdr:from>
    <xdr:to>
      <xdr:col>20</xdr:col>
      <xdr:colOff>38100</xdr:colOff>
      <xdr:row>75</xdr:row>
      <xdr:rowOff>100040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8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116567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263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93907</xdr:rowOff>
    </xdr:from>
    <xdr:to>
      <xdr:col>15</xdr:col>
      <xdr:colOff>101600</xdr:colOff>
      <xdr:row>76</xdr:row>
      <xdr:rowOff>24057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95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40584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27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40894</xdr:rowOff>
    </xdr:from>
    <xdr:to>
      <xdr:col>10</xdr:col>
      <xdr:colOff>165100</xdr:colOff>
      <xdr:row>75</xdr:row>
      <xdr:rowOff>142494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8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159021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26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133531</xdr:rowOff>
    </xdr:from>
    <xdr:to>
      <xdr:col>6</xdr:col>
      <xdr:colOff>38100</xdr:colOff>
      <xdr:row>76</xdr:row>
      <xdr:rowOff>63681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99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80208</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276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160634</xdr:rowOff>
    </xdr:from>
    <xdr:to>
      <xdr:col>24</xdr:col>
      <xdr:colOff>63500</xdr:colOff>
      <xdr:row>98</xdr:row>
      <xdr:rowOff>108686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791284"/>
          <a:ext cx="838200" cy="11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9103</xdr:rowOff>
    </xdr:from>
    <xdr:to>
      <xdr:col>19</xdr:col>
      <xdr:colOff>177800</xdr:colOff>
      <xdr:row>98</xdr:row>
      <xdr:rowOff>108686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811203"/>
          <a:ext cx="889000" cy="9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9103</xdr:rowOff>
    </xdr:from>
    <xdr:to>
      <xdr:col>15</xdr:col>
      <xdr:colOff>50800</xdr:colOff>
      <xdr:row>99</xdr:row>
      <xdr:rowOff>92749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811203"/>
          <a:ext cx="889000" cy="25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92749</xdr:rowOff>
    </xdr:from>
    <xdr:to>
      <xdr:col>10</xdr:col>
      <xdr:colOff>114300</xdr:colOff>
      <xdr:row>99</xdr:row>
      <xdr:rowOff>154428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7066299"/>
          <a:ext cx="889000" cy="6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109834</xdr:rowOff>
    </xdr:from>
    <xdr:to>
      <xdr:col>24</xdr:col>
      <xdr:colOff>114300</xdr:colOff>
      <xdr:row>98</xdr:row>
      <xdr:rowOff>39984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7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88261</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71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57886</xdr:rowOff>
    </xdr:from>
    <xdr:to>
      <xdr:col>20</xdr:col>
      <xdr:colOff>38100</xdr:colOff>
      <xdr:row>98</xdr:row>
      <xdr:rowOff>159486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8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150613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695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129753</xdr:rowOff>
    </xdr:from>
    <xdr:to>
      <xdr:col>15</xdr:col>
      <xdr:colOff>101600</xdr:colOff>
      <xdr:row>98</xdr:row>
      <xdr:rowOff>59903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51030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685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41949</xdr:rowOff>
    </xdr:from>
    <xdr:to>
      <xdr:col>10</xdr:col>
      <xdr:colOff>165100</xdr:colOff>
      <xdr:row>99</xdr:row>
      <xdr:rowOff>143549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7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134676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710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103628</xdr:rowOff>
    </xdr:from>
    <xdr:to>
      <xdr:col>6</xdr:col>
      <xdr:colOff>38100</xdr:colOff>
      <xdr:row>100</xdr:row>
      <xdr:rowOff>33778</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7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100</xdr:row>
      <xdr:rowOff>24905</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716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102197</xdr:rowOff>
    </xdr:from>
    <xdr:to>
      <xdr:col>55</xdr:col>
      <xdr:colOff>0</xdr:colOff>
      <xdr:row>38</xdr:row>
      <xdr:rowOff>162471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617297"/>
          <a:ext cx="8382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102197</xdr:rowOff>
    </xdr:from>
    <xdr:to>
      <xdr:col>50</xdr:col>
      <xdr:colOff>114300</xdr:colOff>
      <xdr:row>38</xdr:row>
      <xdr:rowOff>170383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617297"/>
          <a:ext cx="889000" cy="6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118910</xdr:rowOff>
    </xdr:from>
    <xdr:to>
      <xdr:col>45</xdr:col>
      <xdr:colOff>177800</xdr:colOff>
      <xdr:row>38</xdr:row>
      <xdr:rowOff>170383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433860"/>
          <a:ext cx="889000" cy="125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118910</xdr:rowOff>
    </xdr:from>
    <xdr:to>
      <xdr:col>41</xdr:col>
      <xdr:colOff>50800</xdr:colOff>
      <xdr:row>39</xdr:row>
      <xdr:rowOff>71400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433860"/>
          <a:ext cx="889000" cy="13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111671</xdr:rowOff>
    </xdr:from>
    <xdr:to>
      <xdr:col>55</xdr:col>
      <xdr:colOff>50800</xdr:colOff>
      <xdr:row>39</xdr:row>
      <xdr:rowOff>41821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6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26598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5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51397</xdr:rowOff>
    </xdr:from>
    <xdr:to>
      <xdr:col>50</xdr:col>
      <xdr:colOff>165100</xdr:colOff>
      <xdr:row>38</xdr:row>
      <xdr:rowOff>152997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144124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6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119583</xdr:rowOff>
    </xdr:from>
    <xdr:to>
      <xdr:col>46</xdr:col>
      <xdr:colOff>38100</xdr:colOff>
      <xdr:row>39</xdr:row>
      <xdr:rowOff>49733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6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40860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72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68110</xdr:rowOff>
    </xdr:from>
    <xdr:to>
      <xdr:col>41</xdr:col>
      <xdr:colOff>101600</xdr:colOff>
      <xdr:row>31</xdr:row>
      <xdr:rowOff>169710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3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160837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47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20600</xdr:rowOff>
    </xdr:from>
    <xdr:to>
      <xdr:col>36</xdr:col>
      <xdr:colOff>165100</xdr:colOff>
      <xdr:row>39</xdr:row>
      <xdr:rowOff>122200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7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113327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7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65577</xdr:rowOff>
    </xdr:from>
    <xdr:to>
      <xdr:col>55</xdr:col>
      <xdr:colOff>0</xdr:colOff>
      <xdr:row>56</xdr:row>
      <xdr:rowOff>31153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323877"/>
          <a:ext cx="838200" cy="30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65577</xdr:rowOff>
    </xdr:from>
    <xdr:to>
      <xdr:col>50</xdr:col>
      <xdr:colOff>114300</xdr:colOff>
      <xdr:row>56</xdr:row>
      <xdr:rowOff>68644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323877"/>
          <a:ext cx="889000" cy="34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4121</xdr:rowOff>
    </xdr:from>
    <xdr:to>
      <xdr:col>45</xdr:col>
      <xdr:colOff>177800</xdr:colOff>
      <xdr:row>56</xdr:row>
      <xdr:rowOff>68644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05321"/>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4121</xdr:rowOff>
    </xdr:from>
    <xdr:to>
      <xdr:col>41</xdr:col>
      <xdr:colOff>50800</xdr:colOff>
      <xdr:row>56</xdr:row>
      <xdr:rowOff>112744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05321"/>
          <a:ext cx="889000" cy="1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151803</xdr:rowOff>
    </xdr:from>
    <xdr:to>
      <xdr:col>55</xdr:col>
      <xdr:colOff>50800</xdr:colOff>
      <xdr:row>56</xdr:row>
      <xdr:rowOff>81953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130230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5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14777</xdr:rowOff>
    </xdr:from>
    <xdr:to>
      <xdr:col>50</xdr:col>
      <xdr:colOff>165100</xdr:colOff>
      <xdr:row>54</xdr:row>
      <xdr:rowOff>116377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27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132904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0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17844</xdr:rowOff>
    </xdr:from>
    <xdr:to>
      <xdr:col>46</xdr:col>
      <xdr:colOff>38100</xdr:colOff>
      <xdr:row>56</xdr:row>
      <xdr:rowOff>119444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110571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71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124771</xdr:rowOff>
    </xdr:from>
    <xdr:to>
      <xdr:col>41</xdr:col>
      <xdr:colOff>101600</xdr:colOff>
      <xdr:row>56</xdr:row>
      <xdr:rowOff>54921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46048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6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61944</xdr:rowOff>
    </xdr:from>
    <xdr:to>
      <xdr:col>36</xdr:col>
      <xdr:colOff>165100</xdr:colOff>
      <xdr:row>56</xdr:row>
      <xdr:rowOff>163544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154671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85026</xdr:rowOff>
    </xdr:from>
    <xdr:to>
      <xdr:col>55</xdr:col>
      <xdr:colOff>0</xdr:colOff>
      <xdr:row>77</xdr:row>
      <xdr:rowOff>77560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15226"/>
          <a:ext cx="838200" cy="1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85026</xdr:rowOff>
    </xdr:from>
    <xdr:to>
      <xdr:col>50</xdr:col>
      <xdr:colOff>114300</xdr:colOff>
      <xdr:row>77</xdr:row>
      <xdr:rowOff>122937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15226"/>
          <a:ext cx="889000" cy="20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71462</xdr:rowOff>
    </xdr:from>
    <xdr:to>
      <xdr:col>45</xdr:col>
      <xdr:colOff>177800</xdr:colOff>
      <xdr:row>77</xdr:row>
      <xdr:rowOff>122937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73112"/>
          <a:ext cx="889000" cy="5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71462</xdr:rowOff>
    </xdr:from>
    <xdr:to>
      <xdr:col>41</xdr:col>
      <xdr:colOff>50800</xdr:colOff>
      <xdr:row>79</xdr:row>
      <xdr:rowOff>44450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73112"/>
          <a:ext cx="889000" cy="3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26760</xdr:rowOff>
    </xdr:from>
    <xdr:to>
      <xdr:col>55</xdr:col>
      <xdr:colOff>50800</xdr:colOff>
      <xdr:row>77</xdr:row>
      <xdr:rowOff>128360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5187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34226</xdr:rowOff>
    </xdr:from>
    <xdr:to>
      <xdr:col>50</xdr:col>
      <xdr:colOff>165100</xdr:colOff>
      <xdr:row>76</xdr:row>
      <xdr:rowOff>135826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126953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72137</xdr:rowOff>
    </xdr:from>
    <xdr:to>
      <xdr:col>46</xdr:col>
      <xdr:colOff>38100</xdr:colOff>
      <xdr:row>78</xdr:row>
      <xdr:rowOff>2287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164864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36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20662</xdr:rowOff>
    </xdr:from>
    <xdr:to>
      <xdr:col>41</xdr:col>
      <xdr:colOff>101600</xdr:colOff>
      <xdr:row>77</xdr:row>
      <xdr:rowOff>122262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113389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31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168080</xdr:rowOff>
    </xdr:from>
    <xdr:to>
      <xdr:col>55</xdr:col>
      <xdr:colOff>0</xdr:colOff>
      <xdr:row>95</xdr:row>
      <xdr:rowOff>52995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5941480"/>
          <a:ext cx="838200" cy="39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168080</xdr:rowOff>
    </xdr:from>
    <xdr:to>
      <xdr:col>50</xdr:col>
      <xdr:colOff>114300</xdr:colOff>
      <xdr:row>95</xdr:row>
      <xdr:rowOff>7896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5941480"/>
          <a:ext cx="889000" cy="3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7896</xdr:rowOff>
    </xdr:from>
    <xdr:to>
      <xdr:col>45</xdr:col>
      <xdr:colOff>177800</xdr:colOff>
      <xdr:row>95</xdr:row>
      <xdr:rowOff>43459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295646"/>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4956</xdr:rowOff>
    </xdr:from>
    <xdr:to>
      <xdr:col>41</xdr:col>
      <xdr:colOff>50800</xdr:colOff>
      <xdr:row>95</xdr:row>
      <xdr:rowOff>43459</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121256"/>
          <a:ext cx="889000" cy="20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2195</xdr:rowOff>
    </xdr:from>
    <xdr:to>
      <xdr:col>55</xdr:col>
      <xdr:colOff>50800</xdr:colOff>
      <xdr:row>95</xdr:row>
      <xdr:rowOff>103795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2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152072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2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117280</xdr:rowOff>
    </xdr:from>
    <xdr:to>
      <xdr:col>50</xdr:col>
      <xdr:colOff>165100</xdr:colOff>
      <xdr:row>93</xdr:row>
      <xdr:rowOff>47430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58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63957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66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128546</xdr:rowOff>
    </xdr:from>
    <xdr:to>
      <xdr:col>46</xdr:col>
      <xdr:colOff>38100</xdr:colOff>
      <xdr:row>95</xdr:row>
      <xdr:rowOff>58696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2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75223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164109</xdr:rowOff>
    </xdr:from>
    <xdr:to>
      <xdr:col>41</xdr:col>
      <xdr:colOff>101600</xdr:colOff>
      <xdr:row>95</xdr:row>
      <xdr:rowOff>94259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2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110786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05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125606</xdr:rowOff>
    </xdr:from>
    <xdr:to>
      <xdr:col>36</xdr:col>
      <xdr:colOff>165100</xdr:colOff>
      <xdr:row>94</xdr:row>
      <xdr:rowOff>55756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0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72283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58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70793</xdr:rowOff>
    </xdr:from>
    <xdr:to>
      <xdr:col>85</xdr:col>
      <xdr:colOff>127000</xdr:colOff>
      <xdr:row>39</xdr:row>
      <xdr:rowOff>82006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57343"/>
          <a:ext cx="8382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66548</xdr:rowOff>
    </xdr:from>
    <xdr:to>
      <xdr:col>81</xdr:col>
      <xdr:colOff>50800</xdr:colOff>
      <xdr:row>39</xdr:row>
      <xdr:rowOff>70793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53098"/>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70467</xdr:rowOff>
    </xdr:from>
    <xdr:to>
      <xdr:col>76</xdr:col>
      <xdr:colOff>114300</xdr:colOff>
      <xdr:row>39</xdr:row>
      <xdr:rowOff>66548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585567"/>
          <a:ext cx="8890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126311</xdr:rowOff>
    </xdr:from>
    <xdr:to>
      <xdr:col>71</xdr:col>
      <xdr:colOff>177800</xdr:colOff>
      <xdr:row>38</xdr:row>
      <xdr:rowOff>70467</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469961"/>
          <a:ext cx="8890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31206</xdr:rowOff>
    </xdr:from>
    <xdr:to>
      <xdr:col>85</xdr:col>
      <xdr:colOff>177800</xdr:colOff>
      <xdr:row>39</xdr:row>
      <xdr:rowOff>132806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117583</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32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19993</xdr:rowOff>
    </xdr:from>
    <xdr:to>
      <xdr:col>81</xdr:col>
      <xdr:colOff>101600</xdr:colOff>
      <xdr:row>39</xdr:row>
      <xdr:rowOff>121593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112720</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799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15748</xdr:rowOff>
    </xdr:from>
    <xdr:to>
      <xdr:col>76</xdr:col>
      <xdr:colOff>165100</xdr:colOff>
      <xdr:row>39</xdr:row>
      <xdr:rowOff>117348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108475</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795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19667</xdr:rowOff>
    </xdr:from>
    <xdr:to>
      <xdr:col>72</xdr:col>
      <xdr:colOff>38100</xdr:colOff>
      <xdr:row>38</xdr:row>
      <xdr:rowOff>121267</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137794</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30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75511</xdr:rowOff>
    </xdr:from>
    <xdr:to>
      <xdr:col>67</xdr:col>
      <xdr:colOff>101600</xdr:colOff>
      <xdr:row>38</xdr:row>
      <xdr:rowOff>5660</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419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22188</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19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90704</xdr:rowOff>
    </xdr:from>
    <xdr:to>
      <xdr:col>85</xdr:col>
      <xdr:colOff>127000</xdr:colOff>
      <xdr:row>76</xdr:row>
      <xdr:rowOff>6007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2949454"/>
          <a:ext cx="8382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6007</xdr:rowOff>
    </xdr:from>
    <xdr:to>
      <xdr:col>81</xdr:col>
      <xdr:colOff>50800</xdr:colOff>
      <xdr:row>76</xdr:row>
      <xdr:rowOff>14618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036207"/>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14618</xdr:rowOff>
    </xdr:from>
    <xdr:to>
      <xdr:col>76</xdr:col>
      <xdr:colOff>114300</xdr:colOff>
      <xdr:row>76</xdr:row>
      <xdr:rowOff>85370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044818"/>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159513</xdr:rowOff>
    </xdr:from>
    <xdr:to>
      <xdr:col>71</xdr:col>
      <xdr:colOff>177800</xdr:colOff>
      <xdr:row>76</xdr:row>
      <xdr:rowOff>85370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018263"/>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39904</xdr:rowOff>
    </xdr:from>
    <xdr:to>
      <xdr:col>85</xdr:col>
      <xdr:colOff>177800</xdr:colOff>
      <xdr:row>75</xdr:row>
      <xdr:rowOff>141504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8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18331</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8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126657</xdr:rowOff>
    </xdr:from>
    <xdr:to>
      <xdr:col>81</xdr:col>
      <xdr:colOff>101600</xdr:colOff>
      <xdr:row>76</xdr:row>
      <xdr:rowOff>56807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98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47934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07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135268</xdr:rowOff>
    </xdr:from>
    <xdr:to>
      <xdr:col>76</xdr:col>
      <xdr:colOff>165100</xdr:colOff>
      <xdr:row>76</xdr:row>
      <xdr:rowOff>65418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56545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0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34570</xdr:rowOff>
    </xdr:from>
    <xdr:to>
      <xdr:col>72</xdr:col>
      <xdr:colOff>38100</xdr:colOff>
      <xdr:row>76</xdr:row>
      <xdr:rowOff>136170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0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127297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1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108712</xdr:rowOff>
    </xdr:from>
    <xdr:to>
      <xdr:col>67</xdr:col>
      <xdr:colOff>101600</xdr:colOff>
      <xdr:row>76</xdr:row>
      <xdr:rowOff>38863</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2967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29990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0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165151</xdr:rowOff>
    </xdr:from>
    <xdr:to>
      <xdr:col>85</xdr:col>
      <xdr:colOff>127000</xdr:colOff>
      <xdr:row>97</xdr:row>
      <xdr:rowOff>12751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281451"/>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70892</xdr:rowOff>
    </xdr:from>
    <xdr:to>
      <xdr:col>81</xdr:col>
      <xdr:colOff>50800</xdr:colOff>
      <xdr:row>97</xdr:row>
      <xdr:rowOff>12751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6358642"/>
          <a:ext cx="889000" cy="28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70892</xdr:rowOff>
    </xdr:from>
    <xdr:to>
      <xdr:col>76</xdr:col>
      <xdr:colOff>114300</xdr:colOff>
      <xdr:row>96</xdr:row>
      <xdr:rowOff>72720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358642"/>
          <a:ext cx="889000" cy="17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72720</xdr:rowOff>
    </xdr:from>
    <xdr:to>
      <xdr:col>71</xdr:col>
      <xdr:colOff>177800</xdr:colOff>
      <xdr:row>97</xdr:row>
      <xdr:rowOff>102363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531920"/>
          <a:ext cx="889000" cy="20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114351</xdr:rowOff>
    </xdr:from>
    <xdr:to>
      <xdr:col>85</xdr:col>
      <xdr:colOff>177800</xdr:colOff>
      <xdr:row>95</xdr:row>
      <xdr:rowOff>44501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2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137228</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0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133401</xdr:rowOff>
    </xdr:from>
    <xdr:to>
      <xdr:col>81</xdr:col>
      <xdr:colOff>101600</xdr:colOff>
      <xdr:row>97</xdr:row>
      <xdr:rowOff>63551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5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54678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668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20092</xdr:rowOff>
    </xdr:from>
    <xdr:to>
      <xdr:col>76</xdr:col>
      <xdr:colOff>165100</xdr:colOff>
      <xdr:row>95</xdr:row>
      <xdr:rowOff>121692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3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112819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57428" y="164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21920</xdr:rowOff>
    </xdr:from>
    <xdr:to>
      <xdr:col>72</xdr:col>
      <xdr:colOff>38100</xdr:colOff>
      <xdr:row>96</xdr:row>
      <xdr:rowOff>123520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4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140047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25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51563</xdr:rowOff>
    </xdr:from>
    <xdr:to>
      <xdr:col>67</xdr:col>
      <xdr:colOff>101600</xdr:colOff>
      <xdr:row>97</xdr:row>
      <xdr:rowOff>153163</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6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144290</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7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67854</xdr:rowOff>
    </xdr:from>
    <xdr:to>
      <xdr:col>116</xdr:col>
      <xdr:colOff>63500</xdr:colOff>
      <xdr:row>33</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1323300" y="572570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82550</xdr:rowOff>
    </xdr:from>
    <xdr:to>
      <xdr:col>111</xdr:col>
      <xdr:colOff>177800</xdr:colOff>
      <xdr:row>33</xdr:row>
      <xdr:rowOff>102471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5740400"/>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102471</xdr:rowOff>
    </xdr:from>
    <xdr:to>
      <xdr:col>107</xdr:col>
      <xdr:colOff>50800</xdr:colOff>
      <xdr:row>33</xdr:row>
      <xdr:rowOff>109655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5760321"/>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58384</xdr:rowOff>
    </xdr:from>
    <xdr:to>
      <xdr:col>102</xdr:col>
      <xdr:colOff>114300</xdr:colOff>
      <xdr:row>33</xdr:row>
      <xdr:rowOff>109655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5544784"/>
          <a:ext cx="889000" cy="2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17054</xdr:rowOff>
    </xdr:from>
    <xdr:to>
      <xdr:col>116</xdr:col>
      <xdr:colOff>114300</xdr:colOff>
      <xdr:row>33</xdr:row>
      <xdr:rowOff>118654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5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39931</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55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31750</xdr:rowOff>
    </xdr:from>
    <xdr:to>
      <xdr:col>112</xdr:col>
      <xdr:colOff>38100</xdr:colOff>
      <xdr:row>33</xdr:row>
      <xdr:rowOff>133350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149877</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51671</xdr:rowOff>
    </xdr:from>
    <xdr:to>
      <xdr:col>107</xdr:col>
      <xdr:colOff>101600</xdr:colOff>
      <xdr:row>33</xdr:row>
      <xdr:rowOff>153271</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57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169798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548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58855</xdr:rowOff>
    </xdr:from>
    <xdr:to>
      <xdr:col>102</xdr:col>
      <xdr:colOff>165100</xdr:colOff>
      <xdr:row>33</xdr:row>
      <xdr:rowOff>160455</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57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5532</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549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7584</xdr:rowOff>
    </xdr:from>
    <xdr:to>
      <xdr:col>98</xdr:col>
      <xdr:colOff>38100</xdr:colOff>
      <xdr:row>32</xdr:row>
      <xdr:rowOff>109184</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54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125711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52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14592</xdr:rowOff>
    </xdr:from>
    <xdr:to>
      <xdr:col>116</xdr:col>
      <xdr:colOff>63500</xdr:colOff>
      <xdr:row>58</xdr:row>
      <xdr:rowOff>87249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958692"/>
          <a:ext cx="8382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164185</xdr:rowOff>
    </xdr:from>
    <xdr:to>
      <xdr:col>111</xdr:col>
      <xdr:colOff>177800</xdr:colOff>
      <xdr:row>58</xdr:row>
      <xdr:rowOff>14592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936835"/>
          <a:ext cx="889000" cy="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88227</xdr:rowOff>
    </xdr:from>
    <xdr:to>
      <xdr:col>107</xdr:col>
      <xdr:colOff>50800</xdr:colOff>
      <xdr:row>57</xdr:row>
      <xdr:rowOff>164185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9860877"/>
          <a:ext cx="889000" cy="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30924</xdr:rowOff>
    </xdr:from>
    <xdr:to>
      <xdr:col>102</xdr:col>
      <xdr:colOff>114300</xdr:colOff>
      <xdr:row>57</xdr:row>
      <xdr:rowOff>88227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9803574"/>
          <a:ext cx="889000" cy="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170566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9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36449</xdr:rowOff>
    </xdr:from>
    <xdr:to>
      <xdr:col>116</xdr:col>
      <xdr:colOff>114300</xdr:colOff>
      <xdr:row>58</xdr:row>
      <xdr:rowOff>138049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122826</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135242</xdr:rowOff>
    </xdr:from>
    <xdr:to>
      <xdr:col>112</xdr:col>
      <xdr:colOff>38100</xdr:colOff>
      <xdr:row>58</xdr:row>
      <xdr:rowOff>65392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56519</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100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113385</xdr:rowOff>
    </xdr:from>
    <xdr:to>
      <xdr:col>107</xdr:col>
      <xdr:colOff>101600</xdr:colOff>
      <xdr:row>58</xdr:row>
      <xdr:rowOff>43535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8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34662</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97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37427</xdr:rowOff>
    </xdr:from>
    <xdr:to>
      <xdr:col>102</xdr:col>
      <xdr:colOff>165100</xdr:colOff>
      <xdr:row>57</xdr:row>
      <xdr:rowOff>139027</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8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130154</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9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151574</xdr:rowOff>
    </xdr:from>
    <xdr:to>
      <xdr:col>98</xdr:col>
      <xdr:colOff>38100</xdr:colOff>
      <xdr:row>57</xdr:row>
      <xdr:rowOff>81724</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7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98251</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52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61930</xdr:rowOff>
    </xdr:from>
    <xdr:to>
      <xdr:col>116</xdr:col>
      <xdr:colOff>63500</xdr:colOff>
      <xdr:row>78</xdr:row>
      <xdr:rowOff>117709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435030"/>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57416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9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117709</xdr:rowOff>
    </xdr:from>
    <xdr:to>
      <xdr:col>111</xdr:col>
      <xdr:colOff>177800</xdr:colOff>
      <xdr:row>78</xdr:row>
      <xdr:rowOff>168139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490809"/>
          <a:ext cx="889000" cy="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168139</xdr:rowOff>
    </xdr:from>
    <xdr:to>
      <xdr:col>107</xdr:col>
      <xdr:colOff>50800</xdr:colOff>
      <xdr:row>79</xdr:row>
      <xdr:rowOff>12325</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541239"/>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12325</xdr:rowOff>
    </xdr:from>
    <xdr:to>
      <xdr:col>102</xdr:col>
      <xdr:colOff>114300</xdr:colOff>
      <xdr:row>79</xdr:row>
      <xdr:rowOff>47346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556875"/>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11130</xdr:rowOff>
    </xdr:from>
    <xdr:to>
      <xdr:col>116</xdr:col>
      <xdr:colOff>114300</xdr:colOff>
      <xdr:row>78</xdr:row>
      <xdr:rowOff>112730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3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161007</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3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66909</xdr:rowOff>
    </xdr:from>
    <xdr:to>
      <xdr:col>112</xdr:col>
      <xdr:colOff>38100</xdr:colOff>
      <xdr:row>78</xdr:row>
      <xdr:rowOff>168509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4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159636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5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117339</xdr:rowOff>
    </xdr:from>
    <xdr:to>
      <xdr:col>107</xdr:col>
      <xdr:colOff>101600</xdr:colOff>
      <xdr:row>79</xdr:row>
      <xdr:rowOff>47489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38616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5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132975</xdr:rowOff>
    </xdr:from>
    <xdr:to>
      <xdr:col>102</xdr:col>
      <xdr:colOff>165100</xdr:colOff>
      <xdr:row>79</xdr:row>
      <xdr:rowOff>63125</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54252</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5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167996</xdr:rowOff>
    </xdr:from>
    <xdr:to>
      <xdr:col>98</xdr:col>
      <xdr:colOff>38100</xdr:colOff>
      <xdr:row>79</xdr:row>
      <xdr:rowOff>98146</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5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89273</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6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・歳出決算額のうち、最も金額が大きい扶助費は、住民税非課税世帯や子育て世帯等に対する給付金の支給などにより前年より住民１人あたり約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・２番目に大きい人件費は、住民１人あたり約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円となっており、前年と概ね同水準です。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・３番目に大きい物件費は、新型コロナウイルスワクチン接種事業費の減などにより前年より住民１人あたり約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・普通建設事業費は、新庁舎や千葉公園総合体育館などの大規模な建設事業がピークを越えたことから減少しています。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・主な歳出を類似団体と比較すると、扶助費、人件費は類似団体の平均値を下回っておりますが、物件費は上回っております。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978,899
944,380
271.76
511,175,819
506,719,699
2,849,098
264,255,137
711,133,060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89081</xdr:rowOff>
    </xdr:from>
    <xdr:to>
      <xdr:col>24</xdr:col>
      <xdr:colOff>63500</xdr:colOff>
      <xdr:row>35</xdr:row>
      <xdr:rowOff>2540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1838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89081</xdr:rowOff>
    </xdr:from>
    <xdr:to>
      <xdr:col>19</xdr:col>
      <xdr:colOff>177800</xdr:colOff>
      <xdr:row>35</xdr:row>
      <xdr:rowOff>79284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18381"/>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67854</xdr:rowOff>
    </xdr:from>
    <xdr:to>
      <xdr:col>15</xdr:col>
      <xdr:colOff>50800</xdr:colOff>
      <xdr:row>35</xdr:row>
      <xdr:rowOff>79284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686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67854</xdr:rowOff>
    </xdr:from>
    <xdr:to>
      <xdr:col>10</xdr:col>
      <xdr:colOff>114300</xdr:colOff>
      <xdr:row>35</xdr:row>
      <xdr:rowOff>67854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68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123190</xdr:rowOff>
    </xdr:from>
    <xdr:to>
      <xdr:col>24</xdr:col>
      <xdr:colOff>114300</xdr:colOff>
      <xdr:row>35</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38281</xdr:rowOff>
    </xdr:from>
    <xdr:to>
      <xdr:col>20</xdr:col>
      <xdr:colOff>38100</xdr:colOff>
      <xdr:row>34</xdr:row>
      <xdr:rowOff>139881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156408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4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28484</xdr:rowOff>
    </xdr:from>
    <xdr:to>
      <xdr:col>15</xdr:col>
      <xdr:colOff>101600</xdr:colOff>
      <xdr:row>35</xdr:row>
      <xdr:rowOff>130084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146611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17054</xdr:rowOff>
    </xdr:from>
    <xdr:to>
      <xdr:col>10</xdr:col>
      <xdr:colOff>165100</xdr:colOff>
      <xdr:row>35</xdr:row>
      <xdr:rowOff>118654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135181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17054</xdr:rowOff>
    </xdr:from>
    <xdr:to>
      <xdr:col>6</xdr:col>
      <xdr:colOff>38100</xdr:colOff>
      <xdr:row>35</xdr:row>
      <xdr:rowOff>118654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135181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95529</xdr:rowOff>
    </xdr:from>
    <xdr:to>
      <xdr:col>24</xdr:col>
      <xdr:colOff>63500</xdr:colOff>
      <xdr:row>58</xdr:row>
      <xdr:rowOff>106350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68179"/>
          <a:ext cx="838200" cy="18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95529</xdr:rowOff>
    </xdr:from>
    <xdr:to>
      <xdr:col>19</xdr:col>
      <xdr:colOff>177800</xdr:colOff>
      <xdr:row>58</xdr:row>
      <xdr:rowOff>11138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68179"/>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24422</xdr:rowOff>
    </xdr:from>
    <xdr:to>
      <xdr:col>15</xdr:col>
      <xdr:colOff>50800</xdr:colOff>
      <xdr:row>58</xdr:row>
      <xdr:rowOff>11138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68372"/>
          <a:ext cx="889000" cy="118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24422</xdr:rowOff>
    </xdr:from>
    <xdr:to>
      <xdr:col>10</xdr:col>
      <xdr:colOff>114300</xdr:colOff>
      <xdr:row>59</xdr:row>
      <xdr:rowOff>15849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68372"/>
          <a:ext cx="889000" cy="136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55550</xdr:rowOff>
    </xdr:from>
    <xdr:to>
      <xdr:col>24</xdr:col>
      <xdr:colOff>114300</xdr:colOff>
      <xdr:row>58</xdr:row>
      <xdr:rowOff>157150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30383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44729</xdr:rowOff>
    </xdr:from>
    <xdr:to>
      <xdr:col>20</xdr:col>
      <xdr:colOff>38100</xdr:colOff>
      <xdr:row>57</xdr:row>
      <xdr:rowOff>146329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162856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5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131788</xdr:rowOff>
    </xdr:from>
    <xdr:to>
      <xdr:col>15</xdr:col>
      <xdr:colOff>101600</xdr:colOff>
      <xdr:row>58</xdr:row>
      <xdr:rowOff>61938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78465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145072</xdr:rowOff>
    </xdr:from>
    <xdr:to>
      <xdr:col>10</xdr:col>
      <xdr:colOff>165100</xdr:colOff>
      <xdr:row>51</xdr:row>
      <xdr:rowOff>75222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91749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9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136499</xdr:rowOff>
    </xdr:from>
    <xdr:to>
      <xdr:col>6</xdr:col>
      <xdr:colOff>38100</xdr:colOff>
      <xdr:row>59</xdr:row>
      <xdr:rowOff>66649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57776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160671</xdr:rowOff>
    </xdr:from>
    <xdr:to>
      <xdr:col>24</xdr:col>
      <xdr:colOff>63500</xdr:colOff>
      <xdr:row>77</xdr:row>
      <xdr:rowOff>57831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90871"/>
          <a:ext cx="838200" cy="6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55559</xdr:rowOff>
    </xdr:from>
    <xdr:to>
      <xdr:col>19</xdr:col>
      <xdr:colOff>177800</xdr:colOff>
      <xdr:row>77</xdr:row>
      <xdr:rowOff>57831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257209"/>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55559</xdr:rowOff>
    </xdr:from>
    <xdr:to>
      <xdr:col>15</xdr:col>
      <xdr:colOff>50800</xdr:colOff>
      <xdr:row>78</xdr:row>
      <xdr:rowOff>55849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57209"/>
          <a:ext cx="889000" cy="17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55849</xdr:rowOff>
    </xdr:from>
    <xdr:to>
      <xdr:col>10</xdr:col>
      <xdr:colOff>114300</xdr:colOff>
      <xdr:row>78</xdr:row>
      <xdr:rowOff>117686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28949"/>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109871</xdr:rowOff>
    </xdr:from>
    <xdr:to>
      <xdr:col>24</xdr:col>
      <xdr:colOff>114300</xdr:colOff>
      <xdr:row>77</xdr:row>
      <xdr:rowOff>40021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88298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1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7031</xdr:rowOff>
    </xdr:from>
    <xdr:to>
      <xdr:col>20</xdr:col>
      <xdr:colOff>38100</xdr:colOff>
      <xdr:row>77</xdr:row>
      <xdr:rowOff>108631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99758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0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4759</xdr:rowOff>
    </xdr:from>
    <xdr:to>
      <xdr:col>15</xdr:col>
      <xdr:colOff>101600</xdr:colOff>
      <xdr:row>77</xdr:row>
      <xdr:rowOff>106359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97486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9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5049</xdr:rowOff>
    </xdr:from>
    <xdr:to>
      <xdr:col>10</xdr:col>
      <xdr:colOff>165100</xdr:colOff>
      <xdr:row>78</xdr:row>
      <xdr:rowOff>106649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97776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7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66886</xdr:rowOff>
    </xdr:from>
    <xdr:to>
      <xdr:col>6</xdr:col>
      <xdr:colOff>38100</xdr:colOff>
      <xdr:row>78</xdr:row>
      <xdr:rowOff>168486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159613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160992</xdr:rowOff>
    </xdr:from>
    <xdr:to>
      <xdr:col>24</xdr:col>
      <xdr:colOff>63500</xdr:colOff>
      <xdr:row>95</xdr:row>
      <xdr:rowOff>55673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934392"/>
          <a:ext cx="838200" cy="40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160992</xdr:rowOff>
    </xdr:from>
    <xdr:to>
      <xdr:col>19</xdr:col>
      <xdr:colOff>177800</xdr:colOff>
      <xdr:row>94</xdr:row>
      <xdr:rowOff>131209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934392"/>
          <a:ext cx="889000" cy="3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131209</xdr:rowOff>
    </xdr:from>
    <xdr:to>
      <xdr:col>15</xdr:col>
      <xdr:colOff>50800</xdr:colOff>
      <xdr:row>97</xdr:row>
      <xdr:rowOff>144794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247509"/>
          <a:ext cx="889000" cy="5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144794</xdr:rowOff>
    </xdr:from>
    <xdr:to>
      <xdr:col>10</xdr:col>
      <xdr:colOff>114300</xdr:colOff>
      <xdr:row>98</xdr:row>
      <xdr:rowOff>72394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75444"/>
          <a:ext cx="889000" cy="9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4873</xdr:rowOff>
    </xdr:from>
    <xdr:to>
      <xdr:col>24</xdr:col>
      <xdr:colOff>114300</xdr:colOff>
      <xdr:row>95</xdr:row>
      <xdr:rowOff>106473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2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27750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110192</xdr:rowOff>
    </xdr:from>
    <xdr:to>
      <xdr:col>20</xdr:col>
      <xdr:colOff>38100</xdr:colOff>
      <xdr:row>93</xdr:row>
      <xdr:rowOff>40342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8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56869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6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80409</xdr:rowOff>
    </xdr:from>
    <xdr:to>
      <xdr:col>15</xdr:col>
      <xdr:colOff>101600</xdr:colOff>
      <xdr:row>95</xdr:row>
      <xdr:rowOff>10559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1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27086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97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93994</xdr:rowOff>
    </xdr:from>
    <xdr:to>
      <xdr:col>10</xdr:col>
      <xdr:colOff>165100</xdr:colOff>
      <xdr:row>98</xdr:row>
      <xdr:rowOff>24144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40671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21594</xdr:rowOff>
    </xdr:from>
    <xdr:to>
      <xdr:col>6</xdr:col>
      <xdr:colOff>38100</xdr:colOff>
      <xdr:row>98</xdr:row>
      <xdr:rowOff>123194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139721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81280</xdr:rowOff>
    </xdr:from>
    <xdr:to>
      <xdr:col>55</xdr:col>
      <xdr:colOff>0</xdr:colOff>
      <xdr:row>37</xdr:row>
      <xdr:rowOff>86360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4249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111777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12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81280</xdr:rowOff>
    </xdr:from>
    <xdr:to>
      <xdr:col>50</xdr:col>
      <xdr:colOff>114300</xdr:colOff>
      <xdr:row>37</xdr:row>
      <xdr:rowOff>90170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249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90170</xdr:rowOff>
    </xdr:from>
    <xdr:to>
      <xdr:col>45</xdr:col>
      <xdr:colOff>177800</xdr:colOff>
      <xdr:row>37</xdr:row>
      <xdr:rowOff>99060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4338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99060</xdr:rowOff>
    </xdr:from>
    <xdr:to>
      <xdr:col>41</xdr:col>
      <xdr:colOff>50800</xdr:colOff>
      <xdr:row>37</xdr:row>
      <xdr:rowOff>127000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4271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35560</xdr:rowOff>
    </xdr:from>
    <xdr:to>
      <xdr:col>55</xdr:col>
      <xdr:colOff>50800</xdr:colOff>
      <xdr:row>37</xdr:row>
      <xdr:rowOff>137160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13987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30480</xdr:rowOff>
    </xdr:from>
    <xdr:to>
      <xdr:col>50</xdr:col>
      <xdr:colOff>165100</xdr:colOff>
      <xdr:row>37</xdr:row>
      <xdr:rowOff>132080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123207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6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39370</xdr:rowOff>
    </xdr:from>
    <xdr:to>
      <xdr:col>46</xdr:col>
      <xdr:colOff>38100</xdr:colOff>
      <xdr:row>37</xdr:row>
      <xdr:rowOff>140970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132097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48260</xdr:rowOff>
    </xdr:from>
    <xdr:to>
      <xdr:col>41</xdr:col>
      <xdr:colOff>101600</xdr:colOff>
      <xdr:row>37</xdr:row>
      <xdr:rowOff>149860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140987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84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76200</xdr:rowOff>
    </xdr:from>
    <xdr:to>
      <xdr:col>36</xdr:col>
      <xdr:colOff>165100</xdr:colOff>
      <xdr:row>38</xdr:row>
      <xdr:rowOff>6350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168927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1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32258</xdr:rowOff>
    </xdr:from>
    <xdr:to>
      <xdr:col>55</xdr:col>
      <xdr:colOff>0</xdr:colOff>
      <xdr:row>57</xdr:row>
      <xdr:rowOff>167259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04908"/>
          <a:ext cx="8382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32258</xdr:rowOff>
    </xdr:from>
    <xdr:to>
      <xdr:col>50</xdr:col>
      <xdr:colOff>114300</xdr:colOff>
      <xdr:row>58</xdr:row>
      <xdr:rowOff>10922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04908"/>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118745</xdr:rowOff>
    </xdr:from>
    <xdr:to>
      <xdr:col>45</xdr:col>
      <xdr:colOff>177800</xdr:colOff>
      <xdr:row>58</xdr:row>
      <xdr:rowOff>10922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891395"/>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118745</xdr:rowOff>
    </xdr:from>
    <xdr:to>
      <xdr:col>41</xdr:col>
      <xdr:colOff>50800</xdr:colOff>
      <xdr:row>57</xdr:row>
      <xdr:rowOff>123825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9139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116459</xdr:rowOff>
    </xdr:from>
    <xdr:to>
      <xdr:col>55</xdr:col>
      <xdr:colOff>50800</xdr:colOff>
      <xdr:row>58</xdr:row>
      <xdr:rowOff>46609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94886</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6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152908</xdr:rowOff>
    </xdr:from>
    <xdr:to>
      <xdr:col>50</xdr:col>
      <xdr:colOff>165100</xdr:colOff>
      <xdr:row>57</xdr:row>
      <xdr:rowOff>83058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99585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52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131572</xdr:rowOff>
    </xdr:from>
    <xdr:to>
      <xdr:col>46</xdr:col>
      <xdr:colOff>38100</xdr:colOff>
      <xdr:row>58</xdr:row>
      <xdr:rowOff>61722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52849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99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67945</xdr:rowOff>
    </xdr:from>
    <xdr:to>
      <xdr:col>41</xdr:col>
      <xdr:colOff>101600</xdr:colOff>
      <xdr:row>57</xdr:row>
      <xdr:rowOff>169545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160672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73025</xdr:rowOff>
    </xdr:from>
    <xdr:to>
      <xdr:col>36</xdr:col>
      <xdr:colOff>165100</xdr:colOff>
      <xdr:row>58</xdr:row>
      <xdr:rowOff>3175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165752</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93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33161</xdr:rowOff>
    </xdr:from>
    <xdr:to>
      <xdr:col>55</xdr:col>
      <xdr:colOff>0</xdr:colOff>
      <xdr:row>78</xdr:row>
      <xdr:rowOff>92097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06261"/>
          <a:ext cx="838200" cy="5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24888</xdr:rowOff>
    </xdr:from>
    <xdr:to>
      <xdr:col>50</xdr:col>
      <xdr:colOff>114300</xdr:colOff>
      <xdr:row>78</xdr:row>
      <xdr:rowOff>33161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397988"/>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121989</xdr:rowOff>
    </xdr:from>
    <xdr:to>
      <xdr:col>45</xdr:col>
      <xdr:colOff>177800</xdr:colOff>
      <xdr:row>78</xdr:row>
      <xdr:rowOff>24888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23639"/>
          <a:ext cx="889000" cy="7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74789</xdr:rowOff>
    </xdr:from>
    <xdr:to>
      <xdr:col>41</xdr:col>
      <xdr:colOff>50800</xdr:colOff>
      <xdr:row>77</xdr:row>
      <xdr:rowOff>121989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276439"/>
          <a:ext cx="889000" cy="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54199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41297</xdr:rowOff>
    </xdr:from>
    <xdr:to>
      <xdr:col>55</xdr:col>
      <xdr:colOff>50800</xdr:colOff>
      <xdr:row>78</xdr:row>
      <xdr:rowOff>142897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19724</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9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153811</xdr:rowOff>
    </xdr:from>
    <xdr:to>
      <xdr:col>50</xdr:col>
      <xdr:colOff>165100</xdr:colOff>
      <xdr:row>78</xdr:row>
      <xdr:rowOff>83961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75088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4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145538</xdr:rowOff>
    </xdr:from>
    <xdr:to>
      <xdr:col>46</xdr:col>
      <xdr:colOff>38100</xdr:colOff>
      <xdr:row>78</xdr:row>
      <xdr:rowOff>75688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66815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3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71189</xdr:rowOff>
    </xdr:from>
    <xdr:to>
      <xdr:col>41</xdr:col>
      <xdr:colOff>101600</xdr:colOff>
      <xdr:row>78</xdr:row>
      <xdr:rowOff>1339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163916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3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23989</xdr:rowOff>
    </xdr:from>
    <xdr:to>
      <xdr:col>36</xdr:col>
      <xdr:colOff>165100</xdr:colOff>
      <xdr:row>77</xdr:row>
      <xdr:rowOff>125589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142116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00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1556</xdr:rowOff>
    </xdr:from>
    <xdr:to>
      <xdr:col>55</xdr:col>
      <xdr:colOff>0</xdr:colOff>
      <xdr:row>97</xdr:row>
      <xdr:rowOff>11798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632206"/>
          <a:ext cx="8382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1556</xdr:rowOff>
    </xdr:from>
    <xdr:to>
      <xdr:col>50</xdr:col>
      <xdr:colOff>114300</xdr:colOff>
      <xdr:row>97</xdr:row>
      <xdr:rowOff>116452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632206"/>
          <a:ext cx="889000" cy="1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43666</xdr:rowOff>
    </xdr:from>
    <xdr:to>
      <xdr:col>45</xdr:col>
      <xdr:colOff>177800</xdr:colOff>
      <xdr:row>97</xdr:row>
      <xdr:rowOff>116452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674316"/>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43666</xdr:rowOff>
    </xdr:from>
    <xdr:to>
      <xdr:col>41</xdr:col>
      <xdr:colOff>50800</xdr:colOff>
      <xdr:row>97</xdr:row>
      <xdr:rowOff>129344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674316"/>
          <a:ext cx="889000" cy="8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132448</xdr:rowOff>
    </xdr:from>
    <xdr:to>
      <xdr:col>55</xdr:col>
      <xdr:colOff>50800</xdr:colOff>
      <xdr:row>97</xdr:row>
      <xdr:rowOff>62598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110875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122206</xdr:rowOff>
    </xdr:from>
    <xdr:to>
      <xdr:col>50</xdr:col>
      <xdr:colOff>165100</xdr:colOff>
      <xdr:row>97</xdr:row>
      <xdr:rowOff>52356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43483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65652</xdr:rowOff>
    </xdr:from>
    <xdr:to>
      <xdr:col>46</xdr:col>
      <xdr:colOff>38100</xdr:colOff>
      <xdr:row>97</xdr:row>
      <xdr:rowOff>167252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158379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8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164316</xdr:rowOff>
    </xdr:from>
    <xdr:to>
      <xdr:col>41</xdr:col>
      <xdr:colOff>101600</xdr:colOff>
      <xdr:row>97</xdr:row>
      <xdr:rowOff>94466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2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85593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71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78544</xdr:rowOff>
    </xdr:from>
    <xdr:to>
      <xdr:col>36</xdr:col>
      <xdr:colOff>165100</xdr:colOff>
      <xdr:row>98</xdr:row>
      <xdr:rowOff>8694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171271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155702</xdr:rowOff>
    </xdr:from>
    <xdr:to>
      <xdr:col>85</xdr:col>
      <xdr:colOff>127000</xdr:colOff>
      <xdr:row>38</xdr:row>
      <xdr:rowOff>46355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99352"/>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146367</xdr:rowOff>
    </xdr:from>
    <xdr:to>
      <xdr:col>81</xdr:col>
      <xdr:colOff>50800</xdr:colOff>
      <xdr:row>38</xdr:row>
      <xdr:rowOff>46355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490017"/>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23385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78359</xdr:rowOff>
    </xdr:from>
    <xdr:to>
      <xdr:col>76</xdr:col>
      <xdr:colOff>114300</xdr:colOff>
      <xdr:row>37</xdr:row>
      <xdr:rowOff>146367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250559"/>
          <a:ext cx="889000" cy="2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118935</xdr:rowOff>
    </xdr:from>
    <xdr:to>
      <xdr:col>71</xdr:col>
      <xdr:colOff>177800</xdr:colOff>
      <xdr:row>36</xdr:row>
      <xdr:rowOff>78359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119685"/>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104902</xdr:rowOff>
    </xdr:from>
    <xdr:to>
      <xdr:col>85</xdr:col>
      <xdr:colOff>177800</xdr:colOff>
      <xdr:row>38</xdr:row>
      <xdr:rowOff>35052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83329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167005</xdr:rowOff>
    </xdr:from>
    <xdr:to>
      <xdr:col>81</xdr:col>
      <xdr:colOff>101600</xdr:colOff>
      <xdr:row>38</xdr:row>
      <xdr:rowOff>97155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88282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95567</xdr:rowOff>
    </xdr:from>
    <xdr:to>
      <xdr:col>76</xdr:col>
      <xdr:colOff>165100</xdr:colOff>
      <xdr:row>38</xdr:row>
      <xdr:rowOff>25718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39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16845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27559</xdr:rowOff>
    </xdr:from>
    <xdr:to>
      <xdr:col>72</xdr:col>
      <xdr:colOff>38100</xdr:colOff>
      <xdr:row>36</xdr:row>
      <xdr:rowOff>129159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145686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68135</xdr:rowOff>
    </xdr:from>
    <xdr:to>
      <xdr:col>67</xdr:col>
      <xdr:colOff>101600</xdr:colOff>
      <xdr:row>35</xdr:row>
      <xdr:rowOff>169735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0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14812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52527</xdr:rowOff>
    </xdr:from>
    <xdr:to>
      <xdr:col>85</xdr:col>
      <xdr:colOff>127000</xdr:colOff>
      <xdr:row>56</xdr:row>
      <xdr:rowOff>56070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653727"/>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1359</xdr:rowOff>
    </xdr:from>
    <xdr:to>
      <xdr:col>81</xdr:col>
      <xdr:colOff>50800</xdr:colOff>
      <xdr:row>56</xdr:row>
      <xdr:rowOff>56070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02559"/>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13741</xdr:rowOff>
    </xdr:from>
    <xdr:to>
      <xdr:col>76</xdr:col>
      <xdr:colOff>114300</xdr:colOff>
      <xdr:row>56</xdr:row>
      <xdr:rowOff>1359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443491"/>
          <a:ext cx="8890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13741</xdr:rowOff>
    </xdr:from>
    <xdr:to>
      <xdr:col>71</xdr:col>
      <xdr:colOff>177800</xdr:colOff>
      <xdr:row>56</xdr:row>
      <xdr:rowOff>131699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443491"/>
          <a:ext cx="889000" cy="2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1727</xdr:rowOff>
    </xdr:from>
    <xdr:to>
      <xdr:col>85</xdr:col>
      <xdr:colOff>177800</xdr:colOff>
      <xdr:row>56</xdr:row>
      <xdr:rowOff>103327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151604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5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5270</xdr:rowOff>
    </xdr:from>
    <xdr:to>
      <xdr:col>81</xdr:col>
      <xdr:colOff>101600</xdr:colOff>
      <xdr:row>56</xdr:row>
      <xdr:rowOff>106870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97997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6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122009</xdr:rowOff>
    </xdr:from>
    <xdr:to>
      <xdr:col>76</xdr:col>
      <xdr:colOff>165100</xdr:colOff>
      <xdr:row>56</xdr:row>
      <xdr:rowOff>52159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43286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6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134391</xdr:rowOff>
    </xdr:from>
    <xdr:to>
      <xdr:col>72</xdr:col>
      <xdr:colOff>38100</xdr:colOff>
      <xdr:row>55</xdr:row>
      <xdr:rowOff>64541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3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55668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4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80899</xdr:rowOff>
    </xdr:from>
    <xdr:to>
      <xdr:col>67</xdr:col>
      <xdr:colOff>101600</xdr:colOff>
      <xdr:row>57</xdr:row>
      <xdr:rowOff>11049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2176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7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70794</xdr:rowOff>
    </xdr:from>
    <xdr:to>
      <xdr:col>85</xdr:col>
      <xdr:colOff>127000</xdr:colOff>
      <xdr:row>79</xdr:row>
      <xdr:rowOff>82006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15344"/>
          <a:ext cx="8382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66548</xdr:rowOff>
    </xdr:from>
    <xdr:to>
      <xdr:col>81</xdr:col>
      <xdr:colOff>50800</xdr:colOff>
      <xdr:row>79</xdr:row>
      <xdr:rowOff>70794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11098"/>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70358</xdr:rowOff>
    </xdr:from>
    <xdr:to>
      <xdr:col>76</xdr:col>
      <xdr:colOff>114300</xdr:colOff>
      <xdr:row>79</xdr:row>
      <xdr:rowOff>66548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43458"/>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126310</xdr:rowOff>
    </xdr:from>
    <xdr:to>
      <xdr:col>71</xdr:col>
      <xdr:colOff>177800</xdr:colOff>
      <xdr:row>78</xdr:row>
      <xdr:rowOff>70358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327960"/>
          <a:ext cx="889000" cy="1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31206</xdr:rowOff>
    </xdr:from>
    <xdr:to>
      <xdr:col>85</xdr:col>
      <xdr:colOff>177800</xdr:colOff>
      <xdr:row>79</xdr:row>
      <xdr:rowOff>132806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117583</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90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19994</xdr:rowOff>
    </xdr:from>
    <xdr:to>
      <xdr:col>81</xdr:col>
      <xdr:colOff>101600</xdr:colOff>
      <xdr:row>79</xdr:row>
      <xdr:rowOff>121594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6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112721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5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15748</xdr:rowOff>
    </xdr:from>
    <xdr:to>
      <xdr:col>76</xdr:col>
      <xdr:colOff>165100</xdr:colOff>
      <xdr:row>79</xdr:row>
      <xdr:rowOff>117348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108475</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53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19558</xdr:rowOff>
    </xdr:from>
    <xdr:to>
      <xdr:col>72</xdr:col>
      <xdr:colOff>38100</xdr:colOff>
      <xdr:row>78</xdr:row>
      <xdr:rowOff>121158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137685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16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75510</xdr:rowOff>
    </xdr:from>
    <xdr:to>
      <xdr:col>67</xdr:col>
      <xdr:colOff>101600</xdr:colOff>
      <xdr:row>78</xdr:row>
      <xdr:rowOff>5660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2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22187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05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79959</xdr:rowOff>
    </xdr:from>
    <xdr:to>
      <xdr:col>85</xdr:col>
      <xdr:colOff>127000</xdr:colOff>
      <xdr:row>95</xdr:row>
      <xdr:rowOff>163931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367709"/>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163931</xdr:rowOff>
    </xdr:from>
    <xdr:to>
      <xdr:col>81</xdr:col>
      <xdr:colOff>50800</xdr:colOff>
      <xdr:row>96</xdr:row>
      <xdr:rowOff>902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451681"/>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902</xdr:rowOff>
    </xdr:from>
    <xdr:to>
      <xdr:col>76</xdr:col>
      <xdr:colOff>114300</xdr:colOff>
      <xdr:row>96</xdr:row>
      <xdr:rowOff>77102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46010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149110</xdr:rowOff>
    </xdr:from>
    <xdr:to>
      <xdr:col>71</xdr:col>
      <xdr:colOff>177800</xdr:colOff>
      <xdr:row>96</xdr:row>
      <xdr:rowOff>77102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436860"/>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29159</xdr:rowOff>
    </xdr:from>
    <xdr:to>
      <xdr:col>85</xdr:col>
      <xdr:colOff>177800</xdr:colOff>
      <xdr:row>95</xdr:row>
      <xdr:rowOff>130759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7586</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29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113131</xdr:rowOff>
    </xdr:from>
    <xdr:to>
      <xdr:col>81</xdr:col>
      <xdr:colOff>101600</xdr:colOff>
      <xdr:row>96</xdr:row>
      <xdr:rowOff>43281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4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34408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4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121552</xdr:rowOff>
    </xdr:from>
    <xdr:to>
      <xdr:col>76</xdr:col>
      <xdr:colOff>165100</xdr:colOff>
      <xdr:row>96</xdr:row>
      <xdr:rowOff>51702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4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42829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5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26302</xdr:rowOff>
    </xdr:from>
    <xdr:to>
      <xdr:col>72</xdr:col>
      <xdr:colOff>38100</xdr:colOff>
      <xdr:row>96</xdr:row>
      <xdr:rowOff>127902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4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119029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5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98310</xdr:rowOff>
    </xdr:from>
    <xdr:to>
      <xdr:col>67</xdr:col>
      <xdr:colOff>101600</xdr:colOff>
      <xdr:row>96</xdr:row>
      <xdr:rowOff>28460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19587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47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・歳出決算額のうち、最も金額が大きい民生費は、住民税非課税世帯や子育て世帯等に対する給付金の支給などにより住民１人当たり約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・２番目に大きい教育費は、住民１人当たり約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円となっており、前年と概ね同水準です。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・３番目に大きい公債費は、公債元金の償還額の増などにより、住民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・主な歳出を類似団体と比較すると、衛生費は平均値を上回り、民生費、教育費は平均値を下回っています。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・令和５年度は、市税が予算に比べ減収となったものの、歳出の効率的な予算執行に努めたことにより、実質収支を確保しています。</a:t>
          </a:r>
        </a:p>
        <a:p>
          <a:r>
            <a:rPr kumimoji="1" lang="ja-JP" altLang="en-US" sz="1200">
              <a:solidFill>
                <a:sysClr val="windowText" lastClr="000000"/>
              </a:solidFill>
              <a:latin typeface="ＭＳ ゴシック" pitchFamily="49" charset="-128"/>
              <a:ea typeface="ＭＳ ゴシック" pitchFamily="49" charset="-128"/>
            </a:rPr>
            <a:t>　実質収支の額は、前年度に比べ</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億円の減となりましたが、これは、市税収入が、前年度を上回り過去最大となったものの、恒常的な扶助費や公債費の増加などによるものです。</a:t>
          </a:r>
          <a:endParaRPr kumimoji="1" lang="en-US" altLang="ja-JP" sz="1200">
            <a:solidFill>
              <a:sysClr val="windowText" lastClr="000000"/>
            </a:solidFill>
            <a:latin typeface="ＭＳ ゴシック" pitchFamily="49" charset="-128"/>
            <a:ea typeface="ＭＳ ゴシック" pitchFamily="49" charset="-128"/>
          </a:endParaRPr>
        </a:p>
        <a:p>
          <a:br>
            <a:rPr kumimoji="1" lang="ja-JP" altLang="en-US" sz="1200">
              <a:solidFill>
                <a:sysClr val="windowText" lastClr="000000"/>
              </a:solidFill>
              <a:latin typeface="ＭＳ ゴシック" pitchFamily="49" charset="-128"/>
              <a:ea typeface="ＭＳ ゴシック" pitchFamily="49" charset="-128"/>
            </a:rPr>
          </a:br>
          <a:r>
            <a:rPr kumimoji="1" lang="ja-JP" altLang="en-US" sz="1200">
              <a:solidFill>
                <a:sysClr val="windowText" lastClr="000000"/>
              </a:solidFill>
              <a:latin typeface="ＭＳ ゴシック" pitchFamily="49" charset="-128"/>
              <a:ea typeface="ＭＳ ゴシック" pitchFamily="49" charset="-128"/>
            </a:rPr>
            <a:t>・財政調整基金残高は、</a:t>
          </a:r>
          <a:r>
            <a:rPr kumimoji="1" lang="en-US" altLang="ja-JP" sz="1200">
              <a:solidFill>
                <a:sysClr val="windowText" lastClr="000000"/>
              </a:solidFill>
              <a:latin typeface="ＭＳ ゴシック" pitchFamily="49" charset="-128"/>
              <a:ea typeface="ＭＳ ゴシック" pitchFamily="49" charset="-128"/>
            </a:rPr>
            <a:t>50</a:t>
          </a:r>
          <a:r>
            <a:rPr kumimoji="1" lang="ja-JP" altLang="en-US" sz="1200">
              <a:solidFill>
                <a:sysClr val="windowText" lastClr="000000"/>
              </a:solidFill>
              <a:latin typeface="ＭＳ ゴシック" pitchFamily="49" charset="-128"/>
              <a:ea typeface="ＭＳ ゴシック" pitchFamily="49" charset="-128"/>
            </a:rPr>
            <a:t>億円を取崩し、積立分とあわせて前年度に比べ</a:t>
          </a:r>
          <a:r>
            <a:rPr kumimoji="1" lang="en-US" altLang="ja-JP" sz="1200">
              <a:solidFill>
                <a:sysClr val="windowText" lastClr="000000"/>
              </a:solidFill>
              <a:latin typeface="ＭＳ ゴシック" pitchFamily="49" charset="-128"/>
              <a:ea typeface="ＭＳ ゴシック" pitchFamily="49" charset="-128"/>
            </a:rPr>
            <a:t>21</a:t>
          </a:r>
          <a:r>
            <a:rPr kumimoji="1" lang="ja-JP" altLang="en-US" sz="1200">
              <a:solidFill>
                <a:sysClr val="windowText" lastClr="000000"/>
              </a:solidFill>
              <a:latin typeface="ＭＳ ゴシック" pitchFamily="49" charset="-128"/>
              <a:ea typeface="ＭＳ ゴシック" pitchFamily="49" charset="-128"/>
            </a:rPr>
            <a:t>億円の減となり、</a:t>
          </a:r>
          <a:r>
            <a:rPr kumimoji="1" lang="en-US" altLang="ja-JP" sz="1200">
              <a:solidFill>
                <a:sysClr val="windowText" lastClr="000000"/>
              </a:solidFill>
              <a:latin typeface="ＭＳ ゴシック" pitchFamily="49" charset="-128"/>
              <a:ea typeface="ＭＳ ゴシック" pitchFamily="49" charset="-128"/>
            </a:rPr>
            <a:t>149</a:t>
          </a:r>
          <a:r>
            <a:rPr kumimoji="1" lang="ja-JP" altLang="en-US" sz="1200">
              <a:solidFill>
                <a:sysClr val="windowText" lastClr="000000"/>
              </a:solidFill>
              <a:latin typeface="ＭＳ ゴシック" pitchFamily="49" charset="-128"/>
              <a:ea typeface="ＭＳ ゴシック" pitchFamily="49" charset="-128"/>
            </a:rPr>
            <a:t>億円を確保しました。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年度以降は、収支均衡もしくは黒字となっています。</a:t>
          </a:r>
        </a:p>
        <a:p>
          <a:r>
            <a:rPr kumimoji="1" lang="ja-JP" altLang="en-US" sz="1400">
              <a:solidFill>
                <a:sysClr val="windowText" lastClr="000000"/>
              </a:solidFill>
              <a:latin typeface="ＭＳ ゴシック" pitchFamily="49" charset="-128"/>
              <a:ea typeface="ＭＳ ゴシック" pitchFamily="49" charset="-128"/>
            </a:rPr>
            <a:t>　また、令和５年度は、病院事業会計の収支赤字化に伴い、資金剰余額が減少したことなどにより、全体としては黒字額が減少となりました。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元利償還金は、元金償還の増により、令和５年度は増となっています。</a:t>
          </a:r>
        </a:p>
        <a:p>
          <a:r>
            <a:rPr kumimoji="1" lang="ja-JP" altLang="en-US" sz="1200">
              <a:solidFill>
                <a:sysClr val="windowText" lastClr="000000"/>
              </a:solidFill>
              <a:latin typeface="ＭＳ ゴシック" pitchFamily="49" charset="-128"/>
              <a:ea typeface="ＭＳ ゴシック" pitchFamily="49" charset="-128"/>
            </a:rPr>
            <a:t>　減債基金積立不足算定額は、積立不足率の減少により、令和５年度は減となっています。</a:t>
          </a:r>
        </a:p>
        <a:p>
          <a:r>
            <a:rPr kumimoji="1" lang="ja-JP" altLang="en-US" sz="1200">
              <a:solidFill>
                <a:sysClr val="windowText" lastClr="000000"/>
              </a:solidFill>
              <a:latin typeface="ＭＳ ゴシック" pitchFamily="49" charset="-128"/>
              <a:ea typeface="ＭＳ ゴシック" pitchFamily="49" charset="-128"/>
            </a:rPr>
            <a:t>　満期一括償還地方債に係る年度割相当額は、満期一括償還地方債の発行が増加傾向となっているため、令和５年度は増となっています。</a:t>
          </a:r>
        </a:p>
        <a:p>
          <a:r>
            <a:rPr kumimoji="1" lang="ja-JP" altLang="en-US" sz="1200">
              <a:solidFill>
                <a:sysClr val="windowText" lastClr="000000"/>
              </a:solidFill>
              <a:latin typeface="ＭＳ ゴシック" pitchFamily="49" charset="-128"/>
              <a:ea typeface="ＭＳ ゴシック" pitchFamily="49" charset="-128"/>
            </a:rPr>
            <a:t>　以上のことなどから、令和５年度の実質公債費比率の分子は、前年度に比べ</a:t>
          </a:r>
          <a:r>
            <a:rPr kumimoji="1" lang="en-US" altLang="ja-JP" sz="1200">
              <a:solidFill>
                <a:sysClr val="windowText" lastClr="000000"/>
              </a:solidFill>
              <a:latin typeface="ＭＳ ゴシック" pitchFamily="49" charset="-128"/>
              <a:ea typeface="ＭＳ ゴシック" pitchFamily="49" charset="-128"/>
            </a:rPr>
            <a:t>535</a:t>
          </a:r>
          <a:r>
            <a:rPr kumimoji="1" lang="ja-JP" altLang="en-US" sz="1200">
              <a:solidFill>
                <a:sysClr val="windowText" lastClr="000000"/>
              </a:solidFill>
              <a:latin typeface="ＭＳ ゴシック" pitchFamily="49" charset="-128"/>
              <a:ea typeface="ＭＳ ゴシック" pitchFamily="49" charset="-128"/>
            </a:rPr>
            <a:t>百万円の増となっています。</a:t>
          </a:r>
        </a:p>
        <a:p>
          <a:r>
            <a:rPr kumimoji="1" lang="ja-JP" altLang="en-US" sz="1200">
              <a:solidFill>
                <a:sysClr val="windowText" lastClr="000000"/>
              </a:solidFill>
              <a:latin typeface="ＭＳ ゴシック" pitchFamily="49" charset="-128"/>
              <a:ea typeface="ＭＳ ゴシック" pitchFamily="49" charset="-128"/>
            </a:rPr>
            <a:t>　今後、施設の老朽化対策の増加に加え、建築資材物価や人件費の上昇などによる事業費の増加のほか、金利の上昇による影響も踏まえると、比率の上昇が懸念されますが、市債の発行を適正規模にするよう努め、持続可能な財政構造の確立を目指し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令和５年度末において、減債基金積立金の年度を超えた一般会計への貸付額が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億円あります。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引き続き、可能な限り早期の返済に努めます。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将来負担額については、前年度と比べると、退職手当負担見込額や公営企業債等繰入見込額の増加などにより、実質的な将来負担額（将来負担比率の分子）は増加しています。</a:t>
          </a:r>
        </a:p>
        <a:p>
          <a:r>
            <a:rPr kumimoji="1" lang="ja-JP" altLang="en-US" sz="1400">
              <a:solidFill>
                <a:sysClr val="windowText" lastClr="000000"/>
              </a:solidFill>
              <a:latin typeface="ＭＳ ゴシック" pitchFamily="49" charset="-128"/>
              <a:ea typeface="ＭＳ ゴシック" pitchFamily="49" charset="-128"/>
            </a:rPr>
            <a:t>　引き続き、持続可能な財政構造の構築を推進してまいります。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千葉県千葉市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・令和５年度は、収支不足対応のための財政調整基金の取崩しを行なうなどしたものの、退職手当基金の設置や臨財債償還基金費の積立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などにより、基金全体として前年度に比べ増加しました。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（基金全体＋１，９６８百万円、うち財政調整基金（－２，１１２百万円）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・財政調整基金について、急激な景気低迷時等に対応できる基金残高を確保し、健全な財政運営に努めていきます。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・その他特定目的基金について、令和６年度に千葉市前澤友作アートのまちづくり基金及び千葉市動物愛護基金を新設しました。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また、市庁舎整備基金については、新庁舎が令和５年６月全面供用開始となり、令和６年度に約２億円の取崩しを行い、令和７年度に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使い切ることを予定しています。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・それ以外の基金ついても、各基金の目的に沿って活用してまいります。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・リサイクル等推進基金：廃棄物の減量、再利用及び適正処理を推進するための基金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・緑と水辺の基金：緑と水辺を生かした快適な都市環境を創造するための基金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・文化基金：文化振興を図るための基金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・都市モノレール基金：都市モノレール施設の更新等に必要な経費に充てるための基金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退職手当の支給に必要な経費の財源に充てるための基金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・リサイクル等推進基金：家庭ごみ処理手数料等を積み立てた額が、廃棄物の減量や再資源化等関連事業の実施のために取り崩した額を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上回ったため、前年度に比べ増加しました。（＋２４２百万円）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・文化基金：寄附金の増加等により、積立額が前年度に比べ増加しました。（＋１，４３９百万円）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・市庁舎整備基金：新庁舎が令和５年６月全面供用開始となり、令和６年度に約２億円の取崩しを行い、令和７年度に使い切ることを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・令和６年度に千葉市前澤友作アートのまちづくり基金及び千葉市動物愛護基金を新設しました。</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・令和５年度は、収支不足対応のための取崩しを行なったため、前年度に比べ減少しました。（－２，１１２百万円）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・過去にリーマンショックの影響で税収が３年間で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億円ほど減収したことを踏まえ、景気変動による税収減や災害など予期せぬ支出に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備えるとともに、今後、主要なシステムの更新などを控えているため、安定的な財政運営に必要な一定程度の基金残高の確保に努めて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まいります。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・令和５年度は臨時財政対策債償還基金費として交付を受けたものについて積立を行ったため、前年度に比べ増加しました。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（＋１，０２２百万円）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・令和５年度に積立てた金額については、令和６年度及び令和７年度の臨時財政対策債償還財源として計画的に取崩しを行ってまいります。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・令和６年度に交付されることとなった臨時財政対策債償還基金費については、減債基金への積立を予定しています。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511175819</v>
      </c>
      <c r="BO4" s="358"/>
      <c r="BP4" s="358"/>
      <c r="BQ4" s="358"/>
      <c r="BR4" s="358"/>
      <c r="BS4" s="358"/>
      <c r="BT4" s="358"/>
      <c r="BU4" s="359"/>
      <c r="BV4" s="357">
        <v>534983454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1.1000000000000001</v>
      </c>
      <c r="CU4" s="364"/>
      <c r="CV4" s="364"/>
      <c r="CW4" s="364"/>
      <c r="CX4" s="364"/>
      <c r="CY4" s="364"/>
      <c r="CZ4" s="364"/>
      <c r="DA4" s="365"/>
      <c r="DB4" s="363">
        <v>2.1</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506719699</v>
      </c>
      <c r="BO5" s="395"/>
      <c r="BP5" s="395"/>
      <c r="BQ5" s="395"/>
      <c r="BR5" s="395"/>
      <c r="BS5" s="395"/>
      <c r="BT5" s="395"/>
      <c r="BU5" s="396"/>
      <c r="BV5" s="394">
        <v>527564488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98.4</v>
      </c>
      <c r="CU5" s="392"/>
      <c r="CV5" s="392"/>
      <c r="CW5" s="392"/>
      <c r="CX5" s="392"/>
      <c r="CY5" s="392"/>
      <c r="CZ5" s="392"/>
      <c r="DA5" s="393"/>
      <c r="DB5" s="391">
        <v>98.1</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4456120</v>
      </c>
      <c r="BO6" s="395"/>
      <c r="BP6" s="395"/>
      <c r="BQ6" s="395"/>
      <c r="BR6" s="395"/>
      <c r="BS6" s="395"/>
      <c r="BT6" s="395"/>
      <c r="BU6" s="396"/>
      <c r="BV6" s="394">
        <v>7418966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101.9</v>
      </c>
      <c r="CU6" s="432"/>
      <c r="CV6" s="432"/>
      <c r="CW6" s="432"/>
      <c r="CX6" s="432"/>
      <c r="CY6" s="432"/>
      <c r="CZ6" s="432"/>
      <c r="DA6" s="433"/>
      <c r="DB6" s="431">
        <v>103.3</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1607022</v>
      </c>
      <c r="BO7" s="395"/>
      <c r="BP7" s="395"/>
      <c r="BQ7" s="395"/>
      <c r="BR7" s="395"/>
      <c r="BS7" s="395"/>
      <c r="BT7" s="395"/>
      <c r="BU7" s="396"/>
      <c r="BV7" s="394">
        <v>1854582</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264255137</v>
      </c>
      <c r="CU7" s="395"/>
      <c r="CV7" s="395"/>
      <c r="CW7" s="395"/>
      <c r="CX7" s="395"/>
      <c r="CY7" s="395"/>
      <c r="CZ7" s="395"/>
      <c r="DA7" s="396"/>
      <c r="DB7" s="394">
        <v>258820689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2849098</v>
      </c>
      <c r="BO8" s="395"/>
      <c r="BP8" s="395"/>
      <c r="BQ8" s="395"/>
      <c r="BR8" s="395"/>
      <c r="BS8" s="395"/>
      <c r="BT8" s="395"/>
      <c r="BU8" s="396"/>
      <c r="BV8" s="394">
        <v>5564384</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0.89</v>
      </c>
      <c r="CU8" s="435"/>
      <c r="CV8" s="435"/>
      <c r="CW8" s="435"/>
      <c r="CX8" s="435"/>
      <c r="CY8" s="435"/>
      <c r="CZ8" s="435"/>
      <c r="DA8" s="436"/>
      <c r="DB8" s="434">
        <v>0.91</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974951</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-2715286</v>
      </c>
      <c r="BO9" s="395"/>
      <c r="BP9" s="395"/>
      <c r="BQ9" s="395"/>
      <c r="BR9" s="395"/>
      <c r="BS9" s="395"/>
      <c r="BT9" s="395"/>
      <c r="BU9" s="396"/>
      <c r="BV9" s="394">
        <v>2586541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17.3</v>
      </c>
      <c r="CU9" s="392"/>
      <c r="CV9" s="392"/>
      <c r="CW9" s="392"/>
      <c r="CX9" s="392"/>
      <c r="CY9" s="392"/>
      <c r="CZ9" s="392"/>
      <c r="DA9" s="393"/>
      <c r="DB9" s="391">
        <v>17.399999999999999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971882</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2898897</v>
      </c>
      <c r="BO10" s="395"/>
      <c r="BP10" s="395"/>
      <c r="BQ10" s="395"/>
      <c r="BR10" s="395"/>
      <c r="BS10" s="395"/>
      <c r="BT10" s="395"/>
      <c r="BU10" s="396"/>
      <c r="BV10" s="394">
        <v>1586904</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978899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5010367</v>
      </c>
      <c r="BO12" s="395"/>
      <c r="BP12" s="395"/>
      <c r="BQ12" s="395"/>
      <c r="BR12" s="395"/>
      <c r="BS12" s="395"/>
      <c r="BT12" s="395"/>
      <c r="BU12" s="396"/>
      <c r="BV12" s="394">
        <v>3509501</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944380</v>
      </c>
      <c r="S13" s="479"/>
      <c r="T13" s="479"/>
      <c r="U13" s="479"/>
      <c r="V13" s="480"/>
      <c r="W13" s="410" t="s">
        <v>131</v>
      </c>
      <c r="X13" s="411"/>
      <c r="Y13" s="411"/>
      <c r="Z13" s="411"/>
      <c r="AA13" s="411"/>
      <c r="AB13" s="401"/>
      <c r="AC13" s="445">
        <v>2942</v>
      </c>
      <c r="AD13" s="446"/>
      <c r="AE13" s="446"/>
      <c r="AF13" s="446"/>
      <c r="AG13" s="488"/>
      <c r="AH13" s="445">
        <v>2964</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-4826756</v>
      </c>
      <c r="BO13" s="395"/>
      <c r="BP13" s="395"/>
      <c r="BQ13" s="395"/>
      <c r="BR13" s="395"/>
      <c r="BS13" s="395"/>
      <c r="BT13" s="395"/>
      <c r="BU13" s="396"/>
      <c r="BV13" s="394">
        <v>663944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10.7</v>
      </c>
      <c r="CU13" s="392"/>
      <c r="CV13" s="392"/>
      <c r="CW13" s="392"/>
      <c r="CX13" s="392"/>
      <c r="CY13" s="392"/>
      <c r="CZ13" s="392"/>
      <c r="DA13" s="393"/>
      <c r="DB13" s="391">
        <v>10.6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977016</v>
      </c>
      <c r="S14" s="479"/>
      <c r="T14" s="479"/>
      <c r="U14" s="479"/>
      <c r="V14" s="480"/>
      <c r="W14" s="384"/>
      <c r="X14" s="385"/>
      <c r="Y14" s="385"/>
      <c r="Z14" s="385"/>
      <c r="AA14" s="385"/>
      <c r="AB14" s="374"/>
      <c r="AC14" s="481">
        <v>0.7</v>
      </c>
      <c r="AD14" s="482"/>
      <c r="AE14" s="482"/>
      <c r="AF14" s="482"/>
      <c r="AG14" s="483"/>
      <c r="AH14" s="481">
        <v>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122.4</v>
      </c>
      <c r="CU14" s="493"/>
      <c r="CV14" s="493"/>
      <c r="CW14" s="493"/>
      <c r="CX14" s="493"/>
      <c r="CY14" s="493"/>
      <c r="CZ14" s="493"/>
      <c r="DA14" s="494"/>
      <c r="DB14" s="492">
        <v>125</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946199</v>
      </c>
      <c r="S15" s="479"/>
      <c r="T15" s="479"/>
      <c r="U15" s="479"/>
      <c r="V15" s="480"/>
      <c r="W15" s="410" t="s">
        <v>137</v>
      </c>
      <c r="X15" s="411"/>
      <c r="Y15" s="411"/>
      <c r="Z15" s="411"/>
      <c r="AA15" s="411"/>
      <c r="AB15" s="401"/>
      <c r="AC15" s="445">
        <v>70455</v>
      </c>
      <c r="AD15" s="446"/>
      <c r="AE15" s="446"/>
      <c r="AF15" s="446"/>
      <c r="AG15" s="488"/>
      <c r="AH15" s="445">
        <v>76076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184757181</v>
      </c>
      <c r="BO15" s="358"/>
      <c r="BP15" s="358"/>
      <c r="BQ15" s="358"/>
      <c r="BR15" s="358"/>
      <c r="BS15" s="358"/>
      <c r="BT15" s="358"/>
      <c r="BU15" s="359"/>
      <c r="BV15" s="357">
        <v>180178079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17.2</v>
      </c>
      <c r="AD16" s="482"/>
      <c r="AE16" s="482"/>
      <c r="AF16" s="482"/>
      <c r="AG16" s="483"/>
      <c r="AH16" s="481">
        <v>18.8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208896389</v>
      </c>
      <c r="BO16" s="395"/>
      <c r="BP16" s="395"/>
      <c r="BQ16" s="395"/>
      <c r="BR16" s="395"/>
      <c r="BS16" s="395"/>
      <c r="BT16" s="395"/>
      <c r="BU16" s="396"/>
      <c r="BV16" s="394">
        <v>200385193</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335504</v>
      </c>
      <c r="AD17" s="446"/>
      <c r="AE17" s="446"/>
      <c r="AF17" s="446"/>
      <c r="AG17" s="488"/>
      <c r="AH17" s="445">
        <v>324932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231172272</v>
      </c>
      <c r="BO17" s="395"/>
      <c r="BP17" s="395"/>
      <c r="BQ17" s="395"/>
      <c r="BR17" s="395"/>
      <c r="BS17" s="395"/>
      <c r="BT17" s="395"/>
      <c r="BU17" s="396"/>
      <c r="BV17" s="394">
        <v>225547784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271.76</v>
      </c>
      <c r="M18" s="518"/>
      <c r="N18" s="518"/>
      <c r="O18" s="518"/>
      <c r="P18" s="518"/>
      <c r="Q18" s="518"/>
      <c r="R18" s="519"/>
      <c r="S18" s="519"/>
      <c r="T18" s="519"/>
      <c r="U18" s="519"/>
      <c r="V18" s="520"/>
      <c r="W18" s="412"/>
      <c r="X18" s="413"/>
      <c r="Y18" s="413"/>
      <c r="Z18" s="413"/>
      <c r="AA18" s="413"/>
      <c r="AB18" s="404"/>
      <c r="AC18" s="521">
        <v>82.1</v>
      </c>
      <c r="AD18" s="522"/>
      <c r="AE18" s="522"/>
      <c r="AF18" s="522"/>
      <c r="AG18" s="523"/>
      <c r="AH18" s="521">
        <v>80.400000000000006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265960497</v>
      </c>
      <c r="BO18" s="395"/>
      <c r="BP18" s="395"/>
      <c r="BQ18" s="395"/>
      <c r="BR18" s="395"/>
      <c r="BS18" s="395"/>
      <c r="BT18" s="395"/>
      <c r="BU18" s="396"/>
      <c r="BV18" s="394">
        <v>262519355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3588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317350738</v>
      </c>
      <c r="BO19" s="395"/>
      <c r="BP19" s="395"/>
      <c r="BQ19" s="395"/>
      <c r="BR19" s="395"/>
      <c r="BS19" s="395"/>
      <c r="BT19" s="395"/>
      <c r="BU19" s="396"/>
      <c r="BV19" s="394">
        <v>302854927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447982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711133060</v>
      </c>
      <c r="BO22" s="358"/>
      <c r="BP22" s="358"/>
      <c r="BQ22" s="358"/>
      <c r="BR22" s="358"/>
      <c r="BS22" s="358"/>
      <c r="BT22" s="358"/>
      <c r="BU22" s="359"/>
      <c r="BV22" s="357">
        <v>706395721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105780603</v>
      </c>
      <c r="BO23" s="395"/>
      <c r="BP23" s="395"/>
      <c r="BQ23" s="395"/>
      <c r="BR23" s="395"/>
      <c r="BS23" s="395"/>
      <c r="BT23" s="395"/>
      <c r="BU23" s="396"/>
      <c r="BV23" s="394">
        <v>111522162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13170</v>
      </c>
      <c r="R24" s="446"/>
      <c r="S24" s="446"/>
      <c r="T24" s="446"/>
      <c r="U24" s="446"/>
      <c r="V24" s="488"/>
      <c r="W24" s="540"/>
      <c r="X24" s="541"/>
      <c r="Y24" s="542"/>
      <c r="Z24" s="444" t="s">
        <v>162</v>
      </c>
      <c r="AA24" s="424"/>
      <c r="AB24" s="424"/>
      <c r="AC24" s="424"/>
      <c r="AD24" s="424"/>
      <c r="AE24" s="424"/>
      <c r="AF24" s="424"/>
      <c r="AG24" s="425"/>
      <c r="AH24" s="445">
        <v>6161</v>
      </c>
      <c r="AI24" s="446"/>
      <c r="AJ24" s="446"/>
      <c r="AK24" s="446"/>
      <c r="AL24" s="488"/>
      <c r="AM24" s="445">
        <v>18723279</v>
      </c>
      <c r="AN24" s="446"/>
      <c r="AO24" s="446"/>
      <c r="AP24" s="446"/>
      <c r="AQ24" s="446"/>
      <c r="AR24" s="488"/>
      <c r="AS24" s="445">
        <v>3039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471426197</v>
      </c>
      <c r="BO24" s="395"/>
      <c r="BP24" s="395"/>
      <c r="BQ24" s="395"/>
      <c r="BR24" s="395"/>
      <c r="BS24" s="395"/>
      <c r="BT24" s="395"/>
      <c r="BU24" s="396"/>
      <c r="BV24" s="394">
        <v>462188304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3</v>
      </c>
      <c r="M25" s="446"/>
      <c r="N25" s="446"/>
      <c r="O25" s="446"/>
      <c r="P25" s="488"/>
      <c r="Q25" s="445">
        <v>10640</v>
      </c>
      <c r="R25" s="446"/>
      <c r="S25" s="446"/>
      <c r="T25" s="446"/>
      <c r="U25" s="446"/>
      <c r="V25" s="488"/>
      <c r="W25" s="540"/>
      <c r="X25" s="541"/>
      <c r="Y25" s="542"/>
      <c r="Z25" s="444" t="s">
        <v>165</v>
      </c>
      <c r="AA25" s="424"/>
      <c r="AB25" s="424"/>
      <c r="AC25" s="424"/>
      <c r="AD25" s="424"/>
      <c r="AE25" s="424"/>
      <c r="AF25" s="424"/>
      <c r="AG25" s="425"/>
      <c r="AH25" s="445">
        <v>903</v>
      </c>
      <c r="AI25" s="446"/>
      <c r="AJ25" s="446"/>
      <c r="AK25" s="446"/>
      <c r="AL25" s="488"/>
      <c r="AM25" s="445">
        <v>2592513</v>
      </c>
      <c r="AN25" s="446"/>
      <c r="AO25" s="446"/>
      <c r="AP25" s="446"/>
      <c r="AQ25" s="446"/>
      <c r="AR25" s="488"/>
      <c r="AS25" s="445">
        <v>2871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198118653</v>
      </c>
      <c r="BO25" s="358"/>
      <c r="BP25" s="358"/>
      <c r="BQ25" s="358"/>
      <c r="BR25" s="358"/>
      <c r="BS25" s="358"/>
      <c r="BT25" s="358"/>
      <c r="BU25" s="359"/>
      <c r="BV25" s="357">
        <v>188795851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7800</v>
      </c>
      <c r="R26" s="446"/>
      <c r="S26" s="446"/>
      <c r="T26" s="446"/>
      <c r="U26" s="446"/>
      <c r="V26" s="488"/>
      <c r="W26" s="540"/>
      <c r="X26" s="541"/>
      <c r="Y26" s="542"/>
      <c r="Z26" s="444" t="s">
        <v>168</v>
      </c>
      <c r="AA26" s="546"/>
      <c r="AB26" s="546"/>
      <c r="AC26" s="546"/>
      <c r="AD26" s="546"/>
      <c r="AE26" s="546"/>
      <c r="AF26" s="546"/>
      <c r="AG26" s="547"/>
      <c r="AH26" s="445">
        <v>488</v>
      </c>
      <c r="AI26" s="446"/>
      <c r="AJ26" s="446"/>
      <c r="AK26" s="446"/>
      <c r="AL26" s="488"/>
      <c r="AM26" s="445">
        <v>1448384</v>
      </c>
      <c r="AN26" s="446"/>
      <c r="AO26" s="446"/>
      <c r="AP26" s="446"/>
      <c r="AQ26" s="446"/>
      <c r="AR26" s="488"/>
      <c r="AS26" s="445">
        <v>2968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2592945</v>
      </c>
      <c r="BO26" s="395"/>
      <c r="BP26" s="395"/>
      <c r="BQ26" s="395"/>
      <c r="BR26" s="395"/>
      <c r="BS26" s="395"/>
      <c r="BT26" s="395"/>
      <c r="BU26" s="396"/>
      <c r="BV26" s="394">
        <v>2696131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9300</v>
      </c>
      <c r="R27" s="446"/>
      <c r="S27" s="446"/>
      <c r="T27" s="446"/>
      <c r="U27" s="446"/>
      <c r="V27" s="488"/>
      <c r="W27" s="540"/>
      <c r="X27" s="541"/>
      <c r="Y27" s="542"/>
      <c r="Z27" s="444" t="s">
        <v>171</v>
      </c>
      <c r="AA27" s="424"/>
      <c r="AB27" s="424"/>
      <c r="AC27" s="424"/>
      <c r="AD27" s="424"/>
      <c r="AE27" s="424"/>
      <c r="AF27" s="424"/>
      <c r="AG27" s="425"/>
      <c r="AH27" s="445">
        <v>4228</v>
      </c>
      <c r="AI27" s="446"/>
      <c r="AJ27" s="446"/>
      <c r="AK27" s="446"/>
      <c r="AL27" s="488"/>
      <c r="AM27" s="445">
        <v>14700410</v>
      </c>
      <c r="AN27" s="446"/>
      <c r="AO27" s="446"/>
      <c r="AP27" s="446"/>
      <c r="AQ27" s="446"/>
      <c r="AR27" s="488"/>
      <c r="AS27" s="445">
        <v>3477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8400</v>
      </c>
      <c r="R28" s="446"/>
      <c r="S28" s="446"/>
      <c r="T28" s="446"/>
      <c r="U28" s="446"/>
      <c r="V28" s="488"/>
      <c r="W28" s="540"/>
      <c r="X28" s="541"/>
      <c r="Y28" s="542"/>
      <c r="Z28" s="444" t="s">
        <v>174</v>
      </c>
      <c r="AA28" s="424"/>
      <c r="AB28" s="424"/>
      <c r="AC28" s="424"/>
      <c r="AD28" s="424"/>
      <c r="AE28" s="424"/>
      <c r="AF28" s="424"/>
      <c r="AG28" s="425"/>
      <c r="AH28" s="445">
        <v>221</v>
      </c>
      <c r="AI28" s="446"/>
      <c r="AJ28" s="446"/>
      <c r="AK28" s="446"/>
      <c r="AL28" s="488"/>
      <c r="AM28" s="445">
        <v>590733</v>
      </c>
      <c r="AN28" s="446"/>
      <c r="AO28" s="446"/>
      <c r="AP28" s="446"/>
      <c r="AQ28" s="446"/>
      <c r="AR28" s="488"/>
      <c r="AS28" s="445">
        <v>2673</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14925403</v>
      </c>
      <c r="BO28" s="358"/>
      <c r="BP28" s="358"/>
      <c r="BQ28" s="358"/>
      <c r="BR28" s="358"/>
      <c r="BS28" s="358"/>
      <c r="BT28" s="358"/>
      <c r="BU28" s="359"/>
      <c r="BV28" s="357">
        <v>17036873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48</v>
      </c>
      <c r="M29" s="446"/>
      <c r="N29" s="446"/>
      <c r="O29" s="446"/>
      <c r="P29" s="488"/>
      <c r="Q29" s="445">
        <v>7700</v>
      </c>
      <c r="R29" s="446"/>
      <c r="S29" s="446"/>
      <c r="T29" s="446"/>
      <c r="U29" s="446"/>
      <c r="V29" s="488"/>
      <c r="W29" s="543"/>
      <c r="X29" s="544"/>
      <c r="Y29" s="545"/>
      <c r="Z29" s="444" t="s">
        <v>177</v>
      </c>
      <c r="AA29" s="424"/>
      <c r="AB29" s="424"/>
      <c r="AC29" s="424"/>
      <c r="AD29" s="424"/>
      <c r="AE29" s="424"/>
      <c r="AF29" s="424"/>
      <c r="AG29" s="425"/>
      <c r="AH29" s="445">
        <v>10610</v>
      </c>
      <c r="AI29" s="446"/>
      <c r="AJ29" s="446"/>
      <c r="AK29" s="446"/>
      <c r="AL29" s="488"/>
      <c r="AM29" s="445">
        <v>34014422</v>
      </c>
      <c r="AN29" s="446"/>
      <c r="AO29" s="446"/>
      <c r="AP29" s="446"/>
      <c r="AQ29" s="446"/>
      <c r="AR29" s="488"/>
      <c r="AS29" s="445">
        <v>3206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1022073</v>
      </c>
      <c r="BO29" s="395"/>
      <c r="BP29" s="395"/>
      <c r="BQ29" s="395"/>
      <c r="BR29" s="395"/>
      <c r="BS29" s="395"/>
      <c r="BT29" s="395"/>
      <c r="BU29" s="396"/>
      <c r="BV29" s="394" t="s">
        <v>122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13432765</v>
      </c>
      <c r="BO30" s="514"/>
      <c r="BP30" s="514"/>
      <c r="BQ30" s="514"/>
      <c r="BR30" s="514"/>
      <c r="BS30" s="514"/>
      <c r="BT30" s="514"/>
      <c r="BU30" s="515"/>
      <c r="BV30" s="513">
        <v>10375112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9</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13</v>
      </c>
      <c r="AN34" s="584"/>
      <c r="AO34" s="585" t="str">
        <f>IF('各会計、関係団体の財政状況及び健全化判断比率'!B32="","",'各会計、関係団体の財政状況及び健全化判断比率'!B32)</f>
        <v>病院事業会計</v>
      </c>
      <c r="AP34" s="585"/>
      <c r="AQ34" s="585"/>
      <c r="AR34" s="585"/>
      <c r="AS34" s="585"/>
      <c r="AT34" s="585"/>
      <c r="AU34" s="585"/>
      <c r="AV34" s="585"/>
      <c r="AW34" s="585"/>
      <c r="AX34" s="585"/>
      <c r="AY34" s="585"/>
      <c r="AZ34" s="585"/>
      <c r="BA34" s="585"/>
      <c r="BB34" s="585"/>
      <c r="BC34" s="585"/>
      <c r="BD34" s="175"/>
      <c r="BE34" s="584">
        <f>IF(BG34="","",MAX(C34:D43,U34:V43,AM34:AN43)+1)</f>
        <v>16</v>
      </c>
      <c r="BF34" s="584"/>
      <c r="BG34" s="585" t="str">
        <f>IF('各会計、関係団体の財政状況及び健全化判断比率'!B35="","",'各会計、関係団体の財政状況及び健全化判断比率'!B35)</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19</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25</v>
      </c>
      <c r="CP34" s="584"/>
      <c r="CQ34" s="585" t="str">
        <f>IF('各会計、関係団体の財政状況及び健全化判断比率'!BS7="","",'各会計、関係団体の財政状況及び健全化判断比率'!BS7)</f>
        <v>千葉市国際交流協会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母子父子寡婦福祉資金貸付事業特別会計</v>
      </c>
      <c r="F35" s="585"/>
      <c r="G35" s="585"/>
      <c r="H35" s="585"/>
      <c r="I35" s="585"/>
      <c r="J35" s="585"/>
      <c r="K35" s="585"/>
      <c r="L35" s="585"/>
      <c r="M35" s="585"/>
      <c r="N35" s="585"/>
      <c r="O35" s="585"/>
      <c r="P35" s="585"/>
      <c r="Q35" s="585"/>
      <c r="R35" s="585"/>
      <c r="S35" s="585"/>
      <c r="T35" s="175"/>
      <c r="U35" s="584">
        <f>IF(W35="","",U34+1)</f>
        <v>10</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14</v>
      </c>
      <c r="AN35" s="584"/>
      <c r="AO35" s="585" t="str">
        <f>IF('各会計、関係団体の財政状況及び健全化判断比率'!B33="","",'各会計、関係団体の財政状況及び健全化判断比率'!B33)</f>
        <v>下水道事業会計</v>
      </c>
      <c r="AP35" s="585"/>
      <c r="AQ35" s="585"/>
      <c r="AR35" s="585"/>
      <c r="AS35" s="585"/>
      <c r="AT35" s="585"/>
      <c r="AU35" s="585"/>
      <c r="AV35" s="585"/>
      <c r="AW35" s="585"/>
      <c r="AX35" s="585"/>
      <c r="AY35" s="585"/>
      <c r="AZ35" s="585"/>
      <c r="BA35" s="585"/>
      <c r="BB35" s="585"/>
      <c r="BC35" s="585"/>
      <c r="BD35" s="175"/>
      <c r="BE35" s="584">
        <f t="shared" ref="BE35:BE43" si="1">IF(BG35="","",BE34+1)</f>
        <v>17</v>
      </c>
      <c r="BF35" s="584"/>
      <c r="BG35" s="585" t="str">
        <f>IF('各会計、関係団体の財政状況及び健全化判断比率'!B36="","",'各会計、関係団体の財政状況及び健全化判断比率'!B36)</f>
        <v>地方卸売市場事業特別会計</v>
      </c>
      <c r="BH35" s="585"/>
      <c r="BI35" s="585"/>
      <c r="BJ35" s="585"/>
      <c r="BK35" s="585"/>
      <c r="BL35" s="585"/>
      <c r="BM35" s="585"/>
      <c r="BN35" s="585"/>
      <c r="BO35" s="585"/>
      <c r="BP35" s="585"/>
      <c r="BQ35" s="585"/>
      <c r="BR35" s="585"/>
      <c r="BS35" s="585"/>
      <c r="BT35" s="585"/>
      <c r="BU35" s="585"/>
      <c r="BV35" s="175"/>
      <c r="BW35" s="584">
        <f t="shared" ref="BW35:BW43" si="2">IF(BY35="","",BW34+1)</f>
        <v>20</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f t="shared" ref="CO35:CO43" si="3">IF(CQ35="","",CO34+1)</f>
        <v>26</v>
      </c>
      <c r="CP35" s="584"/>
      <c r="CQ35" s="585" t="str">
        <f>IF('各会計、関係団体の財政状況及び健全化判断比率'!BS8="","",'各会計、関係団体の財政状況及び健全化判断比率'!BS8)</f>
        <v>千葉市文化振興財団</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霊園事業特別会計</v>
      </c>
      <c r="F36" s="585"/>
      <c r="G36" s="585"/>
      <c r="H36" s="585"/>
      <c r="I36" s="585"/>
      <c r="J36" s="585"/>
      <c r="K36" s="585"/>
      <c r="L36" s="585"/>
      <c r="M36" s="585"/>
      <c r="N36" s="585"/>
      <c r="O36" s="585"/>
      <c r="P36" s="585"/>
      <c r="Q36" s="585"/>
      <c r="R36" s="585"/>
      <c r="S36" s="585"/>
      <c r="T36" s="175"/>
      <c r="U36" s="584">
        <f t="shared" ref="U36:U43" si="4">IF(W36="","",U35+1)</f>
        <v>11</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15</v>
      </c>
      <c r="AN36" s="584"/>
      <c r="AO36" s="585" t="str">
        <f>IF('各会計、関係団体の財政状況及び健全化判断比率'!B34="","",'各会計、関係団体の財政状況及び健全化判断比率'!B34)</f>
        <v>水道事業会計</v>
      </c>
      <c r="AP36" s="585"/>
      <c r="AQ36" s="585"/>
      <c r="AR36" s="585"/>
      <c r="AS36" s="585"/>
      <c r="AT36" s="585"/>
      <c r="AU36" s="585"/>
      <c r="AV36" s="585"/>
      <c r="AW36" s="585"/>
      <c r="AX36" s="585"/>
      <c r="AY36" s="585"/>
      <c r="AZ36" s="585"/>
      <c r="BA36" s="585"/>
      <c r="BB36" s="585"/>
      <c r="BC36" s="585"/>
      <c r="BD36" s="175"/>
      <c r="BE36" s="584">
        <f t="shared" si="1"/>
        <v>18</v>
      </c>
      <c r="BF36" s="584"/>
      <c r="BG36" s="585" t="str">
        <f>IF('各会計、関係団体の財政状況及び健全化判断比率'!B37="","",'各会計、関係団体の財政状況及び健全化判断比率'!B37)</f>
        <v>動物公園事業特別会計</v>
      </c>
      <c r="BH36" s="585"/>
      <c r="BI36" s="585"/>
      <c r="BJ36" s="585"/>
      <c r="BK36" s="585"/>
      <c r="BL36" s="585"/>
      <c r="BM36" s="585"/>
      <c r="BN36" s="585"/>
      <c r="BO36" s="585"/>
      <c r="BP36" s="585"/>
      <c r="BQ36" s="585"/>
      <c r="BR36" s="585"/>
      <c r="BS36" s="585"/>
      <c r="BT36" s="585"/>
      <c r="BU36" s="585"/>
      <c r="BV36" s="175"/>
      <c r="BW36" s="584">
        <f t="shared" si="2"/>
        <v>21</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f t="shared" si="3"/>
        <v>27</v>
      </c>
      <c r="CP36" s="584"/>
      <c r="CQ36" s="585" t="str">
        <f>IF('各会計、関係団体の財政状況及び健全化判断比率'!BS9="","",'各会計、関係団体の財政状況及び健全化判断比率'!BS9)</f>
        <v>千葉市スポーツ協会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f>IF(E37="","",C36+1)</f>
        <v>4</v>
      </c>
      <c r="D37" s="584"/>
      <c r="E37" s="585" t="str">
        <f>IF('各会計、関係団体の財政状況及び健全化判断比率'!B10="","",'各会計、関係団体の財政状況及び健全化判断比率'!B10)</f>
        <v>都市計画土地区画整理事業特別会計</v>
      </c>
      <c r="F37" s="585"/>
      <c r="G37" s="585"/>
      <c r="H37" s="585"/>
      <c r="I37" s="585"/>
      <c r="J37" s="585"/>
      <c r="K37" s="585"/>
      <c r="L37" s="585"/>
      <c r="M37" s="585"/>
      <c r="N37" s="585"/>
      <c r="O37" s="585"/>
      <c r="P37" s="585"/>
      <c r="Q37" s="585"/>
      <c r="R37" s="585"/>
      <c r="S37" s="585"/>
      <c r="T37" s="175"/>
      <c r="U37" s="584">
        <f t="shared" si="4"/>
        <v>12</v>
      </c>
      <c r="V37" s="584"/>
      <c r="W37" s="585" t="str">
        <f>IF('各会計、関係団体の財政状況及び健全化判断比率'!B31="","",'各会計、関係団体の財政状況及び健全化判断比率'!B31)</f>
        <v>競輪事業特別会計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22</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f t="shared" si="3"/>
        <v>28</v>
      </c>
      <c r="CP37" s="584"/>
      <c r="CQ37" s="585" t="str">
        <f>IF('各会計、関係団体の財政状況及び健全化判断比率'!BS10="","",'各会計、関係団体の財政状況及び健全化判断比率'!BS10)</f>
        <v>千葉市保健医療事業団</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f t="shared" ref="C38:C43" si="5">IF(E38="","",C37+1)</f>
        <v>5</v>
      </c>
      <c r="D38" s="584"/>
      <c r="E38" s="585" t="str">
        <f>IF('各会計、関係団体の財政状況及び健全化判断比率'!B11="","",'各会計、関係団体の財政状況及び健全化判断比率'!B11)</f>
        <v>市街地再開発事業特別会計</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23</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f t="shared" si="3"/>
        <v>29</v>
      </c>
      <c r="CP38" s="584"/>
      <c r="CQ38" s="585" t="str">
        <f>IF('各会計、関係団体の財政状況及び健全化判断比率'!BS11="","",'各会計、関係団体の財政状況及び健全化判断比率'!BS11)</f>
        <v>千葉市産業振興財団</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f t="shared" si="5"/>
        <v>6</v>
      </c>
      <c r="D39" s="584"/>
      <c r="E39" s="585" t="str">
        <f>IF('各会計、関係団体の財政状況及び健全化判断比率'!B12="","",'各会計、関係団体の財政状況及び健全化判断比率'!B12)</f>
        <v>公共用地取得事業特別会計</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24</v>
      </c>
      <c r="BX39" s="584"/>
      <c r="BY39" s="585" t="str">
        <f>IF('各会計、関係団体の財政状況及び健全化判断比率'!B73="","",'各会計、関係団体の財政状況及び健全化判断比率'!B73)</f>
        <v>千葉県後期高齢者医療広域連合（特別会計）</v>
      </c>
      <c r="BZ39" s="585"/>
      <c r="CA39" s="585"/>
      <c r="CB39" s="585"/>
      <c r="CC39" s="585"/>
      <c r="CD39" s="585"/>
      <c r="CE39" s="585"/>
      <c r="CF39" s="585"/>
      <c r="CG39" s="585"/>
      <c r="CH39" s="585"/>
      <c r="CI39" s="585"/>
      <c r="CJ39" s="585"/>
      <c r="CK39" s="585"/>
      <c r="CL39" s="585"/>
      <c r="CM39" s="585"/>
      <c r="CN39" s="175"/>
      <c r="CO39" s="584">
        <f t="shared" si="3"/>
        <v>30</v>
      </c>
      <c r="CP39" s="584"/>
      <c r="CQ39" s="585" t="str">
        <f>IF('各会計、関係団体の財政状況及び健全化判断比率'!BS12="","",'各会計、関係団体の財政状況及び健全化判断比率'!BS12)</f>
        <v>千葉市防災普及公社</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f t="shared" si="5"/>
        <v>7</v>
      </c>
      <c r="D40" s="584"/>
      <c r="E40" s="585" t="str">
        <f>IF('各会計、関係団体の財政状況及び健全化判断比率'!B13="","",'各会計、関係団体の財政状況及び健全化判断比率'!B13)</f>
        <v>学校給食事業特別会計</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31</v>
      </c>
      <c r="CP40" s="584"/>
      <c r="CQ40" s="585" t="str">
        <f>IF('各会計、関係団体の財政状況及び健全化判断比率'!BS13="","",'各会計、関係団体の財政状況及び健全化判断比率'!BS13)</f>
        <v>千葉市教育振興財団</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f t="shared" si="5"/>
        <v>8</v>
      </c>
      <c r="D41" s="584"/>
      <c r="E41" s="585" t="str">
        <f>IF('各会計、関係団体の財政状況及び健全化判断比率'!B14="","",'各会計、関係団体の財政状況及び健全化判断比率'!B14)</f>
        <v>公債管理特別会計</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f t="shared" si="3"/>
        <v>32</v>
      </c>
      <c r="CP41" s="584"/>
      <c r="CQ41" s="585" t="str">
        <f>IF('各会計、関係団体の財政状況及び健全化判断比率'!BS14="","",'各会計、関係団体の財政状況及び健全化判断比率'!BS14)</f>
        <v>千葉市シルバー人材センター</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f t="shared" si="3"/>
        <v>33</v>
      </c>
      <c r="CP42" s="584"/>
      <c r="CQ42" s="585" t="str">
        <f>IF('各会計、関係団体の財政状況及び健全化判断比率'!BS15="","",'各会計、関係団体の財政状況及び健全化判断比率'!BS15)</f>
        <v>千葉市観光協会</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f t="shared" si="3"/>
        <v>34</v>
      </c>
      <c r="CP43" s="584"/>
      <c r="CQ43" s="585" t="str">
        <f>IF('各会計、関係団体の財政状況及び健全化判断比率'!BS16="","",'各会計、関係団体の財政状況及び健全化判断比率'!BS16)</f>
        <v>千葉市住宅供給公社</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Yln+JR4QQ+vJM34tJSASkOieOSaXeqF/IS/X0obhrfCl34qiRC3IOgT3rFb16wrOYeuUHCuOF30rvMGdJ6UMNg==" saltValue="z3t7FNvzVVyrEMDwIgnsZ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207965406</v>
      </c>
      <c r="S5" s="600"/>
      <c r="T5" s="600"/>
      <c r="U5" s="600"/>
      <c r="V5" s="600"/>
      <c r="W5" s="600"/>
      <c r="X5" s="600"/>
      <c r="Y5" s="601"/>
      <c r="Z5" s="602">
        <v>40.700000000000003</v>
      </c>
      <c r="AA5" s="602"/>
      <c r="AB5" s="602"/>
      <c r="AC5" s="602"/>
      <c r="AD5" s="603">
        <v>194632510</v>
      </c>
      <c r="AE5" s="603"/>
      <c r="AF5" s="603"/>
      <c r="AG5" s="603"/>
      <c r="AH5" s="603"/>
      <c r="AI5" s="603"/>
      <c r="AJ5" s="603"/>
      <c r="AK5" s="603"/>
      <c r="AL5" s="604">
        <v>74.599999999999994</v>
      </c>
      <c r="AM5" s="605"/>
      <c r="AN5" s="605"/>
      <c r="AO5" s="606"/>
      <c r="AP5" s="596" t="s">
        <v>216</v>
      </c>
      <c r="AQ5" s="597"/>
      <c r="AR5" s="597"/>
      <c r="AS5" s="597"/>
      <c r="AT5" s="597"/>
      <c r="AU5" s="597"/>
      <c r="AV5" s="597"/>
      <c r="AW5" s="597"/>
      <c r="AX5" s="597"/>
      <c r="AY5" s="597"/>
      <c r="AZ5" s="597"/>
      <c r="BA5" s="597"/>
      <c r="BB5" s="597"/>
      <c r="BC5" s="597"/>
      <c r="BD5" s="597"/>
      <c r="BE5" s="597"/>
      <c r="BF5" s="598"/>
      <c r="BG5" s="610">
        <v>189133979</v>
      </c>
      <c r="BH5" s="611"/>
      <c r="BI5" s="611"/>
      <c r="BJ5" s="611"/>
      <c r="BK5" s="611"/>
      <c r="BL5" s="611"/>
      <c r="BM5" s="611"/>
      <c r="BN5" s="612"/>
      <c r="BO5" s="613">
        <v>90.9</v>
      </c>
      <c r="BP5" s="613"/>
      <c r="BQ5" s="613"/>
      <c r="BR5" s="613"/>
      <c r="BS5" s="614">
        <v>1801858</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2662897</v>
      </c>
      <c r="S6" s="611"/>
      <c r="T6" s="611"/>
      <c r="U6" s="611"/>
      <c r="V6" s="611"/>
      <c r="W6" s="611"/>
      <c r="X6" s="611"/>
      <c r="Y6" s="612"/>
      <c r="Z6" s="613">
        <v>0.5</v>
      </c>
      <c r="AA6" s="613"/>
      <c r="AB6" s="613"/>
      <c r="AC6" s="613"/>
      <c r="AD6" s="614">
        <v>2662897</v>
      </c>
      <c r="AE6" s="614"/>
      <c r="AF6" s="614"/>
      <c r="AG6" s="614"/>
      <c r="AH6" s="614"/>
      <c r="AI6" s="614"/>
      <c r="AJ6" s="614"/>
      <c r="AK6" s="614"/>
      <c r="AL6" s="615">
        <v>1</v>
      </c>
      <c r="AM6" s="616"/>
      <c r="AN6" s="616"/>
      <c r="AO6" s="617"/>
      <c r="AP6" s="607" t="s">
        <v>221</v>
      </c>
      <c r="AQ6" s="608"/>
      <c r="AR6" s="608"/>
      <c r="AS6" s="608"/>
      <c r="AT6" s="608"/>
      <c r="AU6" s="608"/>
      <c r="AV6" s="608"/>
      <c r="AW6" s="608"/>
      <c r="AX6" s="608"/>
      <c r="AY6" s="608"/>
      <c r="AZ6" s="608"/>
      <c r="BA6" s="608"/>
      <c r="BB6" s="608"/>
      <c r="BC6" s="608"/>
      <c r="BD6" s="608"/>
      <c r="BE6" s="608"/>
      <c r="BF6" s="609"/>
      <c r="BG6" s="610">
        <v>189133979</v>
      </c>
      <c r="BH6" s="611"/>
      <c r="BI6" s="611"/>
      <c r="BJ6" s="611"/>
      <c r="BK6" s="611"/>
      <c r="BL6" s="611"/>
      <c r="BM6" s="611"/>
      <c r="BN6" s="612"/>
      <c r="BO6" s="613">
        <v>90.9</v>
      </c>
      <c r="BP6" s="613"/>
      <c r="BQ6" s="613"/>
      <c r="BR6" s="613"/>
      <c r="BS6" s="614">
        <v>1801858</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1252492</v>
      </c>
      <c r="CS6" s="611"/>
      <c r="CT6" s="611"/>
      <c r="CU6" s="611"/>
      <c r="CV6" s="611"/>
      <c r="CW6" s="611"/>
      <c r="CX6" s="611"/>
      <c r="CY6" s="612"/>
      <c r="CZ6" s="604">
        <v>0.2</v>
      </c>
      <c r="DA6" s="605"/>
      <c r="DB6" s="605"/>
      <c r="DC6" s="621"/>
      <c r="DD6" s="619" t="s">
        <v>122</v>
      </c>
      <c r="DE6" s="611"/>
      <c r="DF6" s="611"/>
      <c r="DG6" s="611"/>
      <c r="DH6" s="611"/>
      <c r="DI6" s="611"/>
      <c r="DJ6" s="611"/>
      <c r="DK6" s="611"/>
      <c r="DL6" s="611"/>
      <c r="DM6" s="611"/>
      <c r="DN6" s="611"/>
      <c r="DO6" s="611"/>
      <c r="DP6" s="612"/>
      <c r="DQ6" s="619">
        <v>1201901</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87178</v>
      </c>
      <c r="S7" s="611"/>
      <c r="T7" s="611"/>
      <c r="U7" s="611"/>
      <c r="V7" s="611"/>
      <c r="W7" s="611"/>
      <c r="X7" s="611"/>
      <c r="Y7" s="612"/>
      <c r="Z7" s="613">
        <v>0</v>
      </c>
      <c r="AA7" s="613"/>
      <c r="AB7" s="613"/>
      <c r="AC7" s="613"/>
      <c r="AD7" s="614">
        <v>87178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108989333</v>
      </c>
      <c r="BH7" s="611"/>
      <c r="BI7" s="611"/>
      <c r="BJ7" s="611"/>
      <c r="BK7" s="611"/>
      <c r="BL7" s="611"/>
      <c r="BM7" s="611"/>
      <c r="BN7" s="612"/>
      <c r="BO7" s="613">
        <v>52.4</v>
      </c>
      <c r="BP7" s="613"/>
      <c r="BQ7" s="613"/>
      <c r="BR7" s="613"/>
      <c r="BS7" s="614">
        <v>1801858</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37810485</v>
      </c>
      <c r="CS7" s="611"/>
      <c r="CT7" s="611"/>
      <c r="CU7" s="611"/>
      <c r="CV7" s="611"/>
      <c r="CW7" s="611"/>
      <c r="CX7" s="611"/>
      <c r="CY7" s="612"/>
      <c r="CZ7" s="613">
        <v>7.5</v>
      </c>
      <c r="DA7" s="613"/>
      <c r="DB7" s="613"/>
      <c r="DC7" s="613"/>
      <c r="DD7" s="619">
        <v>2643213</v>
      </c>
      <c r="DE7" s="611"/>
      <c r="DF7" s="611"/>
      <c r="DG7" s="611"/>
      <c r="DH7" s="611"/>
      <c r="DI7" s="611"/>
      <c r="DJ7" s="611"/>
      <c r="DK7" s="611"/>
      <c r="DL7" s="611"/>
      <c r="DM7" s="611"/>
      <c r="DN7" s="611"/>
      <c r="DO7" s="611"/>
      <c r="DP7" s="612"/>
      <c r="DQ7" s="619">
        <v>29054700</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1236953</v>
      </c>
      <c r="S8" s="611"/>
      <c r="T8" s="611"/>
      <c r="U8" s="611"/>
      <c r="V8" s="611"/>
      <c r="W8" s="611"/>
      <c r="X8" s="611"/>
      <c r="Y8" s="612"/>
      <c r="Z8" s="613">
        <v>0.2</v>
      </c>
      <c r="AA8" s="613"/>
      <c r="AB8" s="613"/>
      <c r="AC8" s="613"/>
      <c r="AD8" s="614">
        <v>1236953</v>
      </c>
      <c r="AE8" s="614"/>
      <c r="AF8" s="614"/>
      <c r="AG8" s="614"/>
      <c r="AH8" s="614"/>
      <c r="AI8" s="614"/>
      <c r="AJ8" s="614"/>
      <c r="AK8" s="614"/>
      <c r="AL8" s="615">
        <v>0.5</v>
      </c>
      <c r="AM8" s="616"/>
      <c r="AN8" s="616"/>
      <c r="AO8" s="617"/>
      <c r="AP8" s="607" t="s">
        <v>227</v>
      </c>
      <c r="AQ8" s="608"/>
      <c r="AR8" s="608"/>
      <c r="AS8" s="608"/>
      <c r="AT8" s="608"/>
      <c r="AU8" s="608"/>
      <c r="AV8" s="608"/>
      <c r="AW8" s="608"/>
      <c r="AX8" s="608"/>
      <c r="AY8" s="608"/>
      <c r="AZ8" s="608"/>
      <c r="BA8" s="608"/>
      <c r="BB8" s="608"/>
      <c r="BC8" s="608"/>
      <c r="BD8" s="608"/>
      <c r="BE8" s="608"/>
      <c r="BF8" s="609"/>
      <c r="BG8" s="610">
        <v>1766692</v>
      </c>
      <c r="BH8" s="611"/>
      <c r="BI8" s="611"/>
      <c r="BJ8" s="611"/>
      <c r="BK8" s="611"/>
      <c r="BL8" s="611"/>
      <c r="BM8" s="611"/>
      <c r="BN8" s="612"/>
      <c r="BO8" s="613">
        <v>0.8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197980559</v>
      </c>
      <c r="CS8" s="611"/>
      <c r="CT8" s="611"/>
      <c r="CU8" s="611"/>
      <c r="CV8" s="611"/>
      <c r="CW8" s="611"/>
      <c r="CX8" s="611"/>
      <c r="CY8" s="612"/>
      <c r="CZ8" s="613">
        <v>39.1</v>
      </c>
      <c r="DA8" s="613"/>
      <c r="DB8" s="613"/>
      <c r="DC8" s="613"/>
      <c r="DD8" s="619">
        <v>2719633</v>
      </c>
      <c r="DE8" s="611"/>
      <c r="DF8" s="611"/>
      <c r="DG8" s="611"/>
      <c r="DH8" s="611"/>
      <c r="DI8" s="611"/>
      <c r="DJ8" s="611"/>
      <c r="DK8" s="611"/>
      <c r="DL8" s="611"/>
      <c r="DM8" s="611"/>
      <c r="DN8" s="611"/>
      <c r="DO8" s="611"/>
      <c r="DP8" s="612"/>
      <c r="DQ8" s="619">
        <v>98820353</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1482715</v>
      </c>
      <c r="S9" s="611"/>
      <c r="T9" s="611"/>
      <c r="U9" s="611"/>
      <c r="V9" s="611"/>
      <c r="W9" s="611"/>
      <c r="X9" s="611"/>
      <c r="Y9" s="612"/>
      <c r="Z9" s="613">
        <v>0.3</v>
      </c>
      <c r="AA9" s="613"/>
      <c r="AB9" s="613"/>
      <c r="AC9" s="613"/>
      <c r="AD9" s="614">
        <v>1482715</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94263788</v>
      </c>
      <c r="BH9" s="611"/>
      <c r="BI9" s="611"/>
      <c r="BJ9" s="611"/>
      <c r="BK9" s="611"/>
      <c r="BL9" s="611"/>
      <c r="BM9" s="611"/>
      <c r="BN9" s="612"/>
      <c r="BO9" s="613">
        <v>45.3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51219176</v>
      </c>
      <c r="CS9" s="611"/>
      <c r="CT9" s="611"/>
      <c r="CU9" s="611"/>
      <c r="CV9" s="611"/>
      <c r="CW9" s="611"/>
      <c r="CX9" s="611"/>
      <c r="CY9" s="612"/>
      <c r="CZ9" s="613">
        <v>10.1</v>
      </c>
      <c r="DA9" s="613"/>
      <c r="DB9" s="613"/>
      <c r="DC9" s="613"/>
      <c r="DD9" s="619">
        <v>8083845</v>
      </c>
      <c r="DE9" s="611"/>
      <c r="DF9" s="611"/>
      <c r="DG9" s="611"/>
      <c r="DH9" s="611"/>
      <c r="DI9" s="611"/>
      <c r="DJ9" s="611"/>
      <c r="DK9" s="611"/>
      <c r="DL9" s="611"/>
      <c r="DM9" s="611"/>
      <c r="DN9" s="611"/>
      <c r="DO9" s="611"/>
      <c r="DP9" s="612"/>
      <c r="DQ9" s="619">
        <v>27903696</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v>218484</v>
      </c>
      <c r="S10" s="611"/>
      <c r="T10" s="611"/>
      <c r="U10" s="611"/>
      <c r="V10" s="611"/>
      <c r="W10" s="611"/>
      <c r="X10" s="611"/>
      <c r="Y10" s="612"/>
      <c r="Z10" s="613">
        <v>0</v>
      </c>
      <c r="AA10" s="613"/>
      <c r="AB10" s="613"/>
      <c r="AC10" s="613"/>
      <c r="AD10" s="614">
        <v>218484</v>
      </c>
      <c r="AE10" s="614"/>
      <c r="AF10" s="614"/>
      <c r="AG10" s="614"/>
      <c r="AH10" s="614"/>
      <c r="AI10" s="614"/>
      <c r="AJ10" s="614"/>
      <c r="AK10" s="614"/>
      <c r="AL10" s="615">
        <v>0.1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3647977</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232317</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220190</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24630693</v>
      </c>
      <c r="S11" s="611"/>
      <c r="T11" s="611"/>
      <c r="U11" s="611"/>
      <c r="V11" s="611"/>
      <c r="W11" s="611"/>
      <c r="X11" s="611"/>
      <c r="Y11" s="612"/>
      <c r="Z11" s="615">
        <v>4.8</v>
      </c>
      <c r="AA11" s="616"/>
      <c r="AB11" s="616"/>
      <c r="AC11" s="622"/>
      <c r="AD11" s="619">
        <v>24630693</v>
      </c>
      <c r="AE11" s="611"/>
      <c r="AF11" s="611"/>
      <c r="AG11" s="611"/>
      <c r="AH11" s="611"/>
      <c r="AI11" s="611"/>
      <c r="AJ11" s="611"/>
      <c r="AK11" s="612"/>
      <c r="AL11" s="615">
        <v>9.4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9310876</v>
      </c>
      <c r="BH11" s="611"/>
      <c r="BI11" s="611"/>
      <c r="BJ11" s="611"/>
      <c r="BK11" s="611"/>
      <c r="BL11" s="611"/>
      <c r="BM11" s="611"/>
      <c r="BN11" s="612"/>
      <c r="BO11" s="613">
        <v>4.5</v>
      </c>
      <c r="BP11" s="613"/>
      <c r="BQ11" s="613"/>
      <c r="BR11" s="613"/>
      <c r="BS11" s="614">
        <v>1801858</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1696624</v>
      </c>
      <c r="CS11" s="611"/>
      <c r="CT11" s="611"/>
      <c r="CU11" s="611"/>
      <c r="CV11" s="611"/>
      <c r="CW11" s="611"/>
      <c r="CX11" s="611"/>
      <c r="CY11" s="612"/>
      <c r="CZ11" s="613">
        <v>0.3</v>
      </c>
      <c r="DA11" s="613"/>
      <c r="DB11" s="613"/>
      <c r="DC11" s="613"/>
      <c r="DD11" s="619">
        <v>243263</v>
      </c>
      <c r="DE11" s="611"/>
      <c r="DF11" s="611"/>
      <c r="DG11" s="611"/>
      <c r="DH11" s="611"/>
      <c r="DI11" s="611"/>
      <c r="DJ11" s="611"/>
      <c r="DK11" s="611"/>
      <c r="DL11" s="611"/>
      <c r="DM11" s="611"/>
      <c r="DN11" s="611"/>
      <c r="DO11" s="611"/>
      <c r="DP11" s="612"/>
      <c r="DQ11" s="619">
        <v>1446171</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172561</v>
      </c>
      <c r="S12" s="611"/>
      <c r="T12" s="611"/>
      <c r="U12" s="611"/>
      <c r="V12" s="611"/>
      <c r="W12" s="611"/>
      <c r="X12" s="611"/>
      <c r="Y12" s="612"/>
      <c r="Z12" s="613">
        <v>0</v>
      </c>
      <c r="AA12" s="613"/>
      <c r="AB12" s="613"/>
      <c r="AC12" s="613"/>
      <c r="AD12" s="614">
        <v>172561</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71622573</v>
      </c>
      <c r="BH12" s="611"/>
      <c r="BI12" s="611"/>
      <c r="BJ12" s="611"/>
      <c r="BK12" s="611"/>
      <c r="BL12" s="611"/>
      <c r="BM12" s="611"/>
      <c r="BN12" s="612"/>
      <c r="BO12" s="613">
        <v>34.4</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16027867</v>
      </c>
      <c r="CS12" s="611"/>
      <c r="CT12" s="611"/>
      <c r="CU12" s="611"/>
      <c r="CV12" s="611"/>
      <c r="CW12" s="611"/>
      <c r="CX12" s="611"/>
      <c r="CY12" s="612"/>
      <c r="CZ12" s="613">
        <v>3.2</v>
      </c>
      <c r="DA12" s="613"/>
      <c r="DB12" s="613"/>
      <c r="DC12" s="613"/>
      <c r="DD12" s="619">
        <v>85894</v>
      </c>
      <c r="DE12" s="611"/>
      <c r="DF12" s="611"/>
      <c r="DG12" s="611"/>
      <c r="DH12" s="611"/>
      <c r="DI12" s="611"/>
      <c r="DJ12" s="611"/>
      <c r="DK12" s="611"/>
      <c r="DL12" s="611"/>
      <c r="DM12" s="611"/>
      <c r="DN12" s="611"/>
      <c r="DO12" s="611"/>
      <c r="DP12" s="612"/>
      <c r="DQ12" s="619">
        <v>6183188</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70772563</v>
      </c>
      <c r="BH13" s="611"/>
      <c r="BI13" s="611"/>
      <c r="BJ13" s="611"/>
      <c r="BK13" s="611"/>
      <c r="BL13" s="611"/>
      <c r="BM13" s="611"/>
      <c r="BN13" s="612"/>
      <c r="BO13" s="613">
        <v>34</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51974574</v>
      </c>
      <c r="CS13" s="611"/>
      <c r="CT13" s="611"/>
      <c r="CU13" s="611"/>
      <c r="CV13" s="611"/>
      <c r="CW13" s="611"/>
      <c r="CX13" s="611"/>
      <c r="CY13" s="612"/>
      <c r="CZ13" s="613">
        <v>10.3</v>
      </c>
      <c r="DA13" s="613"/>
      <c r="DB13" s="613"/>
      <c r="DC13" s="613"/>
      <c r="DD13" s="619">
        <v>24071944</v>
      </c>
      <c r="DE13" s="611"/>
      <c r="DF13" s="611"/>
      <c r="DG13" s="611"/>
      <c r="DH13" s="611"/>
      <c r="DI13" s="611"/>
      <c r="DJ13" s="611"/>
      <c r="DK13" s="611"/>
      <c r="DL13" s="611"/>
      <c r="DM13" s="611"/>
      <c r="DN13" s="611"/>
      <c r="DO13" s="611"/>
      <c r="DP13" s="612"/>
      <c r="DQ13" s="619">
        <v>28118141</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30727</v>
      </c>
      <c r="S14" s="611"/>
      <c r="T14" s="611"/>
      <c r="U14" s="611"/>
      <c r="V14" s="611"/>
      <c r="W14" s="611"/>
      <c r="X14" s="611"/>
      <c r="Y14" s="612"/>
      <c r="Z14" s="613">
        <v>0</v>
      </c>
      <c r="AA14" s="613"/>
      <c r="AB14" s="613"/>
      <c r="AC14" s="613"/>
      <c r="AD14" s="614">
        <v>30727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1465837</v>
      </c>
      <c r="BH14" s="611"/>
      <c r="BI14" s="611"/>
      <c r="BJ14" s="611"/>
      <c r="BK14" s="611"/>
      <c r="BL14" s="611"/>
      <c r="BM14" s="611"/>
      <c r="BN14" s="612"/>
      <c r="BO14" s="613">
        <v>0.7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10979486</v>
      </c>
      <c r="CS14" s="611"/>
      <c r="CT14" s="611"/>
      <c r="CU14" s="611"/>
      <c r="CV14" s="611"/>
      <c r="CW14" s="611"/>
      <c r="CX14" s="611"/>
      <c r="CY14" s="612"/>
      <c r="CZ14" s="613">
        <v>2.2000000000000002</v>
      </c>
      <c r="DA14" s="613"/>
      <c r="DB14" s="613"/>
      <c r="DC14" s="613"/>
      <c r="DD14" s="619">
        <v>684882</v>
      </c>
      <c r="DE14" s="611"/>
      <c r="DF14" s="611"/>
      <c r="DG14" s="611"/>
      <c r="DH14" s="611"/>
      <c r="DI14" s="611"/>
      <c r="DJ14" s="611"/>
      <c r="DK14" s="611"/>
      <c r="DL14" s="611"/>
      <c r="DM14" s="611"/>
      <c r="DN14" s="611"/>
      <c r="DO14" s="611"/>
      <c r="DP14" s="612"/>
      <c r="DQ14" s="619">
        <v>9822287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v>5136818</v>
      </c>
      <c r="S15" s="611"/>
      <c r="T15" s="611"/>
      <c r="U15" s="611"/>
      <c r="V15" s="611"/>
      <c r="W15" s="611"/>
      <c r="X15" s="611"/>
      <c r="Y15" s="612"/>
      <c r="Z15" s="613">
        <v>1</v>
      </c>
      <c r="AA15" s="613"/>
      <c r="AB15" s="613"/>
      <c r="AC15" s="613"/>
      <c r="AD15" s="614">
        <v>5136818</v>
      </c>
      <c r="AE15" s="614"/>
      <c r="AF15" s="614"/>
      <c r="AG15" s="614"/>
      <c r="AH15" s="614"/>
      <c r="AI15" s="614"/>
      <c r="AJ15" s="614"/>
      <c r="AK15" s="614"/>
      <c r="AL15" s="615">
        <v>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7056236</v>
      </c>
      <c r="BH15" s="611"/>
      <c r="BI15" s="611"/>
      <c r="BJ15" s="611"/>
      <c r="BK15" s="611"/>
      <c r="BL15" s="611"/>
      <c r="BM15" s="611"/>
      <c r="BN15" s="612"/>
      <c r="BO15" s="613">
        <v>3.4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81530122</v>
      </c>
      <c r="CS15" s="611"/>
      <c r="CT15" s="611"/>
      <c r="CU15" s="611"/>
      <c r="CV15" s="611"/>
      <c r="CW15" s="611"/>
      <c r="CX15" s="611"/>
      <c r="CY15" s="612"/>
      <c r="CZ15" s="613">
        <v>16.100000000000001</v>
      </c>
      <c r="DA15" s="613"/>
      <c r="DB15" s="613"/>
      <c r="DC15" s="613"/>
      <c r="DD15" s="619">
        <v>8158488</v>
      </c>
      <c r="DE15" s="611"/>
      <c r="DF15" s="611"/>
      <c r="DG15" s="611"/>
      <c r="DH15" s="611"/>
      <c r="DI15" s="611"/>
      <c r="DJ15" s="611"/>
      <c r="DK15" s="611"/>
      <c r="DL15" s="611"/>
      <c r="DM15" s="611"/>
      <c r="DN15" s="611"/>
      <c r="DO15" s="611"/>
      <c r="DP15" s="612"/>
      <c r="DQ15" s="619">
        <v>55417261</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543779</v>
      </c>
      <c r="S16" s="611"/>
      <c r="T16" s="611"/>
      <c r="U16" s="611"/>
      <c r="V16" s="611"/>
      <c r="W16" s="611"/>
      <c r="X16" s="611"/>
      <c r="Y16" s="612"/>
      <c r="Z16" s="613">
        <v>0.1</v>
      </c>
      <c r="AA16" s="613"/>
      <c r="AB16" s="613"/>
      <c r="AC16" s="613"/>
      <c r="AD16" s="614">
        <v>543779</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151982</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62501</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2367104</v>
      </c>
      <c r="S17" s="611"/>
      <c r="T17" s="611"/>
      <c r="U17" s="611"/>
      <c r="V17" s="611"/>
      <c r="W17" s="611"/>
      <c r="X17" s="611"/>
      <c r="Y17" s="612"/>
      <c r="Z17" s="613">
        <v>0.5</v>
      </c>
      <c r="AA17" s="613"/>
      <c r="AB17" s="613"/>
      <c r="AC17" s="613"/>
      <c r="AD17" s="614">
        <v>2367104</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55864015</v>
      </c>
      <c r="CS17" s="611"/>
      <c r="CT17" s="611"/>
      <c r="CU17" s="611"/>
      <c r="CV17" s="611"/>
      <c r="CW17" s="611"/>
      <c r="CX17" s="611"/>
      <c r="CY17" s="612"/>
      <c r="CZ17" s="613">
        <v>11</v>
      </c>
      <c r="DA17" s="613"/>
      <c r="DB17" s="613"/>
      <c r="DC17" s="613"/>
      <c r="DD17" s="619" t="s">
        <v>122</v>
      </c>
      <c r="DE17" s="611"/>
      <c r="DF17" s="611"/>
      <c r="DG17" s="611"/>
      <c r="DH17" s="611"/>
      <c r="DI17" s="611"/>
      <c r="DJ17" s="611"/>
      <c r="DK17" s="611"/>
      <c r="DL17" s="611"/>
      <c r="DM17" s="611"/>
      <c r="DN17" s="611"/>
      <c r="DO17" s="611"/>
      <c r="DP17" s="612"/>
      <c r="DQ17" s="619">
        <v>55168311</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1284593</v>
      </c>
      <c r="S18" s="611"/>
      <c r="T18" s="611"/>
      <c r="U18" s="611"/>
      <c r="V18" s="611"/>
      <c r="W18" s="611"/>
      <c r="X18" s="611"/>
      <c r="Y18" s="612"/>
      <c r="Z18" s="613">
        <v>0.3</v>
      </c>
      <c r="AA18" s="613"/>
      <c r="AB18" s="613"/>
      <c r="AC18" s="613"/>
      <c r="AD18" s="614">
        <v>1284593</v>
      </c>
      <c r="AE18" s="614"/>
      <c r="AF18" s="614"/>
      <c r="AG18" s="614"/>
      <c r="AH18" s="614"/>
      <c r="AI18" s="614"/>
      <c r="AJ18" s="614"/>
      <c r="AK18" s="614"/>
      <c r="AL18" s="615">
        <v>0.5</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1237904</v>
      </c>
      <c r="S19" s="611"/>
      <c r="T19" s="611"/>
      <c r="U19" s="611"/>
      <c r="V19" s="611"/>
      <c r="W19" s="611"/>
      <c r="X19" s="611"/>
      <c r="Y19" s="612"/>
      <c r="Z19" s="613">
        <v>0.2</v>
      </c>
      <c r="AA19" s="613"/>
      <c r="AB19" s="613"/>
      <c r="AC19" s="613"/>
      <c r="AD19" s="614">
        <v>1237904</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18831427</v>
      </c>
      <c r="BH19" s="611"/>
      <c r="BI19" s="611"/>
      <c r="BJ19" s="611"/>
      <c r="BK19" s="611"/>
      <c r="BL19" s="611"/>
      <c r="BM19" s="611"/>
      <c r="BN19" s="612"/>
      <c r="BO19" s="613">
        <v>9.1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46689</v>
      </c>
      <c r="S20" s="611"/>
      <c r="T20" s="611"/>
      <c r="U20" s="611"/>
      <c r="V20" s="611"/>
      <c r="W20" s="611"/>
      <c r="X20" s="611"/>
      <c r="Y20" s="612"/>
      <c r="Z20" s="613">
        <v>0</v>
      </c>
      <c r="AA20" s="613"/>
      <c r="AB20" s="613"/>
      <c r="AC20" s="613"/>
      <c r="AD20" s="614">
        <v>46689</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18831427</v>
      </c>
      <c r="BH20" s="611"/>
      <c r="BI20" s="611"/>
      <c r="BJ20" s="611"/>
      <c r="BK20" s="611"/>
      <c r="BL20" s="611"/>
      <c r="BM20" s="611"/>
      <c r="BN20" s="612"/>
      <c r="BO20" s="613">
        <v>9.1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506719699</v>
      </c>
      <c r="CS20" s="611"/>
      <c r="CT20" s="611"/>
      <c r="CU20" s="611"/>
      <c r="CV20" s="611"/>
      <c r="CW20" s="611"/>
      <c r="CX20" s="611"/>
      <c r="CY20" s="612"/>
      <c r="CZ20" s="613">
        <v>100</v>
      </c>
      <c r="DA20" s="613"/>
      <c r="DB20" s="613"/>
      <c r="DC20" s="613"/>
      <c r="DD20" s="619">
        <v>46691162</v>
      </c>
      <c r="DE20" s="611"/>
      <c r="DF20" s="611"/>
      <c r="DG20" s="611"/>
      <c r="DH20" s="611"/>
      <c r="DI20" s="611"/>
      <c r="DJ20" s="611"/>
      <c r="DK20" s="611"/>
      <c r="DL20" s="611"/>
      <c r="DM20" s="611"/>
      <c r="DN20" s="611"/>
      <c r="DO20" s="611"/>
      <c r="DP20" s="612"/>
      <c r="DQ20" s="619">
        <v>313418700</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25446472</v>
      </c>
      <c r="S21" s="611"/>
      <c r="T21" s="611"/>
      <c r="U21" s="611"/>
      <c r="V21" s="611"/>
      <c r="W21" s="611"/>
      <c r="X21" s="611"/>
      <c r="Y21" s="612"/>
      <c r="Z21" s="613">
        <v>5</v>
      </c>
      <c r="AA21" s="613"/>
      <c r="AB21" s="613"/>
      <c r="AC21" s="613"/>
      <c r="AD21" s="614">
        <v>24328228</v>
      </c>
      <c r="AE21" s="614"/>
      <c r="AF21" s="614"/>
      <c r="AG21" s="614"/>
      <c r="AH21" s="614"/>
      <c r="AI21" s="614"/>
      <c r="AJ21" s="614"/>
      <c r="AK21" s="614"/>
      <c r="AL21" s="615">
        <v>9.3000000000000007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7703</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24328228</v>
      </c>
      <c r="S22" s="611"/>
      <c r="T22" s="611"/>
      <c r="U22" s="611"/>
      <c r="V22" s="611"/>
      <c r="W22" s="611"/>
      <c r="X22" s="611"/>
      <c r="Y22" s="612"/>
      <c r="Z22" s="613">
        <v>4.8</v>
      </c>
      <c r="AA22" s="613"/>
      <c r="AB22" s="613"/>
      <c r="AC22" s="613"/>
      <c r="AD22" s="614">
        <v>24328228</v>
      </c>
      <c r="AE22" s="614"/>
      <c r="AF22" s="614"/>
      <c r="AG22" s="614"/>
      <c r="AH22" s="614"/>
      <c r="AI22" s="614"/>
      <c r="AJ22" s="614"/>
      <c r="AK22" s="614"/>
      <c r="AL22" s="615">
        <v>9.3000000000000007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v>5490828</v>
      </c>
      <c r="BH22" s="611"/>
      <c r="BI22" s="611"/>
      <c r="BJ22" s="611"/>
      <c r="BK22" s="611"/>
      <c r="BL22" s="611"/>
      <c r="BM22" s="611"/>
      <c r="BN22" s="612"/>
      <c r="BO22" s="613">
        <v>2.6</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1108871</v>
      </c>
      <c r="S23" s="611"/>
      <c r="T23" s="611"/>
      <c r="U23" s="611"/>
      <c r="V23" s="611"/>
      <c r="W23" s="611"/>
      <c r="X23" s="611"/>
      <c r="Y23" s="612"/>
      <c r="Z23" s="613">
        <v>0.2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13332896</v>
      </c>
      <c r="BH23" s="611"/>
      <c r="BI23" s="611"/>
      <c r="BJ23" s="611"/>
      <c r="BK23" s="611"/>
      <c r="BL23" s="611"/>
      <c r="BM23" s="611"/>
      <c r="BN23" s="612"/>
      <c r="BO23" s="613">
        <v>6.4</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9373</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294902635</v>
      </c>
      <c r="CS24" s="600"/>
      <c r="CT24" s="600"/>
      <c r="CU24" s="600"/>
      <c r="CV24" s="600"/>
      <c r="CW24" s="600"/>
      <c r="CX24" s="600"/>
      <c r="CY24" s="601"/>
      <c r="CZ24" s="604">
        <v>58.2</v>
      </c>
      <c r="DA24" s="605"/>
      <c r="DB24" s="605"/>
      <c r="DC24" s="621"/>
      <c r="DD24" s="645">
        <v>190181209</v>
      </c>
      <c r="DE24" s="600"/>
      <c r="DF24" s="600"/>
      <c r="DG24" s="600"/>
      <c r="DH24" s="600"/>
      <c r="DI24" s="600"/>
      <c r="DJ24" s="600"/>
      <c r="DK24" s="601"/>
      <c r="DL24" s="645">
        <v>175130227</v>
      </c>
      <c r="DM24" s="600"/>
      <c r="DN24" s="600"/>
      <c r="DO24" s="600"/>
      <c r="DP24" s="600"/>
      <c r="DQ24" s="600"/>
      <c r="DR24" s="600"/>
      <c r="DS24" s="600"/>
      <c r="DT24" s="600"/>
      <c r="DU24" s="600"/>
      <c r="DV24" s="601"/>
      <c r="DW24" s="604">
        <v>64.8</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273266380</v>
      </c>
      <c r="S25" s="611"/>
      <c r="T25" s="611"/>
      <c r="U25" s="611"/>
      <c r="V25" s="611"/>
      <c r="W25" s="611"/>
      <c r="X25" s="611"/>
      <c r="Y25" s="612"/>
      <c r="Z25" s="613">
        <v>53.5</v>
      </c>
      <c r="AA25" s="613"/>
      <c r="AB25" s="613"/>
      <c r="AC25" s="613"/>
      <c r="AD25" s="614">
        <v>258815240</v>
      </c>
      <c r="AE25" s="614"/>
      <c r="AF25" s="614"/>
      <c r="AG25" s="614"/>
      <c r="AH25" s="614"/>
      <c r="AI25" s="614"/>
      <c r="AJ25" s="614"/>
      <c r="AK25" s="614"/>
      <c r="AL25" s="615">
        <v>99.2</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96564416</v>
      </c>
      <c r="CS25" s="642"/>
      <c r="CT25" s="642"/>
      <c r="CU25" s="642"/>
      <c r="CV25" s="642"/>
      <c r="CW25" s="642"/>
      <c r="CX25" s="642"/>
      <c r="CY25" s="643"/>
      <c r="CZ25" s="615">
        <v>19.100000000000001</v>
      </c>
      <c r="DA25" s="640"/>
      <c r="DB25" s="640"/>
      <c r="DC25" s="644"/>
      <c r="DD25" s="619">
        <v>83500290</v>
      </c>
      <c r="DE25" s="642"/>
      <c r="DF25" s="642"/>
      <c r="DG25" s="642"/>
      <c r="DH25" s="642"/>
      <c r="DI25" s="642"/>
      <c r="DJ25" s="642"/>
      <c r="DK25" s="643"/>
      <c r="DL25" s="619">
        <v>82684581</v>
      </c>
      <c r="DM25" s="642"/>
      <c r="DN25" s="642"/>
      <c r="DO25" s="642"/>
      <c r="DP25" s="642"/>
      <c r="DQ25" s="642"/>
      <c r="DR25" s="642"/>
      <c r="DS25" s="642"/>
      <c r="DT25" s="642"/>
      <c r="DU25" s="642"/>
      <c r="DV25" s="643"/>
      <c r="DW25" s="615">
        <v>30.6</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202694</v>
      </c>
      <c r="S26" s="611"/>
      <c r="T26" s="611"/>
      <c r="U26" s="611"/>
      <c r="V26" s="611"/>
      <c r="W26" s="611"/>
      <c r="X26" s="611"/>
      <c r="Y26" s="612"/>
      <c r="Z26" s="613">
        <v>0</v>
      </c>
      <c r="AA26" s="613"/>
      <c r="AB26" s="613"/>
      <c r="AC26" s="613"/>
      <c r="AD26" s="614">
        <v>202694</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72154505</v>
      </c>
      <c r="CS26" s="611"/>
      <c r="CT26" s="611"/>
      <c r="CU26" s="611"/>
      <c r="CV26" s="611"/>
      <c r="CW26" s="611"/>
      <c r="CX26" s="611"/>
      <c r="CY26" s="612"/>
      <c r="CZ26" s="615">
        <v>14.2</v>
      </c>
      <c r="DA26" s="640"/>
      <c r="DB26" s="640"/>
      <c r="DC26" s="644"/>
      <c r="DD26" s="619">
        <v>59373796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2079120</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207965406</v>
      </c>
      <c r="BH27" s="611"/>
      <c r="BI27" s="611"/>
      <c r="BJ27" s="611"/>
      <c r="BK27" s="611"/>
      <c r="BL27" s="611"/>
      <c r="BM27" s="611"/>
      <c r="BN27" s="612"/>
      <c r="BO27" s="613">
        <v>100</v>
      </c>
      <c r="BP27" s="613"/>
      <c r="BQ27" s="613"/>
      <c r="BR27" s="613"/>
      <c r="BS27" s="614">
        <v>1801858</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142750388</v>
      </c>
      <c r="CS27" s="642"/>
      <c r="CT27" s="642"/>
      <c r="CU27" s="642"/>
      <c r="CV27" s="642"/>
      <c r="CW27" s="642"/>
      <c r="CX27" s="642"/>
      <c r="CY27" s="643"/>
      <c r="CZ27" s="615">
        <v>28.2</v>
      </c>
      <c r="DA27" s="640"/>
      <c r="DB27" s="640"/>
      <c r="DC27" s="644"/>
      <c r="DD27" s="619">
        <v>51788792</v>
      </c>
      <c r="DE27" s="642"/>
      <c r="DF27" s="642"/>
      <c r="DG27" s="642"/>
      <c r="DH27" s="642"/>
      <c r="DI27" s="642"/>
      <c r="DJ27" s="642"/>
      <c r="DK27" s="643"/>
      <c r="DL27" s="619">
        <v>39876309</v>
      </c>
      <c r="DM27" s="642"/>
      <c r="DN27" s="642"/>
      <c r="DO27" s="642"/>
      <c r="DP27" s="642"/>
      <c r="DQ27" s="642"/>
      <c r="DR27" s="642"/>
      <c r="DS27" s="642"/>
      <c r="DT27" s="642"/>
      <c r="DU27" s="642"/>
      <c r="DV27" s="643"/>
      <c r="DW27" s="615">
        <v>14.8</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4846052</v>
      </c>
      <c r="S28" s="611"/>
      <c r="T28" s="611"/>
      <c r="U28" s="611"/>
      <c r="V28" s="611"/>
      <c r="W28" s="611"/>
      <c r="X28" s="611"/>
      <c r="Y28" s="612"/>
      <c r="Z28" s="613">
        <v>0.9</v>
      </c>
      <c r="AA28" s="613"/>
      <c r="AB28" s="613"/>
      <c r="AC28" s="613"/>
      <c r="AD28" s="614">
        <v>1237126</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55587831</v>
      </c>
      <c r="CS28" s="611"/>
      <c r="CT28" s="611"/>
      <c r="CU28" s="611"/>
      <c r="CV28" s="611"/>
      <c r="CW28" s="611"/>
      <c r="CX28" s="611"/>
      <c r="CY28" s="612"/>
      <c r="CZ28" s="615">
        <v>11</v>
      </c>
      <c r="DA28" s="640"/>
      <c r="DB28" s="640"/>
      <c r="DC28" s="644"/>
      <c r="DD28" s="619">
        <v>54892127</v>
      </c>
      <c r="DE28" s="611"/>
      <c r="DF28" s="611"/>
      <c r="DG28" s="611"/>
      <c r="DH28" s="611"/>
      <c r="DI28" s="611"/>
      <c r="DJ28" s="611"/>
      <c r="DK28" s="612"/>
      <c r="DL28" s="619">
        <v>52569337</v>
      </c>
      <c r="DM28" s="611"/>
      <c r="DN28" s="611"/>
      <c r="DO28" s="611"/>
      <c r="DP28" s="611"/>
      <c r="DQ28" s="611"/>
      <c r="DR28" s="611"/>
      <c r="DS28" s="611"/>
      <c r="DT28" s="611"/>
      <c r="DU28" s="611"/>
      <c r="DV28" s="612"/>
      <c r="DW28" s="615">
        <v>19.399999999999999</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4662496</v>
      </c>
      <c r="S29" s="611"/>
      <c r="T29" s="611"/>
      <c r="U29" s="611"/>
      <c r="V29" s="611"/>
      <c r="W29" s="611"/>
      <c r="X29" s="611"/>
      <c r="Y29" s="612"/>
      <c r="Z29" s="613">
        <v>0.9</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55587831</v>
      </c>
      <c r="CS29" s="642"/>
      <c r="CT29" s="642"/>
      <c r="CU29" s="642"/>
      <c r="CV29" s="642"/>
      <c r="CW29" s="642"/>
      <c r="CX29" s="642"/>
      <c r="CY29" s="643"/>
      <c r="CZ29" s="615">
        <v>11</v>
      </c>
      <c r="DA29" s="640"/>
      <c r="DB29" s="640"/>
      <c r="DC29" s="644"/>
      <c r="DD29" s="619">
        <v>54892127</v>
      </c>
      <c r="DE29" s="642"/>
      <c r="DF29" s="642"/>
      <c r="DG29" s="642"/>
      <c r="DH29" s="642"/>
      <c r="DI29" s="642"/>
      <c r="DJ29" s="642"/>
      <c r="DK29" s="643"/>
      <c r="DL29" s="619">
        <v>52569337</v>
      </c>
      <c r="DM29" s="642"/>
      <c r="DN29" s="642"/>
      <c r="DO29" s="642"/>
      <c r="DP29" s="642"/>
      <c r="DQ29" s="642"/>
      <c r="DR29" s="642"/>
      <c r="DS29" s="642"/>
      <c r="DT29" s="642"/>
      <c r="DU29" s="642"/>
      <c r="DV29" s="643"/>
      <c r="DW29" s="615">
        <v>19.399999999999999</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116071130</v>
      </c>
      <c r="S30" s="611"/>
      <c r="T30" s="611"/>
      <c r="U30" s="611"/>
      <c r="V30" s="611"/>
      <c r="W30" s="611"/>
      <c r="X30" s="611"/>
      <c r="Y30" s="612"/>
      <c r="Z30" s="613">
        <v>22.7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52772298</v>
      </c>
      <c r="CS30" s="611"/>
      <c r="CT30" s="611"/>
      <c r="CU30" s="611"/>
      <c r="CV30" s="611"/>
      <c r="CW30" s="611"/>
      <c r="CX30" s="611"/>
      <c r="CY30" s="612"/>
      <c r="CZ30" s="615">
        <v>10.4</v>
      </c>
      <c r="DA30" s="640"/>
      <c r="DB30" s="640"/>
      <c r="DC30" s="644"/>
      <c r="DD30" s="619">
        <v>52111735</v>
      </c>
      <c r="DE30" s="611"/>
      <c r="DF30" s="611"/>
      <c r="DG30" s="611"/>
      <c r="DH30" s="611"/>
      <c r="DI30" s="611"/>
      <c r="DJ30" s="611"/>
      <c r="DK30" s="612"/>
      <c r="DL30" s="619">
        <v>49788945</v>
      </c>
      <c r="DM30" s="611"/>
      <c r="DN30" s="611"/>
      <c r="DO30" s="611"/>
      <c r="DP30" s="611"/>
      <c r="DQ30" s="611"/>
      <c r="DR30" s="611"/>
      <c r="DS30" s="611"/>
      <c r="DT30" s="611"/>
      <c r="DU30" s="611"/>
      <c r="DV30" s="612"/>
      <c r="DW30" s="615">
        <v>18.399999999999999</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v>24261</v>
      </c>
      <c r="S31" s="611"/>
      <c r="T31" s="611"/>
      <c r="U31" s="611"/>
      <c r="V31" s="611"/>
      <c r="W31" s="611"/>
      <c r="X31" s="611"/>
      <c r="Y31" s="612"/>
      <c r="Z31" s="613">
        <v>0</v>
      </c>
      <c r="AA31" s="613"/>
      <c r="AB31" s="613"/>
      <c r="AC31" s="613"/>
      <c r="AD31" s="614">
        <v>24261</v>
      </c>
      <c r="AE31" s="614"/>
      <c r="AF31" s="614"/>
      <c r="AG31" s="614"/>
      <c r="AH31" s="614"/>
      <c r="AI31" s="614"/>
      <c r="AJ31" s="614"/>
      <c r="AK31" s="614"/>
      <c r="AL31" s="615">
        <v>0</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97.9</v>
      </c>
      <c r="BN31" s="654"/>
      <c r="BO31" s="654"/>
      <c r="BP31" s="654"/>
      <c r="BQ31" s="655"/>
      <c r="BR31" s="666">
        <v>99.3</v>
      </c>
      <c r="BS31" s="654"/>
      <c r="BT31" s="654"/>
      <c r="BU31" s="654"/>
      <c r="BV31" s="654"/>
      <c r="BW31" s="654"/>
      <c r="BX31" s="605">
        <v>97.9</v>
      </c>
      <c r="BY31" s="654"/>
      <c r="BZ31" s="654"/>
      <c r="CA31" s="654"/>
      <c r="CB31" s="655"/>
      <c r="CD31" s="648"/>
      <c r="CE31" s="649"/>
      <c r="CF31" s="607" t="s">
        <v>300</v>
      </c>
      <c r="CG31" s="608"/>
      <c r="CH31" s="608"/>
      <c r="CI31" s="608"/>
      <c r="CJ31" s="608"/>
      <c r="CK31" s="608"/>
      <c r="CL31" s="608"/>
      <c r="CM31" s="608"/>
      <c r="CN31" s="608"/>
      <c r="CO31" s="608"/>
      <c r="CP31" s="608"/>
      <c r="CQ31" s="609"/>
      <c r="CR31" s="610">
        <v>2815533</v>
      </c>
      <c r="CS31" s="642"/>
      <c r="CT31" s="642"/>
      <c r="CU31" s="642"/>
      <c r="CV31" s="642"/>
      <c r="CW31" s="642"/>
      <c r="CX31" s="642"/>
      <c r="CY31" s="643"/>
      <c r="CZ31" s="615">
        <v>0.6</v>
      </c>
      <c r="DA31" s="640"/>
      <c r="DB31" s="640"/>
      <c r="DC31" s="644"/>
      <c r="DD31" s="619">
        <v>2780392</v>
      </c>
      <c r="DE31" s="642"/>
      <c r="DF31" s="642"/>
      <c r="DG31" s="642"/>
      <c r="DH31" s="642"/>
      <c r="DI31" s="642"/>
      <c r="DJ31" s="642"/>
      <c r="DK31" s="643"/>
      <c r="DL31" s="619">
        <v>2780392</v>
      </c>
      <c r="DM31" s="642"/>
      <c r="DN31" s="642"/>
      <c r="DO31" s="642"/>
      <c r="DP31" s="642"/>
      <c r="DQ31" s="642"/>
      <c r="DR31" s="642"/>
      <c r="DS31" s="642"/>
      <c r="DT31" s="642"/>
      <c r="DU31" s="642"/>
      <c r="DV31" s="643"/>
      <c r="DW31" s="615">
        <v>1</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25778376</v>
      </c>
      <c r="S32" s="611"/>
      <c r="T32" s="611"/>
      <c r="U32" s="611"/>
      <c r="V32" s="611"/>
      <c r="W32" s="611"/>
      <c r="X32" s="611"/>
      <c r="Y32" s="612"/>
      <c r="Z32" s="613">
        <v>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99.1</v>
      </c>
      <c r="BH32" s="642"/>
      <c r="BI32" s="642"/>
      <c r="BJ32" s="642"/>
      <c r="BK32" s="642"/>
      <c r="BL32" s="642"/>
      <c r="BM32" s="616">
        <v>97.1</v>
      </c>
      <c r="BN32" s="642"/>
      <c r="BO32" s="642"/>
      <c r="BP32" s="642"/>
      <c r="BQ32" s="665"/>
      <c r="BR32" s="667">
        <v>99.1</v>
      </c>
      <c r="BS32" s="642"/>
      <c r="BT32" s="642"/>
      <c r="BU32" s="642"/>
      <c r="BV32" s="642"/>
      <c r="BW32" s="642"/>
      <c r="BX32" s="616">
        <v>97.3</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2180946</v>
      </c>
      <c r="S33" s="611"/>
      <c r="T33" s="611"/>
      <c r="U33" s="611"/>
      <c r="V33" s="611"/>
      <c r="W33" s="611"/>
      <c r="X33" s="611"/>
      <c r="Y33" s="612"/>
      <c r="Z33" s="613">
        <v>0.4</v>
      </c>
      <c r="AA33" s="613"/>
      <c r="AB33" s="613"/>
      <c r="AC33" s="613"/>
      <c r="AD33" s="614">
        <v>436805</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99.4</v>
      </c>
      <c r="BH33" s="669"/>
      <c r="BI33" s="669"/>
      <c r="BJ33" s="669"/>
      <c r="BK33" s="669"/>
      <c r="BL33" s="669"/>
      <c r="BM33" s="670">
        <v>98.6</v>
      </c>
      <c r="BN33" s="669"/>
      <c r="BO33" s="669"/>
      <c r="BP33" s="669"/>
      <c r="BQ33" s="671"/>
      <c r="BR33" s="668">
        <v>99.5</v>
      </c>
      <c r="BS33" s="669"/>
      <c r="BT33" s="669"/>
      <c r="BU33" s="669"/>
      <c r="BV33" s="669"/>
      <c r="BW33" s="669"/>
      <c r="BX33" s="670">
        <v>98.6</v>
      </c>
      <c r="BY33" s="669"/>
      <c r="BZ33" s="669"/>
      <c r="CA33" s="669"/>
      <c r="CB33" s="671"/>
      <c r="CD33" s="607" t="s">
        <v>307</v>
      </c>
      <c r="CE33" s="608"/>
      <c r="CF33" s="608"/>
      <c r="CG33" s="608"/>
      <c r="CH33" s="608"/>
      <c r="CI33" s="608"/>
      <c r="CJ33" s="608"/>
      <c r="CK33" s="608"/>
      <c r="CL33" s="608"/>
      <c r="CM33" s="608"/>
      <c r="CN33" s="608"/>
      <c r="CO33" s="608"/>
      <c r="CP33" s="608"/>
      <c r="CQ33" s="609"/>
      <c r="CR33" s="610">
        <v>164973920</v>
      </c>
      <c r="CS33" s="642"/>
      <c r="CT33" s="642"/>
      <c r="CU33" s="642"/>
      <c r="CV33" s="642"/>
      <c r="CW33" s="642"/>
      <c r="CX33" s="642"/>
      <c r="CY33" s="643"/>
      <c r="CZ33" s="615">
        <v>32.6</v>
      </c>
      <c r="DA33" s="640"/>
      <c r="DB33" s="640"/>
      <c r="DC33" s="644"/>
      <c r="DD33" s="619">
        <v>118519952</v>
      </c>
      <c r="DE33" s="642"/>
      <c r="DF33" s="642"/>
      <c r="DG33" s="642"/>
      <c r="DH33" s="642"/>
      <c r="DI33" s="642"/>
      <c r="DJ33" s="642"/>
      <c r="DK33" s="643"/>
      <c r="DL33" s="619">
        <v>90830270</v>
      </c>
      <c r="DM33" s="642"/>
      <c r="DN33" s="642"/>
      <c r="DO33" s="642"/>
      <c r="DP33" s="642"/>
      <c r="DQ33" s="642"/>
      <c r="DR33" s="642"/>
      <c r="DS33" s="642"/>
      <c r="DT33" s="642"/>
      <c r="DU33" s="642"/>
      <c r="DV33" s="643"/>
      <c r="DW33" s="615">
        <v>33.6</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1903934</v>
      </c>
      <c r="S34" s="611"/>
      <c r="T34" s="611"/>
      <c r="U34" s="611"/>
      <c r="V34" s="611"/>
      <c r="W34" s="611"/>
      <c r="X34" s="611"/>
      <c r="Y34" s="612"/>
      <c r="Z34" s="613">
        <v>0.4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68453852</v>
      </c>
      <c r="CS34" s="611"/>
      <c r="CT34" s="611"/>
      <c r="CU34" s="611"/>
      <c r="CV34" s="611"/>
      <c r="CW34" s="611"/>
      <c r="CX34" s="611"/>
      <c r="CY34" s="612"/>
      <c r="CZ34" s="615">
        <v>13.5</v>
      </c>
      <c r="DA34" s="640"/>
      <c r="DB34" s="640"/>
      <c r="DC34" s="644"/>
      <c r="DD34" s="619">
        <v>45681759</v>
      </c>
      <c r="DE34" s="611"/>
      <c r="DF34" s="611"/>
      <c r="DG34" s="611"/>
      <c r="DH34" s="611"/>
      <c r="DI34" s="611"/>
      <c r="DJ34" s="611"/>
      <c r="DK34" s="612"/>
      <c r="DL34" s="619">
        <v>41115487</v>
      </c>
      <c r="DM34" s="611"/>
      <c r="DN34" s="611"/>
      <c r="DO34" s="611"/>
      <c r="DP34" s="611"/>
      <c r="DQ34" s="611"/>
      <c r="DR34" s="611"/>
      <c r="DS34" s="611"/>
      <c r="DT34" s="611"/>
      <c r="DU34" s="611"/>
      <c r="DV34" s="612"/>
      <c r="DW34" s="615">
        <v>15.2</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7503014</v>
      </c>
      <c r="S35" s="611"/>
      <c r="T35" s="611"/>
      <c r="U35" s="611"/>
      <c r="V35" s="611"/>
      <c r="W35" s="611"/>
      <c r="X35" s="611"/>
      <c r="Y35" s="612"/>
      <c r="Z35" s="613">
        <v>1.5</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9448405</v>
      </c>
      <c r="CS35" s="642"/>
      <c r="CT35" s="642"/>
      <c r="CU35" s="642"/>
      <c r="CV35" s="642"/>
      <c r="CW35" s="642"/>
      <c r="CX35" s="642"/>
      <c r="CY35" s="643"/>
      <c r="CZ35" s="615">
        <v>1.9</v>
      </c>
      <c r="DA35" s="640"/>
      <c r="DB35" s="640"/>
      <c r="DC35" s="644"/>
      <c r="DD35" s="619">
        <v>8010145</v>
      </c>
      <c r="DE35" s="642"/>
      <c r="DF35" s="642"/>
      <c r="DG35" s="642"/>
      <c r="DH35" s="642"/>
      <c r="DI35" s="642"/>
      <c r="DJ35" s="642"/>
      <c r="DK35" s="643"/>
      <c r="DL35" s="619">
        <v>8009701</v>
      </c>
      <c r="DM35" s="642"/>
      <c r="DN35" s="642"/>
      <c r="DO35" s="642"/>
      <c r="DP35" s="642"/>
      <c r="DQ35" s="642"/>
      <c r="DR35" s="642"/>
      <c r="DS35" s="642"/>
      <c r="DT35" s="642"/>
      <c r="DU35" s="642"/>
      <c r="DV35" s="643"/>
      <c r="DW35" s="615">
        <v>3</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7418966</v>
      </c>
      <c r="S36" s="611"/>
      <c r="T36" s="611"/>
      <c r="U36" s="611"/>
      <c r="V36" s="611"/>
      <c r="W36" s="611"/>
      <c r="X36" s="611"/>
      <c r="Y36" s="612"/>
      <c r="Z36" s="613">
        <v>1.5</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48689645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153642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33484761</v>
      </c>
      <c r="CS36" s="611"/>
      <c r="CT36" s="611"/>
      <c r="CU36" s="611"/>
      <c r="CV36" s="611"/>
      <c r="CW36" s="611"/>
      <c r="CX36" s="611"/>
      <c r="CY36" s="612"/>
      <c r="CZ36" s="615">
        <v>6.6</v>
      </c>
      <c r="DA36" s="640"/>
      <c r="DB36" s="640"/>
      <c r="DC36" s="644"/>
      <c r="DD36" s="619">
        <v>30384785</v>
      </c>
      <c r="DE36" s="611"/>
      <c r="DF36" s="611"/>
      <c r="DG36" s="611"/>
      <c r="DH36" s="611"/>
      <c r="DI36" s="611"/>
      <c r="DJ36" s="611"/>
      <c r="DK36" s="612"/>
      <c r="DL36" s="619">
        <v>18894004</v>
      </c>
      <c r="DM36" s="611"/>
      <c r="DN36" s="611"/>
      <c r="DO36" s="611"/>
      <c r="DP36" s="611"/>
      <c r="DQ36" s="611"/>
      <c r="DR36" s="611"/>
      <c r="DS36" s="611"/>
      <c r="DT36" s="611"/>
      <c r="DU36" s="611"/>
      <c r="DV36" s="612"/>
      <c r="DW36" s="615">
        <v>7</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22468813</v>
      </c>
      <c r="S37" s="611"/>
      <c r="T37" s="611"/>
      <c r="U37" s="611"/>
      <c r="V37" s="611"/>
      <c r="W37" s="611"/>
      <c r="X37" s="611"/>
      <c r="Y37" s="612"/>
      <c r="Z37" s="613">
        <v>4.4000000000000004</v>
      </c>
      <c r="AA37" s="613"/>
      <c r="AB37" s="613"/>
      <c r="AC37" s="613"/>
      <c r="AD37" s="614">
        <v>305093</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11412152</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-41895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108893</v>
      </c>
      <c r="CS37" s="642"/>
      <c r="CT37" s="642"/>
      <c r="CU37" s="642"/>
      <c r="CV37" s="642"/>
      <c r="CW37" s="642"/>
      <c r="CX37" s="642"/>
      <c r="CY37" s="643"/>
      <c r="CZ37" s="615">
        <v>0</v>
      </c>
      <c r="DA37" s="640"/>
      <c r="DB37" s="640"/>
      <c r="DC37" s="644"/>
      <c r="DD37" s="619">
        <v>108893</v>
      </c>
      <c r="DE37" s="642"/>
      <c r="DF37" s="642"/>
      <c r="DG37" s="642"/>
      <c r="DH37" s="642"/>
      <c r="DI37" s="642"/>
      <c r="DJ37" s="642"/>
      <c r="DK37" s="643"/>
      <c r="DL37" s="619">
        <v>108893</v>
      </c>
      <c r="DM37" s="642"/>
      <c r="DN37" s="642"/>
      <c r="DO37" s="642"/>
      <c r="DP37" s="642"/>
      <c r="DQ37" s="642"/>
      <c r="DR37" s="642"/>
      <c r="DS37" s="642"/>
      <c r="DT37" s="642"/>
      <c r="DU37" s="642"/>
      <c r="DV37" s="643"/>
      <c r="DW37" s="615">
        <v>0</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42769637</v>
      </c>
      <c r="S38" s="611"/>
      <c r="T38" s="611"/>
      <c r="U38" s="611"/>
      <c r="V38" s="611"/>
      <c r="W38" s="611"/>
      <c r="X38" s="611"/>
      <c r="Y38" s="612"/>
      <c r="Z38" s="613">
        <v>8.4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5068447</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115770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31032173</v>
      </c>
      <c r="CS38" s="611"/>
      <c r="CT38" s="611"/>
      <c r="CU38" s="611"/>
      <c r="CV38" s="611"/>
      <c r="CW38" s="611"/>
      <c r="CX38" s="611"/>
      <c r="CY38" s="612"/>
      <c r="CZ38" s="615">
        <v>6.1</v>
      </c>
      <c r="DA38" s="640"/>
      <c r="DB38" s="640"/>
      <c r="DC38" s="644"/>
      <c r="DD38" s="619">
        <v>25526487</v>
      </c>
      <c r="DE38" s="611"/>
      <c r="DF38" s="611"/>
      <c r="DG38" s="611"/>
      <c r="DH38" s="611"/>
      <c r="DI38" s="611"/>
      <c r="DJ38" s="611"/>
      <c r="DK38" s="612"/>
      <c r="DL38" s="619">
        <v>22810525</v>
      </c>
      <c r="DM38" s="611"/>
      <c r="DN38" s="611"/>
      <c r="DO38" s="611"/>
      <c r="DP38" s="611"/>
      <c r="DQ38" s="611"/>
      <c r="DR38" s="611"/>
      <c r="DS38" s="611"/>
      <c r="DT38" s="611"/>
      <c r="DU38" s="611"/>
      <c r="DV38" s="612"/>
      <c r="DW38" s="615">
        <v>8.4</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v>540000</v>
      </c>
      <c r="S39" s="611"/>
      <c r="T39" s="611"/>
      <c r="U39" s="611"/>
      <c r="V39" s="611"/>
      <c r="W39" s="611"/>
      <c r="X39" s="611"/>
      <c r="Y39" s="612"/>
      <c r="Z39" s="613">
        <v>0.1</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1594552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162860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9461680</v>
      </c>
      <c r="CS39" s="642"/>
      <c r="CT39" s="642"/>
      <c r="CU39" s="642"/>
      <c r="CV39" s="642"/>
      <c r="CW39" s="642"/>
      <c r="CX39" s="642"/>
      <c r="CY39" s="643"/>
      <c r="CZ39" s="615">
        <v>1.9</v>
      </c>
      <c r="DA39" s="640"/>
      <c r="DB39" s="640"/>
      <c r="DC39" s="644"/>
      <c r="DD39" s="619">
        <v>5739690</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8754637</v>
      </c>
      <c r="S40" s="611"/>
      <c r="T40" s="611"/>
      <c r="U40" s="611"/>
      <c r="V40" s="611"/>
      <c r="W40" s="611"/>
      <c r="X40" s="611"/>
      <c r="Y40" s="612"/>
      <c r="Z40" s="613">
        <v>1.7</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696692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13093049</v>
      </c>
      <c r="CS40" s="611"/>
      <c r="CT40" s="611"/>
      <c r="CU40" s="611"/>
      <c r="CV40" s="611"/>
      <c r="CW40" s="611"/>
      <c r="CX40" s="611"/>
      <c r="CY40" s="612"/>
      <c r="CZ40" s="615">
        <v>2.6</v>
      </c>
      <c r="DA40" s="640"/>
      <c r="DB40" s="640"/>
      <c r="DC40" s="644"/>
      <c r="DD40" s="619">
        <v>3177086</v>
      </c>
      <c r="DE40" s="611"/>
      <c r="DF40" s="611"/>
      <c r="DG40" s="611"/>
      <c r="DH40" s="611"/>
      <c r="DI40" s="611"/>
      <c r="DJ40" s="611"/>
      <c r="DK40" s="612"/>
      <c r="DL40" s="619">
        <v>553</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511175819</v>
      </c>
      <c r="S41" s="683"/>
      <c r="T41" s="683"/>
      <c r="U41" s="683"/>
      <c r="V41" s="683"/>
      <c r="W41" s="683"/>
      <c r="X41" s="683"/>
      <c r="Y41" s="687"/>
      <c r="Z41" s="688">
        <v>100</v>
      </c>
      <c r="AA41" s="688"/>
      <c r="AB41" s="688"/>
      <c r="AC41" s="688"/>
      <c r="AD41" s="689">
        <v>261021219</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6201288</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23716514</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334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46843144</v>
      </c>
      <c r="CS42" s="642"/>
      <c r="CT42" s="642"/>
      <c r="CU42" s="642"/>
      <c r="CV42" s="642"/>
      <c r="CW42" s="642"/>
      <c r="CX42" s="642"/>
      <c r="CY42" s="643"/>
      <c r="CZ42" s="615">
        <v>9.1999999999999993</v>
      </c>
      <c r="DA42" s="640"/>
      <c r="DB42" s="640"/>
      <c r="DC42" s="644"/>
      <c r="DD42" s="619">
        <v>4717539</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1122333</v>
      </c>
      <c r="CS43" s="642"/>
      <c r="CT43" s="642"/>
      <c r="CU43" s="642"/>
      <c r="CV43" s="642"/>
      <c r="CW43" s="642"/>
      <c r="CX43" s="642"/>
      <c r="CY43" s="643"/>
      <c r="CZ43" s="615">
        <v>0.2</v>
      </c>
      <c r="DA43" s="640"/>
      <c r="DB43" s="640"/>
      <c r="DC43" s="644"/>
      <c r="DD43" s="619">
        <v>1122333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46691162</v>
      </c>
      <c r="CS44" s="611"/>
      <c r="CT44" s="611"/>
      <c r="CU44" s="611"/>
      <c r="CV44" s="611"/>
      <c r="CW44" s="611"/>
      <c r="CX44" s="611"/>
      <c r="CY44" s="612"/>
      <c r="CZ44" s="615">
        <v>9.1999999999999993</v>
      </c>
      <c r="DA44" s="616"/>
      <c r="DB44" s="616"/>
      <c r="DC44" s="622"/>
      <c r="DD44" s="619">
        <v>4655038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17658654</v>
      </c>
      <c r="CS45" s="642"/>
      <c r="CT45" s="642"/>
      <c r="CU45" s="642"/>
      <c r="CV45" s="642"/>
      <c r="CW45" s="642"/>
      <c r="CX45" s="642"/>
      <c r="CY45" s="643"/>
      <c r="CZ45" s="615">
        <v>3.5</v>
      </c>
      <c r="DA45" s="640"/>
      <c r="DB45" s="640"/>
      <c r="DC45" s="644"/>
      <c r="DD45" s="619">
        <v>631258</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28597144</v>
      </c>
      <c r="CS46" s="611"/>
      <c r="CT46" s="611"/>
      <c r="CU46" s="611"/>
      <c r="CV46" s="611"/>
      <c r="CW46" s="611"/>
      <c r="CX46" s="611"/>
      <c r="CY46" s="612"/>
      <c r="CZ46" s="615">
        <v>5.6</v>
      </c>
      <c r="DA46" s="616"/>
      <c r="DB46" s="616"/>
      <c r="DC46" s="622"/>
      <c r="DD46" s="619">
        <v>3938251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151982</v>
      </c>
      <c r="CS47" s="642"/>
      <c r="CT47" s="642"/>
      <c r="CU47" s="642"/>
      <c r="CV47" s="642"/>
      <c r="CW47" s="642"/>
      <c r="CX47" s="642"/>
      <c r="CY47" s="643"/>
      <c r="CZ47" s="615">
        <v>0</v>
      </c>
      <c r="DA47" s="640"/>
      <c r="DB47" s="640"/>
      <c r="DC47" s="644"/>
      <c r="DD47" s="619">
        <v>62501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506719699</v>
      </c>
      <c r="CS49" s="669"/>
      <c r="CT49" s="669"/>
      <c r="CU49" s="669"/>
      <c r="CV49" s="669"/>
      <c r="CW49" s="669"/>
      <c r="CX49" s="669"/>
      <c r="CY49" s="698"/>
      <c r="CZ49" s="690">
        <v>100</v>
      </c>
      <c r="DA49" s="699"/>
      <c r="DB49" s="699"/>
      <c r="DC49" s="700"/>
      <c r="DD49" s="701">
        <v>313418700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sfo0K3ICaq3q6u2Hwrl4lcudXOf4QG7UnM0c2epLAoeRfMKXqAgbj1iRKleB4pxGI8Y7LilT4Ud9w5Ozf9Ptw==" saltValue="vdk3m6FeDXJPFpciHWaD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506283</v>
      </c>
      <c r="R7" s="740"/>
      <c r="S7" s="740"/>
      <c r="T7" s="740"/>
      <c r="U7" s="740"/>
      <c r="V7" s="740">
        <v>502483</v>
      </c>
      <c r="W7" s="740"/>
      <c r="X7" s="740"/>
      <c r="Y7" s="740"/>
      <c r="Z7" s="740"/>
      <c r="AA7" s="740">
        <v>3800</v>
      </c>
      <c r="AB7" s="740"/>
      <c r="AC7" s="740"/>
      <c r="AD7" s="740"/>
      <c r="AE7" s="741"/>
      <c r="AF7" s="742">
        <v>2849</v>
      </c>
      <c r="AG7" s="743"/>
      <c r="AH7" s="743"/>
      <c r="AI7" s="743"/>
      <c r="AJ7" s="744"/>
      <c r="AK7" s="745">
        <v>7233</v>
      </c>
      <c r="AL7" s="746"/>
      <c r="AM7" s="746"/>
      <c r="AN7" s="746"/>
      <c r="AO7" s="746"/>
      <c r="AP7" s="746">
        <v>825014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565</v>
      </c>
      <c r="BT7" s="734"/>
      <c r="BU7" s="734"/>
      <c r="BV7" s="734"/>
      <c r="BW7" s="734"/>
      <c r="BX7" s="734"/>
      <c r="BY7" s="734"/>
      <c r="BZ7" s="734"/>
      <c r="CA7" s="734"/>
      <c r="CB7" s="734"/>
      <c r="CC7" s="734"/>
      <c r="CD7" s="734"/>
      <c r="CE7" s="734"/>
      <c r="CF7" s="734"/>
      <c r="CG7" s="749"/>
      <c r="CH7" s="730">
        <v>0</v>
      </c>
      <c r="CI7" s="731"/>
      <c r="CJ7" s="731"/>
      <c r="CK7" s="731"/>
      <c r="CL7" s="732"/>
      <c r="CM7" s="730">
        <v>310</v>
      </c>
      <c r="CN7" s="731"/>
      <c r="CO7" s="731"/>
      <c r="CP7" s="731"/>
      <c r="CQ7" s="732"/>
      <c r="CR7" s="730">
        <v>300</v>
      </c>
      <c r="CS7" s="731"/>
      <c r="CT7" s="731"/>
      <c r="CU7" s="731"/>
      <c r="CV7" s="732"/>
      <c r="CW7" s="730">
        <v>78</v>
      </c>
      <c r="CX7" s="731"/>
      <c r="CY7" s="731"/>
      <c r="CZ7" s="731"/>
      <c r="DA7" s="732"/>
      <c r="DB7" s="730" t="s">
        <v>499</v>
      </c>
      <c r="DC7" s="731"/>
      <c r="DD7" s="731"/>
      <c r="DE7" s="731"/>
      <c r="DF7" s="732"/>
      <c r="DG7" s="730" t="s">
        <v>499</v>
      </c>
      <c r="DH7" s="731"/>
      <c r="DI7" s="731"/>
      <c r="DJ7" s="731"/>
      <c r="DK7" s="732"/>
      <c r="DL7" s="730" t="s">
        <v>499</v>
      </c>
      <c r="DM7" s="731"/>
      <c r="DN7" s="731"/>
      <c r="DO7" s="731"/>
      <c r="DP7" s="732"/>
      <c r="DQ7" s="730" t="s">
        <v>499</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670</v>
      </c>
      <c r="R8" s="771"/>
      <c r="S8" s="771"/>
      <c r="T8" s="771"/>
      <c r="U8" s="771"/>
      <c r="V8" s="771">
        <v>146</v>
      </c>
      <c r="W8" s="771"/>
      <c r="X8" s="771"/>
      <c r="Y8" s="771"/>
      <c r="Z8" s="771"/>
      <c r="AA8" s="771">
        <v>524</v>
      </c>
      <c r="AB8" s="771"/>
      <c r="AC8" s="771"/>
      <c r="AD8" s="771"/>
      <c r="AE8" s="772"/>
      <c r="AF8" s="773" t="s">
        <v>122</v>
      </c>
      <c r="AG8" s="774"/>
      <c r="AH8" s="774"/>
      <c r="AI8" s="774"/>
      <c r="AJ8" s="775"/>
      <c r="AK8" s="756">
        <v>1</v>
      </c>
      <c r="AL8" s="757"/>
      <c r="AM8" s="757"/>
      <c r="AN8" s="757"/>
      <c r="AO8" s="757"/>
      <c r="AP8" s="757">
        <v>1943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566</v>
      </c>
      <c r="BT8" s="761"/>
      <c r="BU8" s="761"/>
      <c r="BV8" s="761"/>
      <c r="BW8" s="761"/>
      <c r="BX8" s="761"/>
      <c r="BY8" s="761"/>
      <c r="BZ8" s="761"/>
      <c r="CA8" s="761"/>
      <c r="CB8" s="761"/>
      <c r="CC8" s="761"/>
      <c r="CD8" s="761"/>
      <c r="CE8" s="761"/>
      <c r="CF8" s="761"/>
      <c r="CG8" s="762"/>
      <c r="CH8" s="763">
        <v>-2</v>
      </c>
      <c r="CI8" s="764"/>
      <c r="CJ8" s="764"/>
      <c r="CK8" s="764"/>
      <c r="CL8" s="765"/>
      <c r="CM8" s="763">
        <v>141</v>
      </c>
      <c r="CN8" s="764"/>
      <c r="CO8" s="764"/>
      <c r="CP8" s="764"/>
      <c r="CQ8" s="765"/>
      <c r="CR8" s="763">
        <v>20</v>
      </c>
      <c r="CS8" s="764"/>
      <c r="CT8" s="764"/>
      <c r="CU8" s="764"/>
      <c r="CV8" s="765"/>
      <c r="CW8" s="763">
        <v>34</v>
      </c>
      <c r="CX8" s="764"/>
      <c r="CY8" s="764"/>
      <c r="CZ8" s="764"/>
      <c r="DA8" s="765"/>
      <c r="DB8" s="763" t="s">
        <v>499</v>
      </c>
      <c r="DC8" s="764"/>
      <c r="DD8" s="764"/>
      <c r="DE8" s="764"/>
      <c r="DF8" s="765"/>
      <c r="DG8" s="763" t="s">
        <v>499</v>
      </c>
      <c r="DH8" s="764"/>
      <c r="DI8" s="764"/>
      <c r="DJ8" s="764"/>
      <c r="DK8" s="765"/>
      <c r="DL8" s="763" t="s">
        <v>499</v>
      </c>
      <c r="DM8" s="764"/>
      <c r="DN8" s="764"/>
      <c r="DO8" s="764"/>
      <c r="DP8" s="765"/>
      <c r="DQ8" s="763" t="s">
        <v>499</v>
      </c>
      <c r="DR8" s="764"/>
      <c r="DS8" s="764"/>
      <c r="DT8" s="764"/>
      <c r="DU8" s="765"/>
      <c r="DV8" s="760"/>
      <c r="DW8" s="761"/>
      <c r="DX8" s="761"/>
      <c r="DY8" s="761"/>
      <c r="DZ8" s="766"/>
      <c r="EA8" s="229"/>
    </row>
    <row r="9" spans="1:131" s="230" customFormat="1" ht="26.25" customHeight="1" x14ac:dyDescent="0.2">
      <c r="A9" s="233">
        <v>3</v>
      </c>
      <c r="B9" s="767" t="s">
        <v>376</v>
      </c>
      <c r="C9" s="768"/>
      <c r="D9" s="768"/>
      <c r="E9" s="768"/>
      <c r="F9" s="768"/>
      <c r="G9" s="768"/>
      <c r="H9" s="768"/>
      <c r="I9" s="768"/>
      <c r="J9" s="768"/>
      <c r="K9" s="768"/>
      <c r="L9" s="768"/>
      <c r="M9" s="768"/>
      <c r="N9" s="768"/>
      <c r="O9" s="768"/>
      <c r="P9" s="769"/>
      <c r="Q9" s="770">
        <v>908</v>
      </c>
      <c r="R9" s="771"/>
      <c r="S9" s="771"/>
      <c r="T9" s="771"/>
      <c r="U9" s="771"/>
      <c r="V9" s="771">
        <v>908</v>
      </c>
      <c r="W9" s="771"/>
      <c r="X9" s="771"/>
      <c r="Y9" s="771"/>
      <c r="Z9" s="771"/>
      <c r="AA9" s="771">
        <v>0</v>
      </c>
      <c r="AB9" s="771"/>
      <c r="AC9" s="771"/>
      <c r="AD9" s="771"/>
      <c r="AE9" s="772"/>
      <c r="AF9" s="773" t="s">
        <v>122</v>
      </c>
      <c r="AG9" s="774"/>
      <c r="AH9" s="774"/>
      <c r="AI9" s="774"/>
      <c r="AJ9" s="775"/>
      <c r="AK9" s="756">
        <v>335</v>
      </c>
      <c r="AL9" s="757"/>
      <c r="AM9" s="757"/>
      <c r="AN9" s="757"/>
      <c r="AO9" s="757"/>
      <c r="AP9" s="757">
        <v>296</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567</v>
      </c>
      <c r="BT9" s="761"/>
      <c r="BU9" s="761"/>
      <c r="BV9" s="761"/>
      <c r="BW9" s="761"/>
      <c r="BX9" s="761"/>
      <c r="BY9" s="761"/>
      <c r="BZ9" s="761"/>
      <c r="CA9" s="761"/>
      <c r="CB9" s="761"/>
      <c r="CC9" s="761"/>
      <c r="CD9" s="761"/>
      <c r="CE9" s="761"/>
      <c r="CF9" s="761"/>
      <c r="CG9" s="762"/>
      <c r="CH9" s="763">
        <v>4</v>
      </c>
      <c r="CI9" s="764"/>
      <c r="CJ9" s="764"/>
      <c r="CK9" s="764"/>
      <c r="CL9" s="765"/>
      <c r="CM9" s="763">
        <v>606</v>
      </c>
      <c r="CN9" s="764"/>
      <c r="CO9" s="764"/>
      <c r="CP9" s="764"/>
      <c r="CQ9" s="765"/>
      <c r="CR9" s="763">
        <v>200</v>
      </c>
      <c r="CS9" s="764"/>
      <c r="CT9" s="764"/>
      <c r="CU9" s="764"/>
      <c r="CV9" s="765"/>
      <c r="CW9" s="763">
        <v>209</v>
      </c>
      <c r="CX9" s="764"/>
      <c r="CY9" s="764"/>
      <c r="CZ9" s="764"/>
      <c r="DA9" s="765"/>
      <c r="DB9" s="763" t="s">
        <v>499</v>
      </c>
      <c r="DC9" s="764"/>
      <c r="DD9" s="764"/>
      <c r="DE9" s="764"/>
      <c r="DF9" s="765"/>
      <c r="DG9" s="763" t="s">
        <v>499</v>
      </c>
      <c r="DH9" s="764"/>
      <c r="DI9" s="764"/>
      <c r="DJ9" s="764"/>
      <c r="DK9" s="765"/>
      <c r="DL9" s="763" t="s">
        <v>499</v>
      </c>
      <c r="DM9" s="764"/>
      <c r="DN9" s="764"/>
      <c r="DO9" s="764"/>
      <c r="DP9" s="765"/>
      <c r="DQ9" s="763" t="s">
        <v>499</v>
      </c>
      <c r="DR9" s="764"/>
      <c r="DS9" s="764"/>
      <c r="DT9" s="764"/>
      <c r="DU9" s="765"/>
      <c r="DV9" s="760"/>
      <c r="DW9" s="761"/>
      <c r="DX9" s="761"/>
      <c r="DY9" s="761"/>
      <c r="DZ9" s="766"/>
      <c r="EA9" s="229"/>
    </row>
    <row r="10" spans="1:131" s="230" customFormat="1" ht="26.25" customHeight="1" x14ac:dyDescent="0.2">
      <c r="A10" s="233">
        <v>4</v>
      </c>
      <c r="B10" s="767" t="s">
        <v>377</v>
      </c>
      <c r="C10" s="768"/>
      <c r="D10" s="768"/>
      <c r="E10" s="768"/>
      <c r="F10" s="768"/>
      <c r="G10" s="768"/>
      <c r="H10" s="768"/>
      <c r="I10" s="768"/>
      <c r="J10" s="768"/>
      <c r="K10" s="768"/>
      <c r="L10" s="768"/>
      <c r="M10" s="768"/>
      <c r="N10" s="768"/>
      <c r="O10" s="768"/>
      <c r="P10" s="769"/>
      <c r="Q10" s="770">
        <v>763</v>
      </c>
      <c r="R10" s="771"/>
      <c r="S10" s="771"/>
      <c r="T10" s="771"/>
      <c r="U10" s="771"/>
      <c r="V10" s="771">
        <v>631</v>
      </c>
      <c r="W10" s="771"/>
      <c r="X10" s="771"/>
      <c r="Y10" s="771"/>
      <c r="Z10" s="771"/>
      <c r="AA10" s="771">
        <v>132</v>
      </c>
      <c r="AB10" s="771"/>
      <c r="AC10" s="771"/>
      <c r="AD10" s="771"/>
      <c r="AE10" s="772"/>
      <c r="AF10" s="773" t="s">
        <v>122</v>
      </c>
      <c r="AG10" s="774"/>
      <c r="AH10" s="774"/>
      <c r="AI10" s="774"/>
      <c r="AJ10" s="775"/>
      <c r="AK10" s="756">
        <v>438</v>
      </c>
      <c r="AL10" s="757"/>
      <c r="AM10" s="757"/>
      <c r="AN10" s="757"/>
      <c r="AO10" s="757"/>
      <c r="AP10" s="757">
        <v>2183</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568</v>
      </c>
      <c r="BT10" s="761"/>
      <c r="BU10" s="761"/>
      <c r="BV10" s="761"/>
      <c r="BW10" s="761"/>
      <c r="BX10" s="761"/>
      <c r="BY10" s="761"/>
      <c r="BZ10" s="761"/>
      <c r="CA10" s="761"/>
      <c r="CB10" s="761"/>
      <c r="CC10" s="761"/>
      <c r="CD10" s="761"/>
      <c r="CE10" s="761"/>
      <c r="CF10" s="761"/>
      <c r="CG10" s="762"/>
      <c r="CH10" s="763">
        <v>6</v>
      </c>
      <c r="CI10" s="764"/>
      <c r="CJ10" s="764"/>
      <c r="CK10" s="764"/>
      <c r="CL10" s="765"/>
      <c r="CM10" s="763">
        <v>213</v>
      </c>
      <c r="CN10" s="764"/>
      <c r="CO10" s="764"/>
      <c r="CP10" s="764"/>
      <c r="CQ10" s="765"/>
      <c r="CR10" s="763">
        <v>120</v>
      </c>
      <c r="CS10" s="764"/>
      <c r="CT10" s="764"/>
      <c r="CU10" s="764"/>
      <c r="CV10" s="765"/>
      <c r="CW10" s="763">
        <v>229</v>
      </c>
      <c r="CX10" s="764"/>
      <c r="CY10" s="764"/>
      <c r="CZ10" s="764"/>
      <c r="DA10" s="765"/>
      <c r="DB10" s="763" t="s">
        <v>499</v>
      </c>
      <c r="DC10" s="764"/>
      <c r="DD10" s="764"/>
      <c r="DE10" s="764"/>
      <c r="DF10" s="765"/>
      <c r="DG10" s="763" t="s">
        <v>499</v>
      </c>
      <c r="DH10" s="764"/>
      <c r="DI10" s="764"/>
      <c r="DJ10" s="764"/>
      <c r="DK10" s="765"/>
      <c r="DL10" s="763" t="s">
        <v>499</v>
      </c>
      <c r="DM10" s="764"/>
      <c r="DN10" s="764"/>
      <c r="DO10" s="764"/>
      <c r="DP10" s="765"/>
      <c r="DQ10" s="763" t="s">
        <v>499</v>
      </c>
      <c r="DR10" s="764"/>
      <c r="DS10" s="764"/>
      <c r="DT10" s="764"/>
      <c r="DU10" s="765"/>
      <c r="DV10" s="760"/>
      <c r="DW10" s="761"/>
      <c r="DX10" s="761"/>
      <c r="DY10" s="761"/>
      <c r="DZ10" s="766"/>
      <c r="EA10" s="229"/>
    </row>
    <row r="11" spans="1:131" s="230" customFormat="1" ht="26.25" customHeight="1" x14ac:dyDescent="0.2">
      <c r="A11" s="233">
        <v>5</v>
      </c>
      <c r="B11" s="767" t="s">
        <v>378</v>
      </c>
      <c r="C11" s="768"/>
      <c r="D11" s="768"/>
      <c r="E11" s="768"/>
      <c r="F11" s="768"/>
      <c r="G11" s="768"/>
      <c r="H11" s="768"/>
      <c r="I11" s="768"/>
      <c r="J11" s="768"/>
      <c r="K11" s="768"/>
      <c r="L11" s="768"/>
      <c r="M11" s="768"/>
      <c r="N11" s="768"/>
      <c r="O11" s="768"/>
      <c r="P11" s="769"/>
      <c r="Q11" s="770">
        <v>802</v>
      </c>
      <c r="R11" s="771"/>
      <c r="S11" s="771"/>
      <c r="T11" s="771"/>
      <c r="U11" s="771"/>
      <c r="V11" s="771">
        <v>802</v>
      </c>
      <c r="W11" s="771"/>
      <c r="X11" s="771"/>
      <c r="Y11" s="771"/>
      <c r="Z11" s="771"/>
      <c r="AA11" s="771">
        <v>0</v>
      </c>
      <c r="AB11" s="771"/>
      <c r="AC11" s="771"/>
      <c r="AD11" s="771"/>
      <c r="AE11" s="772"/>
      <c r="AF11" s="773" t="s">
        <v>122</v>
      </c>
      <c r="AG11" s="774"/>
      <c r="AH11" s="774"/>
      <c r="AI11" s="774"/>
      <c r="AJ11" s="775"/>
      <c r="AK11" s="756">
        <v>750</v>
      </c>
      <c r="AL11" s="757"/>
      <c r="AM11" s="757"/>
      <c r="AN11" s="757"/>
      <c r="AO11" s="757"/>
      <c r="AP11" s="757">
        <v>4780</v>
      </c>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569</v>
      </c>
      <c r="BT11" s="761"/>
      <c r="BU11" s="761"/>
      <c r="BV11" s="761"/>
      <c r="BW11" s="761"/>
      <c r="BX11" s="761"/>
      <c r="BY11" s="761"/>
      <c r="BZ11" s="761"/>
      <c r="CA11" s="761"/>
      <c r="CB11" s="761"/>
      <c r="CC11" s="761"/>
      <c r="CD11" s="761"/>
      <c r="CE11" s="761"/>
      <c r="CF11" s="761"/>
      <c r="CG11" s="762"/>
      <c r="CH11" s="763">
        <v>6</v>
      </c>
      <c r="CI11" s="764"/>
      <c r="CJ11" s="764"/>
      <c r="CK11" s="764"/>
      <c r="CL11" s="765"/>
      <c r="CM11" s="763">
        <v>290</v>
      </c>
      <c r="CN11" s="764"/>
      <c r="CO11" s="764"/>
      <c r="CP11" s="764"/>
      <c r="CQ11" s="765"/>
      <c r="CR11" s="763">
        <v>183</v>
      </c>
      <c r="CS11" s="764"/>
      <c r="CT11" s="764"/>
      <c r="CU11" s="764"/>
      <c r="CV11" s="765"/>
      <c r="CW11" s="763">
        <v>264</v>
      </c>
      <c r="CX11" s="764"/>
      <c r="CY11" s="764"/>
      <c r="CZ11" s="764"/>
      <c r="DA11" s="765"/>
      <c r="DB11" s="763" t="s">
        <v>499</v>
      </c>
      <c r="DC11" s="764"/>
      <c r="DD11" s="764"/>
      <c r="DE11" s="764"/>
      <c r="DF11" s="765"/>
      <c r="DG11" s="763" t="s">
        <v>499</v>
      </c>
      <c r="DH11" s="764"/>
      <c r="DI11" s="764"/>
      <c r="DJ11" s="764"/>
      <c r="DK11" s="765"/>
      <c r="DL11" s="763" t="s">
        <v>499</v>
      </c>
      <c r="DM11" s="764"/>
      <c r="DN11" s="764"/>
      <c r="DO11" s="764"/>
      <c r="DP11" s="765"/>
      <c r="DQ11" s="763" t="s">
        <v>499</v>
      </c>
      <c r="DR11" s="764"/>
      <c r="DS11" s="764"/>
      <c r="DT11" s="764"/>
      <c r="DU11" s="765"/>
      <c r="DV11" s="760"/>
      <c r="DW11" s="761"/>
      <c r="DX11" s="761"/>
      <c r="DY11" s="761"/>
      <c r="DZ11" s="766"/>
      <c r="EA11" s="229"/>
    </row>
    <row r="12" spans="1:131" s="230" customFormat="1" ht="26.25" customHeight="1" x14ac:dyDescent="0.2">
      <c r="A12" s="233">
        <v>6</v>
      </c>
      <c r="B12" s="767" t="s">
        <v>379</v>
      </c>
      <c r="C12" s="768"/>
      <c r="D12" s="768"/>
      <c r="E12" s="768"/>
      <c r="F12" s="768"/>
      <c r="G12" s="768"/>
      <c r="H12" s="768"/>
      <c r="I12" s="768"/>
      <c r="J12" s="768"/>
      <c r="K12" s="768"/>
      <c r="L12" s="768"/>
      <c r="M12" s="768"/>
      <c r="N12" s="768"/>
      <c r="O12" s="768"/>
      <c r="P12" s="769"/>
      <c r="Q12" s="770">
        <v>271</v>
      </c>
      <c r="R12" s="771"/>
      <c r="S12" s="771"/>
      <c r="T12" s="771"/>
      <c r="U12" s="771"/>
      <c r="V12" s="771">
        <v>271</v>
      </c>
      <c r="W12" s="771"/>
      <c r="X12" s="771"/>
      <c r="Y12" s="771"/>
      <c r="Z12" s="771"/>
      <c r="AA12" s="771">
        <v>0</v>
      </c>
      <c r="AB12" s="771"/>
      <c r="AC12" s="771"/>
      <c r="AD12" s="771"/>
      <c r="AE12" s="772"/>
      <c r="AF12" s="773" t="s">
        <v>122</v>
      </c>
      <c r="AG12" s="774"/>
      <c r="AH12" s="774"/>
      <c r="AI12" s="774"/>
      <c r="AJ12" s="775"/>
      <c r="AK12" s="756">
        <v>271</v>
      </c>
      <c r="AL12" s="757"/>
      <c r="AM12" s="757"/>
      <c r="AN12" s="757"/>
      <c r="AO12" s="757"/>
      <c r="AP12" s="757">
        <v>322</v>
      </c>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570</v>
      </c>
      <c r="BT12" s="761"/>
      <c r="BU12" s="761"/>
      <c r="BV12" s="761"/>
      <c r="BW12" s="761"/>
      <c r="BX12" s="761"/>
      <c r="BY12" s="761"/>
      <c r="BZ12" s="761"/>
      <c r="CA12" s="761"/>
      <c r="CB12" s="761"/>
      <c r="CC12" s="761"/>
      <c r="CD12" s="761"/>
      <c r="CE12" s="761"/>
      <c r="CF12" s="761"/>
      <c r="CG12" s="762"/>
      <c r="CH12" s="763">
        <v>-5</v>
      </c>
      <c r="CI12" s="764"/>
      <c r="CJ12" s="764"/>
      <c r="CK12" s="764"/>
      <c r="CL12" s="765"/>
      <c r="CM12" s="763">
        <v>212</v>
      </c>
      <c r="CN12" s="764"/>
      <c r="CO12" s="764"/>
      <c r="CP12" s="764"/>
      <c r="CQ12" s="765"/>
      <c r="CR12" s="763">
        <v>200</v>
      </c>
      <c r="CS12" s="764"/>
      <c r="CT12" s="764"/>
      <c r="CU12" s="764"/>
      <c r="CV12" s="765"/>
      <c r="CW12" s="763">
        <v>26</v>
      </c>
      <c r="CX12" s="764"/>
      <c r="CY12" s="764"/>
      <c r="CZ12" s="764"/>
      <c r="DA12" s="765"/>
      <c r="DB12" s="763" t="s">
        <v>499</v>
      </c>
      <c r="DC12" s="764"/>
      <c r="DD12" s="764"/>
      <c r="DE12" s="764"/>
      <c r="DF12" s="765"/>
      <c r="DG12" s="763" t="s">
        <v>499</v>
      </c>
      <c r="DH12" s="764"/>
      <c r="DI12" s="764"/>
      <c r="DJ12" s="764"/>
      <c r="DK12" s="765"/>
      <c r="DL12" s="763" t="s">
        <v>499</v>
      </c>
      <c r="DM12" s="764"/>
      <c r="DN12" s="764"/>
      <c r="DO12" s="764"/>
      <c r="DP12" s="765"/>
      <c r="DQ12" s="763" t="s">
        <v>499</v>
      </c>
      <c r="DR12" s="764"/>
      <c r="DS12" s="764"/>
      <c r="DT12" s="764"/>
      <c r="DU12" s="765"/>
      <c r="DV12" s="760"/>
      <c r="DW12" s="761"/>
      <c r="DX12" s="761"/>
      <c r="DY12" s="761"/>
      <c r="DZ12" s="766"/>
      <c r="EA12" s="229"/>
    </row>
    <row r="13" spans="1:131" s="230" customFormat="1" ht="26.25" customHeight="1" x14ac:dyDescent="0.2">
      <c r="A13" s="233">
        <v>7</v>
      </c>
      <c r="B13" s="767" t="s">
        <v>380</v>
      </c>
      <c r="C13" s="768"/>
      <c r="D13" s="768"/>
      <c r="E13" s="768"/>
      <c r="F13" s="768"/>
      <c r="G13" s="768"/>
      <c r="H13" s="768"/>
      <c r="I13" s="768"/>
      <c r="J13" s="768"/>
      <c r="K13" s="768"/>
      <c r="L13" s="768"/>
      <c r="M13" s="768"/>
      <c r="N13" s="768"/>
      <c r="O13" s="768"/>
      <c r="P13" s="769"/>
      <c r="Q13" s="770">
        <v>9035</v>
      </c>
      <c r="R13" s="771"/>
      <c r="S13" s="771"/>
      <c r="T13" s="771"/>
      <c r="U13" s="771"/>
      <c r="V13" s="771">
        <v>9035</v>
      </c>
      <c r="W13" s="771"/>
      <c r="X13" s="771"/>
      <c r="Y13" s="771"/>
      <c r="Z13" s="771"/>
      <c r="AA13" s="771">
        <v>0</v>
      </c>
      <c r="AB13" s="771"/>
      <c r="AC13" s="771"/>
      <c r="AD13" s="771"/>
      <c r="AE13" s="772"/>
      <c r="AF13" s="773" t="s">
        <v>122</v>
      </c>
      <c r="AG13" s="774"/>
      <c r="AH13" s="774"/>
      <c r="AI13" s="774"/>
      <c r="AJ13" s="775"/>
      <c r="AK13" s="756">
        <v>5310</v>
      </c>
      <c r="AL13" s="757"/>
      <c r="AM13" s="757"/>
      <c r="AN13" s="757"/>
      <c r="AO13" s="757"/>
      <c r="AP13" s="757">
        <v>246</v>
      </c>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571</v>
      </c>
      <c r="BT13" s="761"/>
      <c r="BU13" s="761"/>
      <c r="BV13" s="761"/>
      <c r="BW13" s="761"/>
      <c r="BX13" s="761"/>
      <c r="BY13" s="761"/>
      <c r="BZ13" s="761"/>
      <c r="CA13" s="761"/>
      <c r="CB13" s="761"/>
      <c r="CC13" s="761"/>
      <c r="CD13" s="761"/>
      <c r="CE13" s="761"/>
      <c r="CF13" s="761"/>
      <c r="CG13" s="762"/>
      <c r="CH13" s="763">
        <v>-7</v>
      </c>
      <c r="CI13" s="764"/>
      <c r="CJ13" s="764"/>
      <c r="CK13" s="764"/>
      <c r="CL13" s="765"/>
      <c r="CM13" s="763">
        <v>387</v>
      </c>
      <c r="CN13" s="764"/>
      <c r="CO13" s="764"/>
      <c r="CP13" s="764"/>
      <c r="CQ13" s="765"/>
      <c r="CR13" s="763">
        <v>200</v>
      </c>
      <c r="CS13" s="764"/>
      <c r="CT13" s="764"/>
      <c r="CU13" s="764"/>
      <c r="CV13" s="765"/>
      <c r="CW13" s="763">
        <v>1</v>
      </c>
      <c r="CX13" s="764"/>
      <c r="CY13" s="764"/>
      <c r="CZ13" s="764"/>
      <c r="DA13" s="765"/>
      <c r="DB13" s="763" t="s">
        <v>499</v>
      </c>
      <c r="DC13" s="764"/>
      <c r="DD13" s="764"/>
      <c r="DE13" s="764"/>
      <c r="DF13" s="765"/>
      <c r="DG13" s="763" t="s">
        <v>499</v>
      </c>
      <c r="DH13" s="764"/>
      <c r="DI13" s="764"/>
      <c r="DJ13" s="764"/>
      <c r="DK13" s="765"/>
      <c r="DL13" s="763" t="s">
        <v>499</v>
      </c>
      <c r="DM13" s="764"/>
      <c r="DN13" s="764"/>
      <c r="DO13" s="764"/>
      <c r="DP13" s="765"/>
      <c r="DQ13" s="763" t="s">
        <v>499</v>
      </c>
      <c r="DR13" s="764"/>
      <c r="DS13" s="764"/>
      <c r="DT13" s="764"/>
      <c r="DU13" s="765"/>
      <c r="DV13" s="760"/>
      <c r="DW13" s="761"/>
      <c r="DX13" s="761"/>
      <c r="DY13" s="761"/>
      <c r="DZ13" s="766"/>
      <c r="EA13" s="229"/>
    </row>
    <row r="14" spans="1:131" s="230" customFormat="1" ht="26.25" customHeight="1" x14ac:dyDescent="0.2">
      <c r="A14" s="233">
        <v>8</v>
      </c>
      <c r="B14" s="767" t="s">
        <v>381</v>
      </c>
      <c r="C14" s="768"/>
      <c r="D14" s="768"/>
      <c r="E14" s="768"/>
      <c r="F14" s="768"/>
      <c r="G14" s="768"/>
      <c r="H14" s="768"/>
      <c r="I14" s="768"/>
      <c r="J14" s="768"/>
      <c r="K14" s="768"/>
      <c r="L14" s="768"/>
      <c r="M14" s="768"/>
      <c r="N14" s="768"/>
      <c r="O14" s="768"/>
      <c r="P14" s="769"/>
      <c r="Q14" s="770">
        <v>141104</v>
      </c>
      <c r="R14" s="771"/>
      <c r="S14" s="771"/>
      <c r="T14" s="771"/>
      <c r="U14" s="771"/>
      <c r="V14" s="771">
        <v>141104</v>
      </c>
      <c r="W14" s="771"/>
      <c r="X14" s="771"/>
      <c r="Y14" s="771"/>
      <c r="Z14" s="771"/>
      <c r="AA14" s="771">
        <v>0</v>
      </c>
      <c r="AB14" s="771"/>
      <c r="AC14" s="771"/>
      <c r="AD14" s="771"/>
      <c r="AE14" s="772"/>
      <c r="AF14" s="773" t="s">
        <v>122</v>
      </c>
      <c r="AG14" s="774"/>
      <c r="AH14" s="774"/>
      <c r="AI14" s="774"/>
      <c r="AJ14" s="775"/>
      <c r="AK14" s="756">
        <v>101203</v>
      </c>
      <c r="AL14" s="757"/>
      <c r="AM14" s="757"/>
      <c r="AN14" s="757"/>
      <c r="AO14" s="757"/>
      <c r="AP14" s="757">
        <v>0</v>
      </c>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t="s">
        <v>572</v>
      </c>
      <c r="BT14" s="761"/>
      <c r="BU14" s="761"/>
      <c r="BV14" s="761"/>
      <c r="BW14" s="761"/>
      <c r="BX14" s="761"/>
      <c r="BY14" s="761"/>
      <c r="BZ14" s="761"/>
      <c r="CA14" s="761"/>
      <c r="CB14" s="761"/>
      <c r="CC14" s="761"/>
      <c r="CD14" s="761"/>
      <c r="CE14" s="761"/>
      <c r="CF14" s="761"/>
      <c r="CG14" s="762"/>
      <c r="CH14" s="763">
        <v>-6</v>
      </c>
      <c r="CI14" s="764"/>
      <c r="CJ14" s="764"/>
      <c r="CK14" s="764"/>
      <c r="CL14" s="765"/>
      <c r="CM14" s="763">
        <v>59</v>
      </c>
      <c r="CN14" s="764"/>
      <c r="CO14" s="764"/>
      <c r="CP14" s="764"/>
      <c r="CQ14" s="765"/>
      <c r="CR14" s="763" t="s">
        <v>499</v>
      </c>
      <c r="CS14" s="764"/>
      <c r="CT14" s="764"/>
      <c r="CU14" s="764"/>
      <c r="CV14" s="765"/>
      <c r="CW14" s="763">
        <v>85</v>
      </c>
      <c r="CX14" s="764"/>
      <c r="CY14" s="764"/>
      <c r="CZ14" s="764"/>
      <c r="DA14" s="765"/>
      <c r="DB14" s="763" t="s">
        <v>499</v>
      </c>
      <c r="DC14" s="764"/>
      <c r="DD14" s="764"/>
      <c r="DE14" s="764"/>
      <c r="DF14" s="765"/>
      <c r="DG14" s="763" t="s">
        <v>499</v>
      </c>
      <c r="DH14" s="764"/>
      <c r="DI14" s="764"/>
      <c r="DJ14" s="764"/>
      <c r="DK14" s="765"/>
      <c r="DL14" s="763" t="s">
        <v>499</v>
      </c>
      <c r="DM14" s="764"/>
      <c r="DN14" s="764"/>
      <c r="DO14" s="764"/>
      <c r="DP14" s="765"/>
      <c r="DQ14" s="763" t="s">
        <v>499</v>
      </c>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t="s">
        <v>573</v>
      </c>
      <c r="BT15" s="761"/>
      <c r="BU15" s="761"/>
      <c r="BV15" s="761"/>
      <c r="BW15" s="761"/>
      <c r="BX15" s="761"/>
      <c r="BY15" s="761"/>
      <c r="BZ15" s="761"/>
      <c r="CA15" s="761"/>
      <c r="CB15" s="761"/>
      <c r="CC15" s="761"/>
      <c r="CD15" s="761"/>
      <c r="CE15" s="761"/>
      <c r="CF15" s="761"/>
      <c r="CG15" s="762"/>
      <c r="CH15" s="763">
        <v>1</v>
      </c>
      <c r="CI15" s="764"/>
      <c r="CJ15" s="764"/>
      <c r="CK15" s="764"/>
      <c r="CL15" s="765"/>
      <c r="CM15" s="763">
        <v>25</v>
      </c>
      <c r="CN15" s="764"/>
      <c r="CO15" s="764"/>
      <c r="CP15" s="764"/>
      <c r="CQ15" s="765"/>
      <c r="CR15" s="763" t="s">
        <v>499</v>
      </c>
      <c r="CS15" s="764"/>
      <c r="CT15" s="764"/>
      <c r="CU15" s="764"/>
      <c r="CV15" s="765"/>
      <c r="CW15" s="763">
        <v>65</v>
      </c>
      <c r="CX15" s="764"/>
      <c r="CY15" s="764"/>
      <c r="CZ15" s="764"/>
      <c r="DA15" s="765"/>
      <c r="DB15" s="763" t="s">
        <v>499</v>
      </c>
      <c r="DC15" s="764"/>
      <c r="DD15" s="764"/>
      <c r="DE15" s="764"/>
      <c r="DF15" s="765"/>
      <c r="DG15" s="763" t="s">
        <v>499</v>
      </c>
      <c r="DH15" s="764"/>
      <c r="DI15" s="764"/>
      <c r="DJ15" s="764"/>
      <c r="DK15" s="765"/>
      <c r="DL15" s="763" t="s">
        <v>499</v>
      </c>
      <c r="DM15" s="764"/>
      <c r="DN15" s="764"/>
      <c r="DO15" s="764"/>
      <c r="DP15" s="765"/>
      <c r="DQ15" s="763" t="s">
        <v>499</v>
      </c>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t="s">
        <v>574</v>
      </c>
      <c r="BT16" s="761"/>
      <c r="BU16" s="761"/>
      <c r="BV16" s="761"/>
      <c r="BW16" s="761"/>
      <c r="BX16" s="761"/>
      <c r="BY16" s="761"/>
      <c r="BZ16" s="761"/>
      <c r="CA16" s="761"/>
      <c r="CB16" s="761"/>
      <c r="CC16" s="761"/>
      <c r="CD16" s="761"/>
      <c r="CE16" s="761"/>
      <c r="CF16" s="761"/>
      <c r="CG16" s="762"/>
      <c r="CH16" s="763">
        <v>36</v>
      </c>
      <c r="CI16" s="764"/>
      <c r="CJ16" s="764"/>
      <c r="CK16" s="764"/>
      <c r="CL16" s="765"/>
      <c r="CM16" s="763">
        <v>277</v>
      </c>
      <c r="CN16" s="764"/>
      <c r="CO16" s="764"/>
      <c r="CP16" s="764"/>
      <c r="CQ16" s="765"/>
      <c r="CR16" s="763">
        <v>100</v>
      </c>
      <c r="CS16" s="764"/>
      <c r="CT16" s="764"/>
      <c r="CU16" s="764"/>
      <c r="CV16" s="765"/>
      <c r="CW16" s="763" t="s">
        <v>499</v>
      </c>
      <c r="CX16" s="764"/>
      <c r="CY16" s="764"/>
      <c r="CZ16" s="764"/>
      <c r="DA16" s="765"/>
      <c r="DB16" s="763" t="s">
        <v>499</v>
      </c>
      <c r="DC16" s="764"/>
      <c r="DD16" s="764"/>
      <c r="DE16" s="764"/>
      <c r="DF16" s="765"/>
      <c r="DG16" s="763" t="s">
        <v>499</v>
      </c>
      <c r="DH16" s="764"/>
      <c r="DI16" s="764"/>
      <c r="DJ16" s="764"/>
      <c r="DK16" s="765"/>
      <c r="DL16" s="763" t="s">
        <v>499</v>
      </c>
      <c r="DM16" s="764"/>
      <c r="DN16" s="764"/>
      <c r="DO16" s="764"/>
      <c r="DP16" s="765"/>
      <c r="DQ16" s="763" t="s">
        <v>499</v>
      </c>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t="s">
        <v>575</v>
      </c>
      <c r="BT17" s="761"/>
      <c r="BU17" s="761"/>
      <c r="BV17" s="761"/>
      <c r="BW17" s="761"/>
      <c r="BX17" s="761"/>
      <c r="BY17" s="761"/>
      <c r="BZ17" s="761"/>
      <c r="CA17" s="761"/>
      <c r="CB17" s="761"/>
      <c r="CC17" s="761"/>
      <c r="CD17" s="761"/>
      <c r="CE17" s="761"/>
      <c r="CF17" s="761"/>
      <c r="CG17" s="762"/>
      <c r="CH17" s="763">
        <v>184</v>
      </c>
      <c r="CI17" s="764"/>
      <c r="CJ17" s="764"/>
      <c r="CK17" s="764"/>
      <c r="CL17" s="765"/>
      <c r="CM17" s="763">
        <v>3013</v>
      </c>
      <c r="CN17" s="764"/>
      <c r="CO17" s="764"/>
      <c r="CP17" s="764"/>
      <c r="CQ17" s="765"/>
      <c r="CR17" s="763">
        <v>20</v>
      </c>
      <c r="CS17" s="764"/>
      <c r="CT17" s="764"/>
      <c r="CU17" s="764"/>
      <c r="CV17" s="765"/>
      <c r="CW17" s="763" t="s">
        <v>499</v>
      </c>
      <c r="CX17" s="764"/>
      <c r="CY17" s="764"/>
      <c r="CZ17" s="764"/>
      <c r="DA17" s="765"/>
      <c r="DB17" s="763" t="s">
        <v>499</v>
      </c>
      <c r="DC17" s="764"/>
      <c r="DD17" s="764"/>
      <c r="DE17" s="764"/>
      <c r="DF17" s="765"/>
      <c r="DG17" s="763" t="s">
        <v>499</v>
      </c>
      <c r="DH17" s="764"/>
      <c r="DI17" s="764"/>
      <c r="DJ17" s="764"/>
      <c r="DK17" s="765"/>
      <c r="DL17" s="763" t="s">
        <v>499</v>
      </c>
      <c r="DM17" s="764"/>
      <c r="DN17" s="764"/>
      <c r="DO17" s="764"/>
      <c r="DP17" s="765"/>
      <c r="DQ17" s="763" t="s">
        <v>499</v>
      </c>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t="s">
        <v>576</v>
      </c>
      <c r="BT18" s="761"/>
      <c r="BU18" s="761"/>
      <c r="BV18" s="761"/>
      <c r="BW18" s="761"/>
      <c r="BX18" s="761"/>
      <c r="BY18" s="761"/>
      <c r="BZ18" s="761"/>
      <c r="CA18" s="761"/>
      <c r="CB18" s="761"/>
      <c r="CC18" s="761"/>
      <c r="CD18" s="761"/>
      <c r="CE18" s="761"/>
      <c r="CF18" s="761"/>
      <c r="CG18" s="762"/>
      <c r="CH18" s="763">
        <v>34</v>
      </c>
      <c r="CI18" s="764"/>
      <c r="CJ18" s="764"/>
      <c r="CK18" s="764"/>
      <c r="CL18" s="765"/>
      <c r="CM18" s="763">
        <v>1332</v>
      </c>
      <c r="CN18" s="764"/>
      <c r="CO18" s="764"/>
      <c r="CP18" s="764"/>
      <c r="CQ18" s="765"/>
      <c r="CR18" s="763">
        <v>40</v>
      </c>
      <c r="CS18" s="764"/>
      <c r="CT18" s="764"/>
      <c r="CU18" s="764"/>
      <c r="CV18" s="765"/>
      <c r="CW18" s="763" t="s">
        <v>499</v>
      </c>
      <c r="CX18" s="764"/>
      <c r="CY18" s="764"/>
      <c r="CZ18" s="764"/>
      <c r="DA18" s="765"/>
      <c r="DB18" s="763" t="s">
        <v>499</v>
      </c>
      <c r="DC18" s="764"/>
      <c r="DD18" s="764"/>
      <c r="DE18" s="764"/>
      <c r="DF18" s="765"/>
      <c r="DG18" s="763" t="s">
        <v>499</v>
      </c>
      <c r="DH18" s="764"/>
      <c r="DI18" s="764"/>
      <c r="DJ18" s="764"/>
      <c r="DK18" s="765"/>
      <c r="DL18" s="763" t="s">
        <v>499</v>
      </c>
      <c r="DM18" s="764"/>
      <c r="DN18" s="764"/>
      <c r="DO18" s="764"/>
      <c r="DP18" s="765"/>
      <c r="DQ18" s="763" t="s">
        <v>499</v>
      </c>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t="s">
        <v>577</v>
      </c>
      <c r="BT19" s="761"/>
      <c r="BU19" s="761"/>
      <c r="BV19" s="761"/>
      <c r="BW19" s="761"/>
      <c r="BX19" s="761"/>
      <c r="BY19" s="761"/>
      <c r="BZ19" s="761"/>
      <c r="CA19" s="761"/>
      <c r="CB19" s="761"/>
      <c r="CC19" s="761"/>
      <c r="CD19" s="761"/>
      <c r="CE19" s="761"/>
      <c r="CF19" s="761"/>
      <c r="CG19" s="762"/>
      <c r="CH19" s="763">
        <v>328</v>
      </c>
      <c r="CI19" s="764"/>
      <c r="CJ19" s="764"/>
      <c r="CK19" s="764"/>
      <c r="CL19" s="765"/>
      <c r="CM19" s="763">
        <v>7779</v>
      </c>
      <c r="CN19" s="764"/>
      <c r="CO19" s="764"/>
      <c r="CP19" s="764"/>
      <c r="CQ19" s="765"/>
      <c r="CR19" s="763">
        <v>93</v>
      </c>
      <c r="CS19" s="764"/>
      <c r="CT19" s="764"/>
      <c r="CU19" s="764"/>
      <c r="CV19" s="765"/>
      <c r="CW19" s="763">
        <v>0</v>
      </c>
      <c r="CX19" s="764"/>
      <c r="CY19" s="764"/>
      <c r="CZ19" s="764"/>
      <c r="DA19" s="765"/>
      <c r="DB19" s="763">
        <v>3146</v>
      </c>
      <c r="DC19" s="764"/>
      <c r="DD19" s="764"/>
      <c r="DE19" s="764"/>
      <c r="DF19" s="765"/>
      <c r="DG19" s="763" t="s">
        <v>499</v>
      </c>
      <c r="DH19" s="764"/>
      <c r="DI19" s="764"/>
      <c r="DJ19" s="764"/>
      <c r="DK19" s="765"/>
      <c r="DL19" s="763" t="s">
        <v>499</v>
      </c>
      <c r="DM19" s="764"/>
      <c r="DN19" s="764"/>
      <c r="DO19" s="764"/>
      <c r="DP19" s="765"/>
      <c r="DQ19" s="763" t="s">
        <v>499</v>
      </c>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t="s">
        <v>578</v>
      </c>
      <c r="BT20" s="761"/>
      <c r="BU20" s="761"/>
      <c r="BV20" s="761"/>
      <c r="BW20" s="761"/>
      <c r="BX20" s="761"/>
      <c r="BY20" s="761"/>
      <c r="BZ20" s="761"/>
      <c r="CA20" s="761"/>
      <c r="CB20" s="761"/>
      <c r="CC20" s="761"/>
      <c r="CD20" s="761"/>
      <c r="CE20" s="761"/>
      <c r="CF20" s="761"/>
      <c r="CG20" s="762"/>
      <c r="CH20" s="763">
        <v>60</v>
      </c>
      <c r="CI20" s="764"/>
      <c r="CJ20" s="764"/>
      <c r="CK20" s="764"/>
      <c r="CL20" s="765"/>
      <c r="CM20" s="763">
        <v>452</v>
      </c>
      <c r="CN20" s="764"/>
      <c r="CO20" s="764"/>
      <c r="CP20" s="764"/>
      <c r="CQ20" s="765"/>
      <c r="CR20" s="763">
        <v>92</v>
      </c>
      <c r="CS20" s="764"/>
      <c r="CT20" s="764"/>
      <c r="CU20" s="764"/>
      <c r="CV20" s="765"/>
      <c r="CW20" s="763" t="s">
        <v>499</v>
      </c>
      <c r="CX20" s="764"/>
      <c r="CY20" s="764"/>
      <c r="CZ20" s="764"/>
      <c r="DA20" s="765"/>
      <c r="DB20" s="763" t="s">
        <v>499</v>
      </c>
      <c r="DC20" s="764"/>
      <c r="DD20" s="764"/>
      <c r="DE20" s="764"/>
      <c r="DF20" s="765"/>
      <c r="DG20" s="763" t="s">
        <v>499</v>
      </c>
      <c r="DH20" s="764"/>
      <c r="DI20" s="764"/>
      <c r="DJ20" s="764"/>
      <c r="DK20" s="765"/>
      <c r="DL20" s="763" t="s">
        <v>499</v>
      </c>
      <c r="DM20" s="764"/>
      <c r="DN20" s="764"/>
      <c r="DO20" s="764"/>
      <c r="DP20" s="765"/>
      <c r="DQ20" s="763" t="s">
        <v>499</v>
      </c>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382</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383</v>
      </c>
      <c r="B23" s="776" t="s">
        <v>384</v>
      </c>
      <c r="C23" s="777"/>
      <c r="D23" s="777"/>
      <c r="E23" s="777"/>
      <c r="F23" s="777"/>
      <c r="G23" s="777"/>
      <c r="H23" s="777"/>
      <c r="I23" s="777"/>
      <c r="J23" s="777"/>
      <c r="K23" s="777"/>
      <c r="L23" s="777"/>
      <c r="M23" s="777"/>
      <c r="N23" s="777"/>
      <c r="O23" s="777"/>
      <c r="P23" s="778"/>
      <c r="Q23" s="779">
        <f>SUM(Q7:U22)</f>
        <v>659836</v>
      </c>
      <c r="R23" s="780"/>
      <c r="S23" s="780"/>
      <c r="T23" s="780"/>
      <c r="U23" s="780"/>
      <c r="V23" s="780">
        <f>SUM(V7:Z22)</f>
        <v>655380</v>
      </c>
      <c r="W23" s="780"/>
      <c r="X23" s="780"/>
      <c r="Y23" s="780"/>
      <c r="Z23" s="780"/>
      <c r="AA23" s="780">
        <f>SUM(AA7:AE22)</f>
        <v>4456</v>
      </c>
      <c r="AB23" s="780"/>
      <c r="AC23" s="780"/>
      <c r="AD23" s="780"/>
      <c r="AE23" s="781"/>
      <c r="AF23" s="782">
        <v>2849</v>
      </c>
      <c r="AG23" s="780"/>
      <c r="AH23" s="780"/>
      <c r="AI23" s="780"/>
      <c r="AJ23" s="783"/>
      <c r="AK23" s="784"/>
      <c r="AL23" s="785"/>
      <c r="AM23" s="785"/>
      <c r="AN23" s="785"/>
      <c r="AO23" s="785"/>
      <c r="AP23" s="780">
        <f>SUM(AP7:AT22)</f>
        <v>834784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387</v>
      </c>
      <c r="R26" s="721"/>
      <c r="S26" s="721"/>
      <c r="T26" s="721"/>
      <c r="U26" s="722"/>
      <c r="V26" s="720" t="s">
        <v>388</v>
      </c>
      <c r="W26" s="721"/>
      <c r="X26" s="721"/>
      <c r="Y26" s="721"/>
      <c r="Z26" s="722"/>
      <c r="AA26" s="720" t="s">
        <v>389</v>
      </c>
      <c r="AB26" s="721"/>
      <c r="AC26" s="721"/>
      <c r="AD26" s="721"/>
      <c r="AE26" s="721"/>
      <c r="AF26" s="801" t="s">
        <v>390</v>
      </c>
      <c r="AG26" s="802"/>
      <c r="AH26" s="802"/>
      <c r="AI26" s="802"/>
      <c r="AJ26" s="803"/>
      <c r="AK26" s="721" t="s">
        <v>391</v>
      </c>
      <c r="AL26" s="721"/>
      <c r="AM26" s="721"/>
      <c r="AN26" s="721"/>
      <c r="AO26" s="722"/>
      <c r="AP26" s="720" t="s">
        <v>392</v>
      </c>
      <c r="AQ26" s="721"/>
      <c r="AR26" s="721"/>
      <c r="AS26" s="721"/>
      <c r="AT26" s="722"/>
      <c r="AU26" s="720" t="s">
        <v>393</v>
      </c>
      <c r="AV26" s="721"/>
      <c r="AW26" s="721"/>
      <c r="AX26" s="721"/>
      <c r="AY26" s="722"/>
      <c r="AZ26" s="720" t="s">
        <v>394</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395</v>
      </c>
      <c r="C28" s="737"/>
      <c r="D28" s="737"/>
      <c r="E28" s="737"/>
      <c r="F28" s="737"/>
      <c r="G28" s="737"/>
      <c r="H28" s="737"/>
      <c r="I28" s="737"/>
      <c r="J28" s="737"/>
      <c r="K28" s="737"/>
      <c r="L28" s="737"/>
      <c r="M28" s="737"/>
      <c r="N28" s="737"/>
      <c r="O28" s="737"/>
      <c r="P28" s="738"/>
      <c r="Q28" s="809">
        <v>80804</v>
      </c>
      <c r="R28" s="810"/>
      <c r="S28" s="810"/>
      <c r="T28" s="810"/>
      <c r="U28" s="810"/>
      <c r="V28" s="810">
        <v>80650</v>
      </c>
      <c r="W28" s="810"/>
      <c r="X28" s="810"/>
      <c r="Y28" s="810"/>
      <c r="Z28" s="810"/>
      <c r="AA28" s="810">
        <v>154</v>
      </c>
      <c r="AB28" s="810"/>
      <c r="AC28" s="810"/>
      <c r="AD28" s="810"/>
      <c r="AE28" s="811"/>
      <c r="AF28" s="812">
        <v>154</v>
      </c>
      <c r="AG28" s="810"/>
      <c r="AH28" s="810"/>
      <c r="AI28" s="810"/>
      <c r="AJ28" s="813"/>
      <c r="AK28" s="814">
        <v>6201</v>
      </c>
      <c r="AL28" s="815"/>
      <c r="AM28" s="815"/>
      <c r="AN28" s="815"/>
      <c r="AO28" s="815"/>
      <c r="AP28" s="815" t="s">
        <v>559</v>
      </c>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396</v>
      </c>
      <c r="C29" s="768"/>
      <c r="D29" s="768"/>
      <c r="E29" s="768"/>
      <c r="F29" s="768"/>
      <c r="G29" s="768"/>
      <c r="H29" s="768"/>
      <c r="I29" s="768"/>
      <c r="J29" s="768"/>
      <c r="K29" s="768"/>
      <c r="L29" s="768"/>
      <c r="M29" s="768"/>
      <c r="N29" s="768"/>
      <c r="O29" s="768"/>
      <c r="P29" s="769"/>
      <c r="Q29" s="770">
        <v>79846</v>
      </c>
      <c r="R29" s="771"/>
      <c r="S29" s="771"/>
      <c r="T29" s="771"/>
      <c r="U29" s="771"/>
      <c r="V29" s="771">
        <v>79719</v>
      </c>
      <c r="W29" s="771"/>
      <c r="X29" s="771"/>
      <c r="Y29" s="771"/>
      <c r="Z29" s="771"/>
      <c r="AA29" s="771">
        <v>127</v>
      </c>
      <c r="AB29" s="771"/>
      <c r="AC29" s="771"/>
      <c r="AD29" s="771"/>
      <c r="AE29" s="772"/>
      <c r="AF29" s="773">
        <v>127</v>
      </c>
      <c r="AG29" s="774"/>
      <c r="AH29" s="774"/>
      <c r="AI29" s="774"/>
      <c r="AJ29" s="775"/>
      <c r="AK29" s="821">
        <v>12350</v>
      </c>
      <c r="AL29" s="817"/>
      <c r="AM29" s="817"/>
      <c r="AN29" s="817"/>
      <c r="AO29" s="817"/>
      <c r="AP29" s="817" t="s">
        <v>559</v>
      </c>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397</v>
      </c>
      <c r="C30" s="768"/>
      <c r="D30" s="768"/>
      <c r="E30" s="768"/>
      <c r="F30" s="768"/>
      <c r="G30" s="768"/>
      <c r="H30" s="768"/>
      <c r="I30" s="768"/>
      <c r="J30" s="768"/>
      <c r="K30" s="768"/>
      <c r="L30" s="768"/>
      <c r="M30" s="768"/>
      <c r="N30" s="768"/>
      <c r="O30" s="768"/>
      <c r="P30" s="769"/>
      <c r="Q30" s="770">
        <v>14081</v>
      </c>
      <c r="R30" s="771"/>
      <c r="S30" s="771"/>
      <c r="T30" s="771"/>
      <c r="U30" s="771"/>
      <c r="V30" s="771">
        <v>14053</v>
      </c>
      <c r="W30" s="771"/>
      <c r="X30" s="771"/>
      <c r="Y30" s="771"/>
      <c r="Z30" s="771"/>
      <c r="AA30" s="771">
        <v>28</v>
      </c>
      <c r="AB30" s="771"/>
      <c r="AC30" s="771"/>
      <c r="AD30" s="771"/>
      <c r="AE30" s="772"/>
      <c r="AF30" s="773">
        <v>28</v>
      </c>
      <c r="AG30" s="774"/>
      <c r="AH30" s="774"/>
      <c r="AI30" s="774"/>
      <c r="AJ30" s="775"/>
      <c r="AK30" s="821">
        <v>1999</v>
      </c>
      <c r="AL30" s="817"/>
      <c r="AM30" s="817"/>
      <c r="AN30" s="817"/>
      <c r="AO30" s="817"/>
      <c r="AP30" s="817" t="s">
        <v>559</v>
      </c>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398</v>
      </c>
      <c r="C31" s="768"/>
      <c r="D31" s="768"/>
      <c r="E31" s="768"/>
      <c r="F31" s="768"/>
      <c r="G31" s="768"/>
      <c r="H31" s="768"/>
      <c r="I31" s="768"/>
      <c r="J31" s="768"/>
      <c r="K31" s="768"/>
      <c r="L31" s="768"/>
      <c r="M31" s="768"/>
      <c r="N31" s="768"/>
      <c r="O31" s="768"/>
      <c r="P31" s="769"/>
      <c r="Q31" s="770">
        <v>2479</v>
      </c>
      <c r="R31" s="771"/>
      <c r="S31" s="771"/>
      <c r="T31" s="771"/>
      <c r="U31" s="771"/>
      <c r="V31" s="771">
        <v>2479</v>
      </c>
      <c r="W31" s="771"/>
      <c r="X31" s="771"/>
      <c r="Y31" s="771"/>
      <c r="Z31" s="771"/>
      <c r="AA31" s="771">
        <v>0</v>
      </c>
      <c r="AB31" s="771"/>
      <c r="AC31" s="771"/>
      <c r="AD31" s="771"/>
      <c r="AE31" s="772"/>
      <c r="AF31" s="773" t="s">
        <v>122</v>
      </c>
      <c r="AG31" s="774"/>
      <c r="AH31" s="774"/>
      <c r="AI31" s="774"/>
      <c r="AJ31" s="775"/>
      <c r="AK31" s="821">
        <v>-15</v>
      </c>
      <c r="AL31" s="817"/>
      <c r="AM31" s="817"/>
      <c r="AN31" s="817"/>
      <c r="AO31" s="817"/>
      <c r="AP31" s="817" t="s">
        <v>499</v>
      </c>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399</v>
      </c>
      <c r="C32" s="768"/>
      <c r="D32" s="768"/>
      <c r="E32" s="768"/>
      <c r="F32" s="768"/>
      <c r="G32" s="768"/>
      <c r="H32" s="768"/>
      <c r="I32" s="768"/>
      <c r="J32" s="768"/>
      <c r="K32" s="768"/>
      <c r="L32" s="768"/>
      <c r="M32" s="768"/>
      <c r="N32" s="768"/>
      <c r="O32" s="768"/>
      <c r="P32" s="769"/>
      <c r="Q32" s="770">
        <v>23237</v>
      </c>
      <c r="R32" s="771"/>
      <c r="S32" s="771"/>
      <c r="T32" s="771"/>
      <c r="U32" s="771"/>
      <c r="V32" s="771">
        <v>23879</v>
      </c>
      <c r="W32" s="771"/>
      <c r="X32" s="771"/>
      <c r="Y32" s="771"/>
      <c r="Z32" s="771"/>
      <c r="AA32" s="771">
        <v>-642</v>
      </c>
      <c r="AB32" s="771"/>
      <c r="AC32" s="771"/>
      <c r="AD32" s="771"/>
      <c r="AE32" s="772"/>
      <c r="AF32" s="773">
        <v>5794</v>
      </c>
      <c r="AG32" s="774"/>
      <c r="AH32" s="774"/>
      <c r="AI32" s="774"/>
      <c r="AJ32" s="775"/>
      <c r="AK32" s="821">
        <v>5068</v>
      </c>
      <c r="AL32" s="817"/>
      <c r="AM32" s="817"/>
      <c r="AN32" s="817"/>
      <c r="AO32" s="817"/>
      <c r="AP32" s="817">
        <v>18782</v>
      </c>
      <c r="AQ32" s="817"/>
      <c r="AR32" s="817"/>
      <c r="AS32" s="817"/>
      <c r="AT32" s="817"/>
      <c r="AU32" s="817">
        <v>11664</v>
      </c>
      <c r="AV32" s="817"/>
      <c r="AW32" s="817"/>
      <c r="AX32" s="817"/>
      <c r="AY32" s="817"/>
      <c r="AZ32" s="818"/>
      <c r="BA32" s="818"/>
      <c r="BB32" s="818"/>
      <c r="BC32" s="818"/>
      <c r="BD32" s="818"/>
      <c r="BE32" s="819" t="s">
        <v>400</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401</v>
      </c>
      <c r="C33" s="768"/>
      <c r="D33" s="768"/>
      <c r="E33" s="768"/>
      <c r="F33" s="768"/>
      <c r="G33" s="768"/>
      <c r="H33" s="768"/>
      <c r="I33" s="768"/>
      <c r="J33" s="768"/>
      <c r="K33" s="768"/>
      <c r="L33" s="768"/>
      <c r="M33" s="768"/>
      <c r="N33" s="768"/>
      <c r="O33" s="768"/>
      <c r="P33" s="769"/>
      <c r="Q33" s="770">
        <v>28790</v>
      </c>
      <c r="R33" s="771"/>
      <c r="S33" s="771"/>
      <c r="T33" s="771"/>
      <c r="U33" s="771"/>
      <c r="V33" s="771">
        <v>27947</v>
      </c>
      <c r="W33" s="771"/>
      <c r="X33" s="771"/>
      <c r="Y33" s="771"/>
      <c r="Z33" s="771"/>
      <c r="AA33" s="771">
        <v>843</v>
      </c>
      <c r="AB33" s="771"/>
      <c r="AC33" s="771"/>
      <c r="AD33" s="771"/>
      <c r="AE33" s="772"/>
      <c r="AF33" s="773">
        <v>1366</v>
      </c>
      <c r="AG33" s="774"/>
      <c r="AH33" s="774"/>
      <c r="AI33" s="774"/>
      <c r="AJ33" s="775"/>
      <c r="AK33" s="821">
        <v>10994</v>
      </c>
      <c r="AL33" s="817"/>
      <c r="AM33" s="817"/>
      <c r="AN33" s="817"/>
      <c r="AO33" s="817"/>
      <c r="AP33" s="817">
        <v>211634</v>
      </c>
      <c r="AQ33" s="817"/>
      <c r="AR33" s="817"/>
      <c r="AS33" s="817"/>
      <c r="AT33" s="817"/>
      <c r="AU33" s="817">
        <v>102431</v>
      </c>
      <c r="AV33" s="817"/>
      <c r="AW33" s="817"/>
      <c r="AX33" s="817"/>
      <c r="AY33" s="817"/>
      <c r="AZ33" s="818"/>
      <c r="BA33" s="818"/>
      <c r="BB33" s="818"/>
      <c r="BC33" s="818"/>
      <c r="BD33" s="818"/>
      <c r="BE33" s="819" t="s">
        <v>400</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402</v>
      </c>
      <c r="C34" s="768"/>
      <c r="D34" s="768"/>
      <c r="E34" s="768"/>
      <c r="F34" s="768"/>
      <c r="G34" s="768"/>
      <c r="H34" s="768"/>
      <c r="I34" s="768"/>
      <c r="J34" s="768"/>
      <c r="K34" s="768"/>
      <c r="L34" s="768"/>
      <c r="M34" s="768"/>
      <c r="N34" s="768"/>
      <c r="O34" s="768"/>
      <c r="P34" s="769"/>
      <c r="Q34" s="770">
        <v>2054</v>
      </c>
      <c r="R34" s="771"/>
      <c r="S34" s="771"/>
      <c r="T34" s="771"/>
      <c r="U34" s="771"/>
      <c r="V34" s="771">
        <v>2054</v>
      </c>
      <c r="W34" s="771"/>
      <c r="X34" s="771"/>
      <c r="Y34" s="771"/>
      <c r="Z34" s="771"/>
      <c r="AA34" s="771">
        <v>0</v>
      </c>
      <c r="AB34" s="771"/>
      <c r="AC34" s="771"/>
      <c r="AD34" s="771"/>
      <c r="AE34" s="772"/>
      <c r="AF34" s="773">
        <v>139</v>
      </c>
      <c r="AG34" s="774"/>
      <c r="AH34" s="774"/>
      <c r="AI34" s="774"/>
      <c r="AJ34" s="775"/>
      <c r="AK34" s="821">
        <v>1595</v>
      </c>
      <c r="AL34" s="817"/>
      <c r="AM34" s="817"/>
      <c r="AN34" s="817"/>
      <c r="AO34" s="817"/>
      <c r="AP34" s="817">
        <v>14003</v>
      </c>
      <c r="AQ34" s="817"/>
      <c r="AR34" s="817"/>
      <c r="AS34" s="817"/>
      <c r="AT34" s="817"/>
      <c r="AU34" s="817">
        <v>5671</v>
      </c>
      <c r="AV34" s="817"/>
      <c r="AW34" s="817"/>
      <c r="AX34" s="817"/>
      <c r="AY34" s="817"/>
      <c r="AZ34" s="818"/>
      <c r="BA34" s="818"/>
      <c r="BB34" s="818"/>
      <c r="BC34" s="818"/>
      <c r="BD34" s="818"/>
      <c r="BE34" s="819" t="s">
        <v>400</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t="s">
        <v>403</v>
      </c>
      <c r="C35" s="768"/>
      <c r="D35" s="768"/>
      <c r="E35" s="768"/>
      <c r="F35" s="768"/>
      <c r="G35" s="768"/>
      <c r="H35" s="768"/>
      <c r="I35" s="768"/>
      <c r="J35" s="768"/>
      <c r="K35" s="768"/>
      <c r="L35" s="768"/>
      <c r="M35" s="768"/>
      <c r="N35" s="768"/>
      <c r="O35" s="768"/>
      <c r="P35" s="769"/>
      <c r="Q35" s="770">
        <v>760</v>
      </c>
      <c r="R35" s="771"/>
      <c r="S35" s="771"/>
      <c r="T35" s="771"/>
      <c r="U35" s="771"/>
      <c r="V35" s="771">
        <v>539</v>
      </c>
      <c r="W35" s="771"/>
      <c r="X35" s="771"/>
      <c r="Y35" s="771"/>
      <c r="Z35" s="771"/>
      <c r="AA35" s="771">
        <v>221</v>
      </c>
      <c r="AB35" s="771"/>
      <c r="AC35" s="771"/>
      <c r="AD35" s="771"/>
      <c r="AE35" s="772"/>
      <c r="AF35" s="773">
        <v>203</v>
      </c>
      <c r="AG35" s="774"/>
      <c r="AH35" s="774"/>
      <c r="AI35" s="774"/>
      <c r="AJ35" s="775"/>
      <c r="AK35" s="821">
        <v>425</v>
      </c>
      <c r="AL35" s="817"/>
      <c r="AM35" s="817"/>
      <c r="AN35" s="817"/>
      <c r="AO35" s="817"/>
      <c r="AP35" s="817">
        <v>2267</v>
      </c>
      <c r="AQ35" s="817"/>
      <c r="AR35" s="817"/>
      <c r="AS35" s="817"/>
      <c r="AT35" s="817"/>
      <c r="AU35" s="817">
        <v>2124</v>
      </c>
      <c r="AV35" s="817"/>
      <c r="AW35" s="817"/>
      <c r="AX35" s="817"/>
      <c r="AY35" s="817"/>
      <c r="AZ35" s="818"/>
      <c r="BA35" s="818"/>
      <c r="BB35" s="818"/>
      <c r="BC35" s="818"/>
      <c r="BD35" s="818"/>
      <c r="BE35" s="819" t="s">
        <v>404</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t="s">
        <v>405</v>
      </c>
      <c r="C36" s="768"/>
      <c r="D36" s="768"/>
      <c r="E36" s="768"/>
      <c r="F36" s="768"/>
      <c r="G36" s="768"/>
      <c r="H36" s="768"/>
      <c r="I36" s="768"/>
      <c r="J36" s="768"/>
      <c r="K36" s="768"/>
      <c r="L36" s="768"/>
      <c r="M36" s="768"/>
      <c r="N36" s="768"/>
      <c r="O36" s="768"/>
      <c r="P36" s="769"/>
      <c r="Q36" s="770">
        <v>1459</v>
      </c>
      <c r="R36" s="771"/>
      <c r="S36" s="771"/>
      <c r="T36" s="771"/>
      <c r="U36" s="771"/>
      <c r="V36" s="771">
        <v>1459</v>
      </c>
      <c r="W36" s="771"/>
      <c r="X36" s="771"/>
      <c r="Y36" s="771"/>
      <c r="Z36" s="771"/>
      <c r="AA36" s="771">
        <v>0</v>
      </c>
      <c r="AB36" s="771"/>
      <c r="AC36" s="771"/>
      <c r="AD36" s="771"/>
      <c r="AE36" s="772"/>
      <c r="AF36" s="773" t="s">
        <v>122</v>
      </c>
      <c r="AG36" s="774"/>
      <c r="AH36" s="774"/>
      <c r="AI36" s="774"/>
      <c r="AJ36" s="775"/>
      <c r="AK36" s="821">
        <v>119</v>
      </c>
      <c r="AL36" s="817"/>
      <c r="AM36" s="817"/>
      <c r="AN36" s="817"/>
      <c r="AO36" s="817"/>
      <c r="AP36" s="817">
        <v>2583</v>
      </c>
      <c r="AQ36" s="817"/>
      <c r="AR36" s="817"/>
      <c r="AS36" s="817"/>
      <c r="AT36" s="817"/>
      <c r="AU36" s="817">
        <v>1304</v>
      </c>
      <c r="AV36" s="817"/>
      <c r="AW36" s="817"/>
      <c r="AX36" s="817"/>
      <c r="AY36" s="817"/>
      <c r="AZ36" s="818"/>
      <c r="BA36" s="818"/>
      <c r="BB36" s="818"/>
      <c r="BC36" s="818"/>
      <c r="BD36" s="818"/>
      <c r="BE36" s="819" t="s">
        <v>404</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t="s">
        <v>406</v>
      </c>
      <c r="C37" s="768"/>
      <c r="D37" s="768"/>
      <c r="E37" s="768"/>
      <c r="F37" s="768"/>
      <c r="G37" s="768"/>
      <c r="H37" s="768"/>
      <c r="I37" s="768"/>
      <c r="J37" s="768"/>
      <c r="K37" s="768"/>
      <c r="L37" s="768"/>
      <c r="M37" s="768"/>
      <c r="N37" s="768"/>
      <c r="O37" s="768"/>
      <c r="P37" s="769"/>
      <c r="Q37" s="770">
        <v>1218</v>
      </c>
      <c r="R37" s="771"/>
      <c r="S37" s="771"/>
      <c r="T37" s="771"/>
      <c r="U37" s="771"/>
      <c r="V37" s="771">
        <v>1218</v>
      </c>
      <c r="W37" s="771"/>
      <c r="X37" s="771"/>
      <c r="Y37" s="771"/>
      <c r="Z37" s="771"/>
      <c r="AA37" s="771">
        <v>0</v>
      </c>
      <c r="AB37" s="771"/>
      <c r="AC37" s="771"/>
      <c r="AD37" s="771"/>
      <c r="AE37" s="772"/>
      <c r="AF37" s="773" t="s">
        <v>122</v>
      </c>
      <c r="AG37" s="774"/>
      <c r="AH37" s="774"/>
      <c r="AI37" s="774"/>
      <c r="AJ37" s="775"/>
      <c r="AK37" s="821">
        <v>672</v>
      </c>
      <c r="AL37" s="817"/>
      <c r="AM37" s="817"/>
      <c r="AN37" s="817"/>
      <c r="AO37" s="817"/>
      <c r="AP37" s="817">
        <v>2979</v>
      </c>
      <c r="AQ37" s="817"/>
      <c r="AR37" s="817"/>
      <c r="AS37" s="817"/>
      <c r="AT37" s="817"/>
      <c r="AU37" s="817">
        <v>1853</v>
      </c>
      <c r="AV37" s="817"/>
      <c r="AW37" s="817"/>
      <c r="AX37" s="817"/>
      <c r="AY37" s="817"/>
      <c r="AZ37" s="818"/>
      <c r="BA37" s="818"/>
      <c r="BB37" s="818"/>
      <c r="BC37" s="818"/>
      <c r="BD37" s="818"/>
      <c r="BE37" s="819" t="s">
        <v>404</v>
      </c>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383</v>
      </c>
      <c r="B63" s="776" t="s">
        <v>408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7811</v>
      </c>
      <c r="AG63" s="831"/>
      <c r="AH63" s="831"/>
      <c r="AI63" s="831"/>
      <c r="AJ63" s="832"/>
      <c r="AK63" s="833"/>
      <c r="AL63" s="828"/>
      <c r="AM63" s="828"/>
      <c r="AN63" s="828"/>
      <c r="AO63" s="828"/>
      <c r="AP63" s="831">
        <f>SUM(AP28:AT62)</f>
        <v>252248</v>
      </c>
      <c r="AQ63" s="831"/>
      <c r="AR63" s="831"/>
      <c r="AS63" s="831"/>
      <c r="AT63" s="831"/>
      <c r="AU63" s="831">
        <f>SUM(AU28:AY62)</f>
        <v>125047</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410</v>
      </c>
      <c r="B66" s="715"/>
      <c r="C66" s="715"/>
      <c r="D66" s="715"/>
      <c r="E66" s="715"/>
      <c r="F66" s="715"/>
      <c r="G66" s="715"/>
      <c r="H66" s="715"/>
      <c r="I66" s="715"/>
      <c r="J66" s="715"/>
      <c r="K66" s="715"/>
      <c r="L66" s="715"/>
      <c r="M66" s="715"/>
      <c r="N66" s="715"/>
      <c r="O66" s="715"/>
      <c r="P66" s="716"/>
      <c r="Q66" s="720" t="s">
        <v>387</v>
      </c>
      <c r="R66" s="721"/>
      <c r="S66" s="721"/>
      <c r="T66" s="721"/>
      <c r="U66" s="722"/>
      <c r="V66" s="720" t="s">
        <v>388</v>
      </c>
      <c r="W66" s="721"/>
      <c r="X66" s="721"/>
      <c r="Y66" s="721"/>
      <c r="Z66" s="722"/>
      <c r="AA66" s="720" t="s">
        <v>389</v>
      </c>
      <c r="AB66" s="721"/>
      <c r="AC66" s="721"/>
      <c r="AD66" s="721"/>
      <c r="AE66" s="722"/>
      <c r="AF66" s="841" t="s">
        <v>390</v>
      </c>
      <c r="AG66" s="802"/>
      <c r="AH66" s="802"/>
      <c r="AI66" s="802"/>
      <c r="AJ66" s="842"/>
      <c r="AK66" s="720" t="s">
        <v>391</v>
      </c>
      <c r="AL66" s="715"/>
      <c r="AM66" s="715"/>
      <c r="AN66" s="715"/>
      <c r="AO66" s="716"/>
      <c r="AP66" s="720" t="s">
        <v>392</v>
      </c>
      <c r="AQ66" s="721"/>
      <c r="AR66" s="721"/>
      <c r="AS66" s="721"/>
      <c r="AT66" s="722"/>
      <c r="AU66" s="720" t="s">
        <v>411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558</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3588</v>
      </c>
      <c r="AB68" s="853"/>
      <c r="AC68" s="853"/>
      <c r="AD68" s="853"/>
      <c r="AE68" s="853"/>
      <c r="AF68" s="853">
        <v>3588</v>
      </c>
      <c r="AG68" s="853"/>
      <c r="AH68" s="853"/>
      <c r="AI68" s="853"/>
      <c r="AJ68" s="853"/>
      <c r="AK68" s="853" t="s">
        <v>559</v>
      </c>
      <c r="AL68" s="853"/>
      <c r="AM68" s="853"/>
      <c r="AN68" s="853"/>
      <c r="AO68" s="853"/>
      <c r="AP68" s="853" t="s">
        <v>559</v>
      </c>
      <c r="AQ68" s="853"/>
      <c r="AR68" s="853"/>
      <c r="AS68" s="853"/>
      <c r="AT68" s="853"/>
      <c r="AU68" s="853" t="s">
        <v>559</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560</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25</v>
      </c>
      <c r="AB69" s="817"/>
      <c r="AC69" s="817"/>
      <c r="AD69" s="817"/>
      <c r="AE69" s="817"/>
      <c r="AF69" s="817">
        <v>25</v>
      </c>
      <c r="AG69" s="817"/>
      <c r="AH69" s="817"/>
      <c r="AI69" s="817"/>
      <c r="AJ69" s="817"/>
      <c r="AK69" s="817" t="s">
        <v>559</v>
      </c>
      <c r="AL69" s="817"/>
      <c r="AM69" s="817"/>
      <c r="AN69" s="817"/>
      <c r="AO69" s="817"/>
      <c r="AP69" s="817" t="s">
        <v>559</v>
      </c>
      <c r="AQ69" s="817"/>
      <c r="AR69" s="817"/>
      <c r="AS69" s="817"/>
      <c r="AT69" s="817"/>
      <c r="AU69" s="817" t="s">
        <v>559</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561</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t="s">
        <v>559</v>
      </c>
      <c r="AL70" s="817"/>
      <c r="AM70" s="817"/>
      <c r="AN70" s="817"/>
      <c r="AO70" s="817"/>
      <c r="AP70" s="817" t="s">
        <v>559</v>
      </c>
      <c r="AQ70" s="817"/>
      <c r="AR70" s="817"/>
      <c r="AS70" s="817"/>
      <c r="AT70" s="817"/>
      <c r="AU70" s="817" t="s">
        <v>559</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562</v>
      </c>
      <c r="C71" s="861"/>
      <c r="D71" s="861"/>
      <c r="E71" s="861"/>
      <c r="F71" s="861"/>
      <c r="G71" s="861"/>
      <c r="H71" s="861"/>
      <c r="I71" s="861"/>
      <c r="J71" s="861"/>
      <c r="K71" s="861"/>
      <c r="L71" s="861"/>
      <c r="M71" s="861"/>
      <c r="N71" s="861"/>
      <c r="O71" s="861"/>
      <c r="P71" s="862"/>
      <c r="Q71" s="863">
        <v>99</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559</v>
      </c>
      <c r="AL71" s="817"/>
      <c r="AM71" s="817"/>
      <c r="AN71" s="817"/>
      <c r="AO71" s="817"/>
      <c r="AP71" s="817" t="s">
        <v>559</v>
      </c>
      <c r="AQ71" s="817"/>
      <c r="AR71" s="817"/>
      <c r="AS71" s="817"/>
      <c r="AT71" s="817"/>
      <c r="AU71" s="817" t="s">
        <v>559</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563</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t="s">
        <v>559</v>
      </c>
      <c r="AL72" s="817"/>
      <c r="AM72" s="817"/>
      <c r="AN72" s="817"/>
      <c r="AO72" s="817"/>
      <c r="AP72" s="817" t="s">
        <v>559</v>
      </c>
      <c r="AQ72" s="817"/>
      <c r="AR72" s="817"/>
      <c r="AS72" s="817"/>
      <c r="AT72" s="817"/>
      <c r="AU72" s="817" t="s">
        <v>559</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564</v>
      </c>
      <c r="C73" s="861"/>
      <c r="D73" s="861"/>
      <c r="E73" s="861"/>
      <c r="F73" s="861"/>
      <c r="G73" s="861"/>
      <c r="H73" s="861"/>
      <c r="I73" s="861"/>
      <c r="J73" s="861"/>
      <c r="K73" s="861"/>
      <c r="L73" s="861"/>
      <c r="M73" s="861"/>
      <c r="N73" s="861"/>
      <c r="O73" s="861"/>
      <c r="P73" s="862"/>
      <c r="Q73" s="863">
        <v>758421</v>
      </c>
      <c r="R73" s="817"/>
      <c r="S73" s="817"/>
      <c r="T73" s="817"/>
      <c r="U73" s="817"/>
      <c r="V73" s="817">
        <v>750354</v>
      </c>
      <c r="W73" s="817"/>
      <c r="X73" s="817"/>
      <c r="Y73" s="817"/>
      <c r="Z73" s="817"/>
      <c r="AA73" s="817">
        <v>8067</v>
      </c>
      <c r="AB73" s="817"/>
      <c r="AC73" s="817"/>
      <c r="AD73" s="817"/>
      <c r="AE73" s="817"/>
      <c r="AF73" s="817">
        <v>8067</v>
      </c>
      <c r="AG73" s="817"/>
      <c r="AH73" s="817"/>
      <c r="AI73" s="817"/>
      <c r="AJ73" s="817"/>
      <c r="AK73" s="817" t="s">
        <v>559</v>
      </c>
      <c r="AL73" s="817"/>
      <c r="AM73" s="817"/>
      <c r="AN73" s="817"/>
      <c r="AO73" s="817"/>
      <c r="AP73" s="817" t="s">
        <v>559</v>
      </c>
      <c r="AQ73" s="817"/>
      <c r="AR73" s="817"/>
      <c r="AS73" s="817"/>
      <c r="AT73" s="817"/>
      <c r="AU73" s="817" t="s">
        <v>559</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383</v>
      </c>
      <c r="B88" s="776" t="s">
        <v>412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SUM(AF68:AJ87)</f>
        <v>12203</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383</v>
      </c>
      <c r="BR102" s="776" t="s">
        <v>413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SUM(CR7:CV88)</f>
        <v>1568</v>
      </c>
      <c r="CS102" s="839"/>
      <c r="CT102" s="839"/>
      <c r="CU102" s="839"/>
      <c r="CV102" s="878"/>
      <c r="CW102" s="877">
        <f t="shared" ref="CW102" si="0">SUM(CW7:DA88)</f>
        <v>991</v>
      </c>
      <c r="CX102" s="839"/>
      <c r="CY102" s="839"/>
      <c r="CZ102" s="839"/>
      <c r="DA102" s="878"/>
      <c r="DB102" s="877">
        <f t="shared" ref="DB102" si="1">SUM(DB7:DF88)</f>
        <v>3146</v>
      </c>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414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415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420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421</v>
      </c>
      <c r="AB109" s="880"/>
      <c r="AC109" s="880"/>
      <c r="AD109" s="880"/>
      <c r="AE109" s="881"/>
      <c r="AF109" s="879" t="s">
        <v>422</v>
      </c>
      <c r="AG109" s="880"/>
      <c r="AH109" s="880"/>
      <c r="AI109" s="880"/>
      <c r="AJ109" s="881"/>
      <c r="AK109" s="879" t="s">
        <v>294</v>
      </c>
      <c r="AL109" s="880"/>
      <c r="AM109" s="880"/>
      <c r="AN109" s="880"/>
      <c r="AO109" s="881"/>
      <c r="AP109" s="879" t="s">
        <v>423</v>
      </c>
      <c r="AQ109" s="880"/>
      <c r="AR109" s="880"/>
      <c r="AS109" s="880"/>
      <c r="AT109" s="882"/>
      <c r="AU109" s="899" t="s">
        <v>420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421</v>
      </c>
      <c r="BR109" s="880"/>
      <c r="BS109" s="880"/>
      <c r="BT109" s="880"/>
      <c r="BU109" s="881"/>
      <c r="BV109" s="879" t="s">
        <v>422</v>
      </c>
      <c r="BW109" s="880"/>
      <c r="BX109" s="880"/>
      <c r="BY109" s="880"/>
      <c r="BZ109" s="881"/>
      <c r="CA109" s="879" t="s">
        <v>294</v>
      </c>
      <c r="CB109" s="880"/>
      <c r="CC109" s="880"/>
      <c r="CD109" s="880"/>
      <c r="CE109" s="881"/>
      <c r="CF109" s="900" t="s">
        <v>423</v>
      </c>
      <c r="CG109" s="900"/>
      <c r="CH109" s="900"/>
      <c r="CI109" s="900"/>
      <c r="CJ109" s="900"/>
      <c r="CK109" s="879" t="s">
        <v>424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421</v>
      </c>
      <c r="DH109" s="880"/>
      <c r="DI109" s="880"/>
      <c r="DJ109" s="880"/>
      <c r="DK109" s="881"/>
      <c r="DL109" s="879" t="s">
        <v>422</v>
      </c>
      <c r="DM109" s="880"/>
      <c r="DN109" s="880"/>
      <c r="DO109" s="880"/>
      <c r="DP109" s="881"/>
      <c r="DQ109" s="879" t="s">
        <v>294</v>
      </c>
      <c r="DR109" s="880"/>
      <c r="DS109" s="880"/>
      <c r="DT109" s="880"/>
      <c r="DU109" s="881"/>
      <c r="DV109" s="879" t="s">
        <v>423</v>
      </c>
      <c r="DW109" s="880"/>
      <c r="DX109" s="880"/>
      <c r="DY109" s="880"/>
      <c r="DZ109" s="882"/>
    </row>
    <row r="110" spans="1:131" s="224" customFormat="1" ht="26.25" customHeight="1" x14ac:dyDescent="0.2">
      <c r="A110" s="883" t="s">
        <v>425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24350537</v>
      </c>
      <c r="AB110" s="887"/>
      <c r="AC110" s="887"/>
      <c r="AD110" s="887"/>
      <c r="AE110" s="888"/>
      <c r="AF110" s="889">
        <v>22204620</v>
      </c>
      <c r="AG110" s="887"/>
      <c r="AH110" s="887"/>
      <c r="AI110" s="887"/>
      <c r="AJ110" s="888"/>
      <c r="AK110" s="889">
        <v>22312020</v>
      </c>
      <c r="AL110" s="887"/>
      <c r="AM110" s="887"/>
      <c r="AN110" s="887"/>
      <c r="AO110" s="888"/>
      <c r="AP110" s="890">
        <v>9.5</v>
      </c>
      <c r="AQ110" s="891"/>
      <c r="AR110" s="891"/>
      <c r="AS110" s="891"/>
      <c r="AT110" s="892"/>
      <c r="AU110" s="893" t="s">
        <v>69</v>
      </c>
      <c r="AV110" s="894"/>
      <c r="AW110" s="894"/>
      <c r="AX110" s="894"/>
      <c r="AY110" s="894"/>
      <c r="AZ110" s="916" t="s">
        <v>426</v>
      </c>
      <c r="BA110" s="884"/>
      <c r="BB110" s="884"/>
      <c r="BC110" s="884"/>
      <c r="BD110" s="884"/>
      <c r="BE110" s="884"/>
      <c r="BF110" s="884"/>
      <c r="BG110" s="884"/>
      <c r="BH110" s="884"/>
      <c r="BI110" s="884"/>
      <c r="BJ110" s="884"/>
      <c r="BK110" s="884"/>
      <c r="BL110" s="884"/>
      <c r="BM110" s="884"/>
      <c r="BN110" s="884"/>
      <c r="BO110" s="884"/>
      <c r="BP110" s="885"/>
      <c r="BQ110" s="917">
        <v>821679109</v>
      </c>
      <c r="BR110" s="918"/>
      <c r="BS110" s="918"/>
      <c r="BT110" s="918"/>
      <c r="BU110" s="918"/>
      <c r="BV110" s="918">
        <v>835279497</v>
      </c>
      <c r="BW110" s="918"/>
      <c r="BX110" s="918"/>
      <c r="BY110" s="918"/>
      <c r="BZ110" s="918"/>
      <c r="CA110" s="918">
        <v>834783543</v>
      </c>
      <c r="CB110" s="918"/>
      <c r="CC110" s="918"/>
      <c r="CD110" s="918"/>
      <c r="CE110" s="918"/>
      <c r="CF110" s="931">
        <v>355.2</v>
      </c>
      <c r="CG110" s="932"/>
      <c r="CH110" s="932"/>
      <c r="CI110" s="932"/>
      <c r="CJ110" s="932"/>
      <c r="CK110" s="933" t="s">
        <v>427</v>
      </c>
      <c r="CL110" s="934"/>
      <c r="CM110" s="916" t="s">
        <v>428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825079</v>
      </c>
      <c r="DH110" s="918"/>
      <c r="DI110" s="918"/>
      <c r="DJ110" s="918"/>
      <c r="DK110" s="918"/>
      <c r="DL110" s="918">
        <v>607833</v>
      </c>
      <c r="DM110" s="918"/>
      <c r="DN110" s="918"/>
      <c r="DO110" s="918"/>
      <c r="DP110" s="918"/>
      <c r="DQ110" s="918">
        <v>390414</v>
      </c>
      <c r="DR110" s="918"/>
      <c r="DS110" s="918"/>
      <c r="DT110" s="918"/>
      <c r="DU110" s="918"/>
      <c r="DV110" s="919">
        <v>0.2</v>
      </c>
      <c r="DW110" s="919"/>
      <c r="DX110" s="919"/>
      <c r="DY110" s="919"/>
      <c r="DZ110" s="920"/>
    </row>
    <row r="111" spans="1:131" s="224" customFormat="1" ht="26.25" customHeight="1" x14ac:dyDescent="0.2">
      <c r="A111" s="921" t="s">
        <v>429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v>3217840</v>
      </c>
      <c r="AB111" s="925"/>
      <c r="AC111" s="925"/>
      <c r="AD111" s="925"/>
      <c r="AE111" s="926"/>
      <c r="AF111" s="927">
        <v>2458786</v>
      </c>
      <c r="AG111" s="925"/>
      <c r="AH111" s="925"/>
      <c r="AI111" s="925"/>
      <c r="AJ111" s="926"/>
      <c r="AK111" s="927">
        <v>1825277</v>
      </c>
      <c r="AL111" s="925"/>
      <c r="AM111" s="925"/>
      <c r="AN111" s="925"/>
      <c r="AO111" s="926"/>
      <c r="AP111" s="928">
        <v>0.8</v>
      </c>
      <c r="AQ111" s="929"/>
      <c r="AR111" s="929"/>
      <c r="AS111" s="929"/>
      <c r="AT111" s="930"/>
      <c r="AU111" s="895"/>
      <c r="AV111" s="896"/>
      <c r="AW111" s="896"/>
      <c r="AX111" s="896"/>
      <c r="AY111" s="896"/>
      <c r="AZ111" s="909" t="s">
        <v>430</v>
      </c>
      <c r="BA111" s="910"/>
      <c r="BB111" s="910"/>
      <c r="BC111" s="910"/>
      <c r="BD111" s="910"/>
      <c r="BE111" s="910"/>
      <c r="BF111" s="910"/>
      <c r="BG111" s="910"/>
      <c r="BH111" s="910"/>
      <c r="BI111" s="910"/>
      <c r="BJ111" s="910"/>
      <c r="BK111" s="910"/>
      <c r="BL111" s="910"/>
      <c r="BM111" s="910"/>
      <c r="BN111" s="910"/>
      <c r="BO111" s="910"/>
      <c r="BP111" s="911"/>
      <c r="BQ111" s="912">
        <v>11305951</v>
      </c>
      <c r="BR111" s="913"/>
      <c r="BS111" s="913"/>
      <c r="BT111" s="913"/>
      <c r="BU111" s="913"/>
      <c r="BV111" s="913">
        <v>10836868</v>
      </c>
      <c r="BW111" s="913"/>
      <c r="BX111" s="913"/>
      <c r="BY111" s="913"/>
      <c r="BZ111" s="913"/>
      <c r="CA111" s="913">
        <v>10204517</v>
      </c>
      <c r="CB111" s="913"/>
      <c r="CC111" s="913"/>
      <c r="CD111" s="913"/>
      <c r="CE111" s="913"/>
      <c r="CF111" s="907">
        <v>4.3</v>
      </c>
      <c r="CG111" s="908"/>
      <c r="CH111" s="908"/>
      <c r="CI111" s="908"/>
      <c r="CJ111" s="908"/>
      <c r="CK111" s="935"/>
      <c r="CL111" s="936"/>
      <c r="CM111" s="909" t="s">
        <v>431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v>4690284</v>
      </c>
      <c r="DH111" s="913"/>
      <c r="DI111" s="913"/>
      <c r="DJ111" s="913"/>
      <c r="DK111" s="913"/>
      <c r="DL111" s="913">
        <v>4523906</v>
      </c>
      <c r="DM111" s="913"/>
      <c r="DN111" s="913"/>
      <c r="DO111" s="913"/>
      <c r="DP111" s="913"/>
      <c r="DQ111" s="913">
        <v>4464648</v>
      </c>
      <c r="DR111" s="913"/>
      <c r="DS111" s="913"/>
      <c r="DT111" s="913"/>
      <c r="DU111" s="913"/>
      <c r="DV111" s="914">
        <v>1.9</v>
      </c>
      <c r="DW111" s="914"/>
      <c r="DX111" s="914"/>
      <c r="DY111" s="914"/>
      <c r="DZ111" s="915"/>
    </row>
    <row r="112" spans="1:131" s="224" customFormat="1" ht="26.25" customHeight="1" x14ac:dyDescent="0.2">
      <c r="A112" s="939" t="s">
        <v>432</v>
      </c>
      <c r="B112" s="940"/>
      <c r="C112" s="910" t="s">
        <v>433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27652311</v>
      </c>
      <c r="AB112" s="946"/>
      <c r="AC112" s="946"/>
      <c r="AD112" s="946"/>
      <c r="AE112" s="947"/>
      <c r="AF112" s="948">
        <v>28721618</v>
      </c>
      <c r="AG112" s="946"/>
      <c r="AH112" s="946"/>
      <c r="AI112" s="946"/>
      <c r="AJ112" s="947"/>
      <c r="AK112" s="948">
        <v>29858366</v>
      </c>
      <c r="AL112" s="946"/>
      <c r="AM112" s="946"/>
      <c r="AN112" s="946"/>
      <c r="AO112" s="947"/>
      <c r="AP112" s="949">
        <v>12.7</v>
      </c>
      <c r="AQ112" s="950"/>
      <c r="AR112" s="950"/>
      <c r="AS112" s="950"/>
      <c r="AT112" s="951"/>
      <c r="AU112" s="895"/>
      <c r="AV112" s="896"/>
      <c r="AW112" s="896"/>
      <c r="AX112" s="896"/>
      <c r="AY112" s="896"/>
      <c r="AZ112" s="909" t="s">
        <v>434</v>
      </c>
      <c r="BA112" s="910"/>
      <c r="BB112" s="910"/>
      <c r="BC112" s="910"/>
      <c r="BD112" s="910"/>
      <c r="BE112" s="910"/>
      <c r="BF112" s="910"/>
      <c r="BG112" s="910"/>
      <c r="BH112" s="910"/>
      <c r="BI112" s="910"/>
      <c r="BJ112" s="910"/>
      <c r="BK112" s="910"/>
      <c r="BL112" s="910"/>
      <c r="BM112" s="910"/>
      <c r="BN112" s="910"/>
      <c r="BO112" s="910"/>
      <c r="BP112" s="911"/>
      <c r="BQ112" s="912">
        <v>123166039</v>
      </c>
      <c r="BR112" s="913"/>
      <c r="BS112" s="913"/>
      <c r="BT112" s="913"/>
      <c r="BU112" s="913"/>
      <c r="BV112" s="913">
        <v>124719193</v>
      </c>
      <c r="BW112" s="913"/>
      <c r="BX112" s="913"/>
      <c r="BY112" s="913"/>
      <c r="BZ112" s="913"/>
      <c r="CA112" s="913">
        <v>125047245</v>
      </c>
      <c r="CB112" s="913"/>
      <c r="CC112" s="913"/>
      <c r="CD112" s="913"/>
      <c r="CE112" s="913"/>
      <c r="CF112" s="907">
        <v>53.2</v>
      </c>
      <c r="CG112" s="908"/>
      <c r="CH112" s="908"/>
      <c r="CI112" s="908"/>
      <c r="CJ112" s="908"/>
      <c r="CK112" s="935"/>
      <c r="CL112" s="936"/>
      <c r="CM112" s="909" t="s">
        <v>435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421669</v>
      </c>
      <c r="DH112" s="913"/>
      <c r="DI112" s="913"/>
      <c r="DJ112" s="913"/>
      <c r="DK112" s="913"/>
      <c r="DL112" s="913">
        <v>414183</v>
      </c>
      <c r="DM112" s="913"/>
      <c r="DN112" s="913"/>
      <c r="DO112" s="913"/>
      <c r="DP112" s="913"/>
      <c r="DQ112" s="913">
        <v>386955</v>
      </c>
      <c r="DR112" s="913"/>
      <c r="DS112" s="913"/>
      <c r="DT112" s="913"/>
      <c r="DU112" s="913"/>
      <c r="DV112" s="914">
        <v>0.2</v>
      </c>
      <c r="DW112" s="914"/>
      <c r="DX112" s="914"/>
      <c r="DY112" s="914"/>
      <c r="DZ112" s="915"/>
    </row>
    <row r="113" spans="1:130" s="224" customFormat="1" ht="26.25" customHeight="1" x14ac:dyDescent="0.2">
      <c r="A113" s="941"/>
      <c r="B113" s="942"/>
      <c r="C113" s="910" t="s">
        <v>436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9544521</v>
      </c>
      <c r="AB113" s="925"/>
      <c r="AC113" s="925"/>
      <c r="AD113" s="925"/>
      <c r="AE113" s="926"/>
      <c r="AF113" s="927">
        <v>9542107</v>
      </c>
      <c r="AG113" s="925"/>
      <c r="AH113" s="925"/>
      <c r="AI113" s="925"/>
      <c r="AJ113" s="926"/>
      <c r="AK113" s="927">
        <v>9889042</v>
      </c>
      <c r="AL113" s="925"/>
      <c r="AM113" s="925"/>
      <c r="AN113" s="925"/>
      <c r="AO113" s="926"/>
      <c r="AP113" s="928">
        <v>4.2</v>
      </c>
      <c r="AQ113" s="929"/>
      <c r="AR113" s="929"/>
      <c r="AS113" s="929"/>
      <c r="AT113" s="930"/>
      <c r="AU113" s="895"/>
      <c r="AV113" s="896"/>
      <c r="AW113" s="896"/>
      <c r="AX113" s="896"/>
      <c r="AY113" s="896"/>
      <c r="AZ113" s="909" t="s">
        <v>437</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440</v>
      </c>
      <c r="BA114" s="910"/>
      <c r="BB114" s="910"/>
      <c r="BC114" s="910"/>
      <c r="BD114" s="910"/>
      <c r="BE114" s="910"/>
      <c r="BF114" s="910"/>
      <c r="BG114" s="910"/>
      <c r="BH114" s="910"/>
      <c r="BI114" s="910"/>
      <c r="BJ114" s="910"/>
      <c r="BK114" s="910"/>
      <c r="BL114" s="910"/>
      <c r="BM114" s="910"/>
      <c r="BN114" s="910"/>
      <c r="BO114" s="910"/>
      <c r="BP114" s="911"/>
      <c r="BQ114" s="912">
        <v>59685303</v>
      </c>
      <c r="BR114" s="913"/>
      <c r="BS114" s="913"/>
      <c r="BT114" s="913"/>
      <c r="BU114" s="913"/>
      <c r="BV114" s="913">
        <v>57415303</v>
      </c>
      <c r="BW114" s="913"/>
      <c r="BX114" s="913"/>
      <c r="BY114" s="913"/>
      <c r="BZ114" s="913"/>
      <c r="CA114" s="913">
        <v>59941230</v>
      </c>
      <c r="CB114" s="913"/>
      <c r="CC114" s="913"/>
      <c r="CD114" s="913"/>
      <c r="CE114" s="913"/>
      <c r="CF114" s="907">
        <v>25.5</v>
      </c>
      <c r="CG114" s="908"/>
      <c r="CH114" s="908"/>
      <c r="CI114" s="908"/>
      <c r="CJ114" s="908"/>
      <c r="CK114" s="935"/>
      <c r="CL114" s="936"/>
      <c r="CM114" s="909" t="s">
        <v>441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442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1318538</v>
      </c>
      <c r="AB115" s="925"/>
      <c r="AC115" s="925"/>
      <c r="AD115" s="925"/>
      <c r="AE115" s="926"/>
      <c r="AF115" s="927">
        <v>1267271</v>
      </c>
      <c r="AG115" s="925"/>
      <c r="AH115" s="925"/>
      <c r="AI115" s="925"/>
      <c r="AJ115" s="926"/>
      <c r="AK115" s="927">
        <v>1304051</v>
      </c>
      <c r="AL115" s="925"/>
      <c r="AM115" s="925"/>
      <c r="AN115" s="925"/>
      <c r="AO115" s="926"/>
      <c r="AP115" s="928">
        <v>0.6</v>
      </c>
      <c r="AQ115" s="929"/>
      <c r="AR115" s="929"/>
      <c r="AS115" s="929"/>
      <c r="AT115" s="930"/>
      <c r="AU115" s="895"/>
      <c r="AV115" s="896"/>
      <c r="AW115" s="896"/>
      <c r="AX115" s="896"/>
      <c r="AY115" s="896"/>
      <c r="AZ115" s="909" t="s">
        <v>443</v>
      </c>
      <c r="BA115" s="910"/>
      <c r="BB115" s="910"/>
      <c r="BC115" s="910"/>
      <c r="BD115" s="910"/>
      <c r="BE115" s="910"/>
      <c r="BF115" s="910"/>
      <c r="BG115" s="910"/>
      <c r="BH115" s="910"/>
      <c r="BI115" s="910"/>
      <c r="BJ115" s="910"/>
      <c r="BK115" s="910"/>
      <c r="BL115" s="910"/>
      <c r="BM115" s="910"/>
      <c r="BN115" s="910"/>
      <c r="BO115" s="910"/>
      <c r="BP115" s="911"/>
      <c r="BQ115" s="912">
        <v>140040</v>
      </c>
      <c r="BR115" s="913"/>
      <c r="BS115" s="913"/>
      <c r="BT115" s="913"/>
      <c r="BU115" s="913"/>
      <c r="BV115" s="913">
        <v>305284</v>
      </c>
      <c r="BW115" s="913"/>
      <c r="BX115" s="913"/>
      <c r="BY115" s="913"/>
      <c r="BZ115" s="913"/>
      <c r="CA115" s="913">
        <v>164832</v>
      </c>
      <c r="CB115" s="913"/>
      <c r="CC115" s="913"/>
      <c r="CD115" s="913"/>
      <c r="CE115" s="913"/>
      <c r="CF115" s="907">
        <v>0.1</v>
      </c>
      <c r="CG115" s="908"/>
      <c r="CH115" s="908"/>
      <c r="CI115" s="908"/>
      <c r="CJ115" s="908"/>
      <c r="CK115" s="935"/>
      <c r="CL115" s="936"/>
      <c r="CM115" s="909" t="s">
        <v>444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445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446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128004</v>
      </c>
      <c r="DH116" s="946"/>
      <c r="DI116" s="946"/>
      <c r="DJ116" s="946"/>
      <c r="DK116" s="947"/>
      <c r="DL116" s="948">
        <v>71805</v>
      </c>
      <c r="DM116" s="946"/>
      <c r="DN116" s="946"/>
      <c r="DO116" s="946"/>
      <c r="DP116" s="947"/>
      <c r="DQ116" s="948">
        <v>46538</v>
      </c>
      <c r="DR116" s="946"/>
      <c r="DS116" s="946"/>
      <c r="DT116" s="946"/>
      <c r="DU116" s="947"/>
      <c r="DV116" s="949">
        <v>0</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448</v>
      </c>
      <c r="Z117" s="881"/>
      <c r="AA117" s="965">
        <v>66083747</v>
      </c>
      <c r="AB117" s="966"/>
      <c r="AC117" s="966"/>
      <c r="AD117" s="966"/>
      <c r="AE117" s="967"/>
      <c r="AF117" s="968">
        <v>64194402</v>
      </c>
      <c r="AG117" s="966"/>
      <c r="AH117" s="966"/>
      <c r="AI117" s="966"/>
      <c r="AJ117" s="967"/>
      <c r="AK117" s="968">
        <v>65188756</v>
      </c>
      <c r="AL117" s="966"/>
      <c r="AM117" s="966"/>
      <c r="AN117" s="966"/>
      <c r="AO117" s="967"/>
      <c r="AP117" s="969"/>
      <c r="AQ117" s="970"/>
      <c r="AR117" s="970"/>
      <c r="AS117" s="970"/>
      <c r="AT117" s="971"/>
      <c r="AU117" s="895"/>
      <c r="AV117" s="896"/>
      <c r="AW117" s="896"/>
      <c r="AX117" s="896"/>
      <c r="AY117" s="896"/>
      <c r="AZ117" s="961" t="s">
        <v>449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450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424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421</v>
      </c>
      <c r="AB118" s="880"/>
      <c r="AC118" s="880"/>
      <c r="AD118" s="880"/>
      <c r="AE118" s="881"/>
      <c r="AF118" s="879" t="s">
        <v>422</v>
      </c>
      <c r="AG118" s="880"/>
      <c r="AH118" s="880"/>
      <c r="AI118" s="880"/>
      <c r="AJ118" s="881"/>
      <c r="AK118" s="879" t="s">
        <v>294</v>
      </c>
      <c r="AL118" s="880"/>
      <c r="AM118" s="880"/>
      <c r="AN118" s="880"/>
      <c r="AO118" s="881"/>
      <c r="AP118" s="957" t="s">
        <v>423</v>
      </c>
      <c r="AQ118" s="958"/>
      <c r="AR118" s="958"/>
      <c r="AS118" s="958"/>
      <c r="AT118" s="959"/>
      <c r="AU118" s="895"/>
      <c r="AV118" s="896"/>
      <c r="AW118" s="896"/>
      <c r="AX118" s="896"/>
      <c r="AY118" s="896"/>
      <c r="AZ118" s="960" t="s">
        <v>451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452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427</v>
      </c>
      <c r="B119" s="934"/>
      <c r="C119" s="916" t="s">
        <v>428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217076</v>
      </c>
      <c r="AB119" s="887"/>
      <c r="AC119" s="887"/>
      <c r="AD119" s="887"/>
      <c r="AE119" s="888"/>
      <c r="AF119" s="889">
        <v>217246</v>
      </c>
      <c r="AG119" s="887"/>
      <c r="AH119" s="887"/>
      <c r="AI119" s="887"/>
      <c r="AJ119" s="888"/>
      <c r="AK119" s="889">
        <v>217419</v>
      </c>
      <c r="AL119" s="887"/>
      <c r="AM119" s="887"/>
      <c r="AN119" s="887"/>
      <c r="AO119" s="888"/>
      <c r="AP119" s="890">
        <v>0.1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453</v>
      </c>
      <c r="BP119" s="992"/>
      <c r="BQ119" s="986">
        <v>1015976442</v>
      </c>
      <c r="BR119" s="987"/>
      <c r="BS119" s="987"/>
      <c r="BT119" s="987"/>
      <c r="BU119" s="987"/>
      <c r="BV119" s="987">
        <v>1028556145</v>
      </c>
      <c r="BW119" s="987"/>
      <c r="BX119" s="987"/>
      <c r="BY119" s="987"/>
      <c r="BZ119" s="987"/>
      <c r="CA119" s="987">
        <v>1030141367</v>
      </c>
      <c r="CB119" s="987"/>
      <c r="CC119" s="987"/>
      <c r="CD119" s="987"/>
      <c r="CE119" s="987"/>
      <c r="CF119" s="988"/>
      <c r="CG119" s="989"/>
      <c r="CH119" s="989"/>
      <c r="CI119" s="989"/>
      <c r="CJ119" s="990"/>
      <c r="CK119" s="937"/>
      <c r="CL119" s="938"/>
      <c r="CM119" s="960" t="s">
        <v>454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5240915</v>
      </c>
      <c r="DH119" s="973"/>
      <c r="DI119" s="973"/>
      <c r="DJ119" s="973"/>
      <c r="DK119" s="974"/>
      <c r="DL119" s="972">
        <v>5219141</v>
      </c>
      <c r="DM119" s="973"/>
      <c r="DN119" s="973"/>
      <c r="DO119" s="973"/>
      <c r="DP119" s="974"/>
      <c r="DQ119" s="972">
        <v>4915962</v>
      </c>
      <c r="DR119" s="973"/>
      <c r="DS119" s="973"/>
      <c r="DT119" s="973"/>
      <c r="DU119" s="974"/>
      <c r="DV119" s="975">
        <v>2.1</v>
      </c>
      <c r="DW119" s="976"/>
      <c r="DX119" s="976"/>
      <c r="DY119" s="976"/>
      <c r="DZ119" s="977"/>
    </row>
    <row r="120" spans="1:130" s="224" customFormat="1" ht="26.25" customHeight="1" x14ac:dyDescent="0.2">
      <c r="A120" s="1044"/>
      <c r="B120" s="936"/>
      <c r="C120" s="909" t="s">
        <v>431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v>64470</v>
      </c>
      <c r="AB120" s="946"/>
      <c r="AC120" s="946"/>
      <c r="AD120" s="946"/>
      <c r="AE120" s="947"/>
      <c r="AF120" s="948">
        <v>73425</v>
      </c>
      <c r="AG120" s="946"/>
      <c r="AH120" s="946"/>
      <c r="AI120" s="946"/>
      <c r="AJ120" s="947"/>
      <c r="AK120" s="948">
        <v>73425</v>
      </c>
      <c r="AL120" s="946"/>
      <c r="AM120" s="946"/>
      <c r="AN120" s="946"/>
      <c r="AO120" s="947"/>
      <c r="AP120" s="949">
        <v>0</v>
      </c>
      <c r="AQ120" s="950"/>
      <c r="AR120" s="950"/>
      <c r="AS120" s="950"/>
      <c r="AT120" s="951"/>
      <c r="AU120" s="978" t="s">
        <v>455</v>
      </c>
      <c r="AV120" s="979"/>
      <c r="AW120" s="979"/>
      <c r="AX120" s="979"/>
      <c r="AY120" s="980"/>
      <c r="AZ120" s="916" t="s">
        <v>456</v>
      </c>
      <c r="BA120" s="884"/>
      <c r="BB120" s="884"/>
      <c r="BC120" s="884"/>
      <c r="BD120" s="884"/>
      <c r="BE120" s="884"/>
      <c r="BF120" s="884"/>
      <c r="BG120" s="884"/>
      <c r="BH120" s="884"/>
      <c r="BI120" s="884"/>
      <c r="BJ120" s="884"/>
      <c r="BK120" s="884"/>
      <c r="BL120" s="884"/>
      <c r="BM120" s="884"/>
      <c r="BN120" s="884"/>
      <c r="BO120" s="884"/>
      <c r="BP120" s="885"/>
      <c r="BQ120" s="917">
        <v>138842012</v>
      </c>
      <c r="BR120" s="918"/>
      <c r="BS120" s="918"/>
      <c r="BT120" s="918"/>
      <c r="BU120" s="918"/>
      <c r="BV120" s="918">
        <v>141690083</v>
      </c>
      <c r="BW120" s="918"/>
      <c r="BX120" s="918"/>
      <c r="BY120" s="918"/>
      <c r="BZ120" s="918"/>
      <c r="CA120" s="918">
        <v>151651154</v>
      </c>
      <c r="CB120" s="918"/>
      <c r="CC120" s="918"/>
      <c r="CD120" s="918"/>
      <c r="CE120" s="918"/>
      <c r="CF120" s="931">
        <v>64.5</v>
      </c>
      <c r="CG120" s="932"/>
      <c r="CH120" s="932"/>
      <c r="CI120" s="932"/>
      <c r="CJ120" s="932"/>
      <c r="CK120" s="993" t="s">
        <v>457</v>
      </c>
      <c r="CL120" s="994"/>
      <c r="CM120" s="994"/>
      <c r="CN120" s="994"/>
      <c r="CO120" s="995"/>
      <c r="CP120" s="1001" t="s">
        <v>401</v>
      </c>
      <c r="CQ120" s="1002"/>
      <c r="CR120" s="1002"/>
      <c r="CS120" s="1002"/>
      <c r="CT120" s="1002"/>
      <c r="CU120" s="1002"/>
      <c r="CV120" s="1002"/>
      <c r="CW120" s="1002"/>
      <c r="CX120" s="1002"/>
      <c r="CY120" s="1002"/>
      <c r="CZ120" s="1002"/>
      <c r="DA120" s="1002"/>
      <c r="DB120" s="1002"/>
      <c r="DC120" s="1002"/>
      <c r="DD120" s="1002"/>
      <c r="DE120" s="1002"/>
      <c r="DF120" s="1003"/>
      <c r="DG120" s="917">
        <v>102088467</v>
      </c>
      <c r="DH120" s="918"/>
      <c r="DI120" s="918"/>
      <c r="DJ120" s="918"/>
      <c r="DK120" s="918"/>
      <c r="DL120" s="918">
        <v>101646402</v>
      </c>
      <c r="DM120" s="918"/>
      <c r="DN120" s="918"/>
      <c r="DO120" s="918"/>
      <c r="DP120" s="918"/>
      <c r="DQ120" s="918">
        <v>102430777</v>
      </c>
      <c r="DR120" s="918"/>
      <c r="DS120" s="918"/>
      <c r="DT120" s="918"/>
      <c r="DU120" s="918"/>
      <c r="DV120" s="919">
        <v>43.6</v>
      </c>
      <c r="DW120" s="919"/>
      <c r="DX120" s="919"/>
      <c r="DY120" s="919"/>
      <c r="DZ120" s="920"/>
    </row>
    <row r="121" spans="1:130" s="224" customFormat="1" ht="26.25" customHeight="1" x14ac:dyDescent="0.2">
      <c r="A121" s="1044"/>
      <c r="B121" s="936"/>
      <c r="C121" s="961" t="s">
        <v>458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v>829</v>
      </c>
      <c r="AG121" s="946"/>
      <c r="AH121" s="946"/>
      <c r="AI121" s="946"/>
      <c r="AJ121" s="947"/>
      <c r="AK121" s="948">
        <v>28056</v>
      </c>
      <c r="AL121" s="946"/>
      <c r="AM121" s="946"/>
      <c r="AN121" s="946"/>
      <c r="AO121" s="947"/>
      <c r="AP121" s="949">
        <v>0</v>
      </c>
      <c r="AQ121" s="950"/>
      <c r="AR121" s="950"/>
      <c r="AS121" s="950"/>
      <c r="AT121" s="951"/>
      <c r="AU121" s="981"/>
      <c r="AV121" s="982"/>
      <c r="AW121" s="982"/>
      <c r="AX121" s="982"/>
      <c r="AY121" s="983"/>
      <c r="AZ121" s="909" t="s">
        <v>459</v>
      </c>
      <c r="BA121" s="910"/>
      <c r="BB121" s="910"/>
      <c r="BC121" s="910"/>
      <c r="BD121" s="910"/>
      <c r="BE121" s="910"/>
      <c r="BF121" s="910"/>
      <c r="BG121" s="910"/>
      <c r="BH121" s="910"/>
      <c r="BI121" s="910"/>
      <c r="BJ121" s="910"/>
      <c r="BK121" s="910"/>
      <c r="BL121" s="910"/>
      <c r="BM121" s="910"/>
      <c r="BN121" s="910"/>
      <c r="BO121" s="910"/>
      <c r="BP121" s="911"/>
      <c r="BQ121" s="912">
        <v>154906152</v>
      </c>
      <c r="BR121" s="913"/>
      <c r="BS121" s="913"/>
      <c r="BT121" s="913"/>
      <c r="BU121" s="913"/>
      <c r="BV121" s="913">
        <v>149945942</v>
      </c>
      <c r="BW121" s="913"/>
      <c r="BX121" s="913"/>
      <c r="BY121" s="913"/>
      <c r="BZ121" s="913"/>
      <c r="CA121" s="913">
        <v>148342459</v>
      </c>
      <c r="CB121" s="913"/>
      <c r="CC121" s="913"/>
      <c r="CD121" s="913"/>
      <c r="CE121" s="913"/>
      <c r="CF121" s="907">
        <v>63.1</v>
      </c>
      <c r="CG121" s="908"/>
      <c r="CH121" s="908"/>
      <c r="CI121" s="908"/>
      <c r="CJ121" s="908"/>
      <c r="CK121" s="996"/>
      <c r="CL121" s="997"/>
      <c r="CM121" s="997"/>
      <c r="CN121" s="997"/>
      <c r="CO121" s="998"/>
      <c r="CP121" s="1006" t="s">
        <v>399</v>
      </c>
      <c r="CQ121" s="1007"/>
      <c r="CR121" s="1007"/>
      <c r="CS121" s="1007"/>
      <c r="CT121" s="1007"/>
      <c r="CU121" s="1007"/>
      <c r="CV121" s="1007"/>
      <c r="CW121" s="1007"/>
      <c r="CX121" s="1007"/>
      <c r="CY121" s="1007"/>
      <c r="CZ121" s="1007"/>
      <c r="DA121" s="1007"/>
      <c r="DB121" s="1007"/>
      <c r="DC121" s="1007"/>
      <c r="DD121" s="1007"/>
      <c r="DE121" s="1007"/>
      <c r="DF121" s="1008"/>
      <c r="DG121" s="912">
        <v>9864339</v>
      </c>
      <c r="DH121" s="913"/>
      <c r="DI121" s="913"/>
      <c r="DJ121" s="913"/>
      <c r="DK121" s="913"/>
      <c r="DL121" s="913">
        <v>12368411</v>
      </c>
      <c r="DM121" s="913"/>
      <c r="DN121" s="913"/>
      <c r="DO121" s="913"/>
      <c r="DP121" s="913"/>
      <c r="DQ121" s="913">
        <v>11663771</v>
      </c>
      <c r="DR121" s="913"/>
      <c r="DS121" s="913"/>
      <c r="DT121" s="913"/>
      <c r="DU121" s="913"/>
      <c r="DV121" s="914">
        <v>5</v>
      </c>
      <c r="DW121" s="914"/>
      <c r="DX121" s="914"/>
      <c r="DY121" s="914"/>
      <c r="DZ121" s="915"/>
    </row>
    <row r="122" spans="1:130" s="224" customFormat="1" ht="26.25" customHeight="1" x14ac:dyDescent="0.2">
      <c r="A122" s="1044"/>
      <c r="B122" s="936"/>
      <c r="C122" s="909" t="s">
        <v>441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460</v>
      </c>
      <c r="BA122" s="952"/>
      <c r="BB122" s="952"/>
      <c r="BC122" s="952"/>
      <c r="BD122" s="952"/>
      <c r="BE122" s="952"/>
      <c r="BF122" s="952"/>
      <c r="BG122" s="952"/>
      <c r="BH122" s="952"/>
      <c r="BI122" s="952"/>
      <c r="BJ122" s="952"/>
      <c r="BK122" s="952"/>
      <c r="BL122" s="952"/>
      <c r="BM122" s="952"/>
      <c r="BN122" s="952"/>
      <c r="BO122" s="952"/>
      <c r="BP122" s="953"/>
      <c r="BQ122" s="986">
        <v>447675466</v>
      </c>
      <c r="BR122" s="987"/>
      <c r="BS122" s="987"/>
      <c r="BT122" s="987"/>
      <c r="BU122" s="987"/>
      <c r="BV122" s="987">
        <v>449958988</v>
      </c>
      <c r="BW122" s="987"/>
      <c r="BX122" s="987"/>
      <c r="BY122" s="987"/>
      <c r="BZ122" s="987"/>
      <c r="CA122" s="987">
        <v>442309636</v>
      </c>
      <c r="CB122" s="987"/>
      <c r="CC122" s="987"/>
      <c r="CD122" s="987"/>
      <c r="CE122" s="987"/>
      <c r="CF122" s="1004">
        <v>188.2</v>
      </c>
      <c r="CG122" s="1005"/>
      <c r="CH122" s="1005"/>
      <c r="CI122" s="1005"/>
      <c r="CJ122" s="1005"/>
      <c r="CK122" s="996"/>
      <c r="CL122" s="997"/>
      <c r="CM122" s="997"/>
      <c r="CN122" s="997"/>
      <c r="CO122" s="998"/>
      <c r="CP122" s="1006" t="s">
        <v>402</v>
      </c>
      <c r="CQ122" s="1007"/>
      <c r="CR122" s="1007"/>
      <c r="CS122" s="1007"/>
      <c r="CT122" s="1007"/>
      <c r="CU122" s="1007"/>
      <c r="CV122" s="1007"/>
      <c r="CW122" s="1007"/>
      <c r="CX122" s="1007"/>
      <c r="CY122" s="1007"/>
      <c r="CZ122" s="1007"/>
      <c r="DA122" s="1007"/>
      <c r="DB122" s="1007"/>
      <c r="DC122" s="1007"/>
      <c r="DD122" s="1007"/>
      <c r="DE122" s="1007"/>
      <c r="DF122" s="1008"/>
      <c r="DG122" s="912">
        <v>6164002</v>
      </c>
      <c r="DH122" s="913"/>
      <c r="DI122" s="913"/>
      <c r="DJ122" s="913"/>
      <c r="DK122" s="913"/>
      <c r="DL122" s="913">
        <v>5779571</v>
      </c>
      <c r="DM122" s="913"/>
      <c r="DN122" s="913"/>
      <c r="DO122" s="913"/>
      <c r="DP122" s="913"/>
      <c r="DQ122" s="913">
        <v>5671222</v>
      </c>
      <c r="DR122" s="913"/>
      <c r="DS122" s="913"/>
      <c r="DT122" s="913"/>
      <c r="DU122" s="913"/>
      <c r="DV122" s="914">
        <v>2.4</v>
      </c>
      <c r="DW122" s="914"/>
      <c r="DX122" s="914"/>
      <c r="DY122" s="914"/>
      <c r="DZ122" s="915"/>
    </row>
    <row r="123" spans="1:130" s="224" customFormat="1" ht="26.25" customHeight="1" x14ac:dyDescent="0.2">
      <c r="A123" s="1044"/>
      <c r="B123" s="936"/>
      <c r="C123" s="909" t="s">
        <v>447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80639</v>
      </c>
      <c r="AB123" s="946"/>
      <c r="AC123" s="946"/>
      <c r="AD123" s="946"/>
      <c r="AE123" s="947"/>
      <c r="AF123" s="948">
        <v>56199</v>
      </c>
      <c r="AG123" s="946"/>
      <c r="AH123" s="946"/>
      <c r="AI123" s="946"/>
      <c r="AJ123" s="947"/>
      <c r="AK123" s="948">
        <v>25267</v>
      </c>
      <c r="AL123" s="946"/>
      <c r="AM123" s="946"/>
      <c r="AN123" s="946"/>
      <c r="AO123" s="947"/>
      <c r="AP123" s="949">
        <v>0</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461</v>
      </c>
      <c r="BP123" s="992"/>
      <c r="BQ123" s="1050">
        <v>741423630</v>
      </c>
      <c r="BR123" s="1051"/>
      <c r="BS123" s="1051"/>
      <c r="BT123" s="1051"/>
      <c r="BU123" s="1051"/>
      <c r="BV123" s="1051">
        <v>741595013</v>
      </c>
      <c r="BW123" s="1051"/>
      <c r="BX123" s="1051"/>
      <c r="BY123" s="1051"/>
      <c r="BZ123" s="1051"/>
      <c r="CA123" s="1051">
        <v>742303249</v>
      </c>
      <c r="CB123" s="1051"/>
      <c r="CC123" s="1051"/>
      <c r="CD123" s="1051"/>
      <c r="CE123" s="1051"/>
      <c r="CF123" s="988"/>
      <c r="CG123" s="989"/>
      <c r="CH123" s="989"/>
      <c r="CI123" s="989"/>
      <c r="CJ123" s="990"/>
      <c r="CK123" s="996"/>
      <c r="CL123" s="997"/>
      <c r="CM123" s="997"/>
      <c r="CN123" s="997"/>
      <c r="CO123" s="998"/>
      <c r="CP123" s="1006" t="s">
        <v>403</v>
      </c>
      <c r="CQ123" s="1007"/>
      <c r="CR123" s="1007"/>
      <c r="CS123" s="1007"/>
      <c r="CT123" s="1007"/>
      <c r="CU123" s="1007"/>
      <c r="CV123" s="1007"/>
      <c r="CW123" s="1007"/>
      <c r="CX123" s="1007"/>
      <c r="CY123" s="1007"/>
      <c r="CZ123" s="1007"/>
      <c r="DA123" s="1007"/>
      <c r="DB123" s="1007"/>
      <c r="DC123" s="1007"/>
      <c r="DD123" s="1007"/>
      <c r="DE123" s="1007"/>
      <c r="DF123" s="1008"/>
      <c r="DG123" s="945">
        <v>2480364</v>
      </c>
      <c r="DH123" s="946"/>
      <c r="DI123" s="946"/>
      <c r="DJ123" s="946"/>
      <c r="DK123" s="947"/>
      <c r="DL123" s="948">
        <v>2215761</v>
      </c>
      <c r="DM123" s="946"/>
      <c r="DN123" s="946"/>
      <c r="DO123" s="946"/>
      <c r="DP123" s="947"/>
      <c r="DQ123" s="948">
        <v>2124369</v>
      </c>
      <c r="DR123" s="946"/>
      <c r="DS123" s="946"/>
      <c r="DT123" s="946"/>
      <c r="DU123" s="947"/>
      <c r="DV123" s="949">
        <v>0.9</v>
      </c>
      <c r="DW123" s="950"/>
      <c r="DX123" s="950"/>
      <c r="DY123" s="950"/>
      <c r="DZ123" s="951"/>
    </row>
    <row r="124" spans="1:130" s="224" customFormat="1" ht="26.25" customHeight="1" thickBot="1" x14ac:dyDescent="0.25">
      <c r="A124" s="1044"/>
      <c r="B124" s="936"/>
      <c r="C124" s="909" t="s">
        <v>450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v>35898</v>
      </c>
      <c r="AB124" s="946"/>
      <c r="AC124" s="946"/>
      <c r="AD124" s="946"/>
      <c r="AE124" s="947"/>
      <c r="AF124" s="948">
        <v>66787</v>
      </c>
      <c r="AG124" s="946"/>
      <c r="AH124" s="946"/>
      <c r="AI124" s="946"/>
      <c r="AJ124" s="947"/>
      <c r="AK124" s="948">
        <v>48953</v>
      </c>
      <c r="AL124" s="946"/>
      <c r="AM124" s="946"/>
      <c r="AN124" s="946"/>
      <c r="AO124" s="947"/>
      <c r="AP124" s="949">
        <v>0</v>
      </c>
      <c r="AQ124" s="950"/>
      <c r="AR124" s="950"/>
      <c r="AS124" s="950"/>
      <c r="AT124" s="951"/>
      <c r="AU124" s="1046" t="s">
        <v>462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116</v>
      </c>
      <c r="BR124" s="1014"/>
      <c r="BS124" s="1014"/>
      <c r="BT124" s="1014"/>
      <c r="BU124" s="1014"/>
      <c r="BV124" s="1014">
        <v>125</v>
      </c>
      <c r="BW124" s="1014"/>
      <c r="BX124" s="1014"/>
      <c r="BY124" s="1014"/>
      <c r="BZ124" s="1014"/>
      <c r="CA124" s="1014">
        <v>122.4</v>
      </c>
      <c r="CB124" s="1014"/>
      <c r="CC124" s="1014"/>
      <c r="CD124" s="1014"/>
      <c r="CE124" s="1014"/>
      <c r="CF124" s="1015"/>
      <c r="CG124" s="1016"/>
      <c r="CH124" s="1016"/>
      <c r="CI124" s="1016"/>
      <c r="CJ124" s="1017"/>
      <c r="CK124" s="999"/>
      <c r="CL124" s="999"/>
      <c r="CM124" s="999"/>
      <c r="CN124" s="999"/>
      <c r="CO124" s="1000"/>
      <c r="CP124" s="1006" t="s">
        <v>463</v>
      </c>
      <c r="CQ124" s="1007"/>
      <c r="CR124" s="1007"/>
      <c r="CS124" s="1007"/>
      <c r="CT124" s="1007"/>
      <c r="CU124" s="1007"/>
      <c r="CV124" s="1007"/>
      <c r="CW124" s="1007"/>
      <c r="CX124" s="1007"/>
      <c r="CY124" s="1007"/>
      <c r="CZ124" s="1007"/>
      <c r="DA124" s="1007"/>
      <c r="DB124" s="1007"/>
      <c r="DC124" s="1007"/>
      <c r="DD124" s="1007"/>
      <c r="DE124" s="1007"/>
      <c r="DF124" s="1008"/>
      <c r="DG124" s="991">
        <v>2568867</v>
      </c>
      <c r="DH124" s="973"/>
      <c r="DI124" s="973"/>
      <c r="DJ124" s="973"/>
      <c r="DK124" s="974"/>
      <c r="DL124" s="972">
        <v>2709048</v>
      </c>
      <c r="DM124" s="973"/>
      <c r="DN124" s="973"/>
      <c r="DO124" s="973"/>
      <c r="DP124" s="974"/>
      <c r="DQ124" s="972">
        <v>3157106</v>
      </c>
      <c r="DR124" s="973"/>
      <c r="DS124" s="973"/>
      <c r="DT124" s="973"/>
      <c r="DU124" s="974"/>
      <c r="DV124" s="975">
        <v>1.3</v>
      </c>
      <c r="DW124" s="976"/>
      <c r="DX124" s="976"/>
      <c r="DY124" s="976"/>
      <c r="DZ124" s="977"/>
    </row>
    <row r="125" spans="1:130" s="224" customFormat="1" ht="26.25" customHeight="1" x14ac:dyDescent="0.2">
      <c r="A125" s="1044"/>
      <c r="B125" s="936"/>
      <c r="C125" s="909" t="s">
        <v>452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464</v>
      </c>
      <c r="CL125" s="994"/>
      <c r="CM125" s="994"/>
      <c r="CN125" s="994"/>
      <c r="CO125" s="995"/>
      <c r="CP125" s="916" t="s">
        <v>465</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454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664223</v>
      </c>
      <c r="AB126" s="946"/>
      <c r="AC126" s="946"/>
      <c r="AD126" s="946"/>
      <c r="AE126" s="947"/>
      <c r="AF126" s="948">
        <v>671572</v>
      </c>
      <c r="AG126" s="946"/>
      <c r="AH126" s="946"/>
      <c r="AI126" s="946"/>
      <c r="AJ126" s="947"/>
      <c r="AK126" s="948">
        <v>776673</v>
      </c>
      <c r="AL126" s="946"/>
      <c r="AM126" s="946"/>
      <c r="AN126" s="946"/>
      <c r="AO126" s="947"/>
      <c r="AP126" s="949">
        <v>0.3</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466</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467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256232</v>
      </c>
      <c r="AB127" s="946"/>
      <c r="AC127" s="946"/>
      <c r="AD127" s="946"/>
      <c r="AE127" s="947"/>
      <c r="AF127" s="948">
        <v>181213</v>
      </c>
      <c r="AG127" s="946"/>
      <c r="AH127" s="946"/>
      <c r="AI127" s="946"/>
      <c r="AJ127" s="947"/>
      <c r="AK127" s="948">
        <v>134258</v>
      </c>
      <c r="AL127" s="946"/>
      <c r="AM127" s="946"/>
      <c r="AN127" s="946"/>
      <c r="AO127" s="947"/>
      <c r="AP127" s="949">
        <v>0.1</v>
      </c>
      <c r="AQ127" s="950"/>
      <c r="AR127" s="950"/>
      <c r="AS127" s="950"/>
      <c r="AT127" s="951"/>
      <c r="AU127" s="226"/>
      <c r="AV127" s="226"/>
      <c r="AW127" s="226"/>
      <c r="AX127" s="1018" t="s">
        <v>468</v>
      </c>
      <c r="AY127" s="1019"/>
      <c r="AZ127" s="1019"/>
      <c r="BA127" s="1019"/>
      <c r="BB127" s="1019"/>
      <c r="BC127" s="1019"/>
      <c r="BD127" s="1019"/>
      <c r="BE127" s="1020"/>
      <c r="BF127" s="1021" t="s">
        <v>469</v>
      </c>
      <c r="BG127" s="1019"/>
      <c r="BH127" s="1019"/>
      <c r="BI127" s="1019"/>
      <c r="BJ127" s="1019"/>
      <c r="BK127" s="1019"/>
      <c r="BL127" s="1020"/>
      <c r="BM127" s="1021" t="s">
        <v>470</v>
      </c>
      <c r="BN127" s="1019"/>
      <c r="BO127" s="1019"/>
      <c r="BP127" s="1019"/>
      <c r="BQ127" s="1019"/>
      <c r="BR127" s="1019"/>
      <c r="BS127" s="1020"/>
      <c r="BT127" s="1021" t="s">
        <v>471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472</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473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474</v>
      </c>
      <c r="X128" s="1030"/>
      <c r="Y128" s="1030"/>
      <c r="Z128" s="1031"/>
      <c r="AA128" s="1032">
        <v>10847409</v>
      </c>
      <c r="AB128" s="1033"/>
      <c r="AC128" s="1033"/>
      <c r="AD128" s="1033"/>
      <c r="AE128" s="1034"/>
      <c r="AF128" s="1035">
        <v>10250600</v>
      </c>
      <c r="AG128" s="1033"/>
      <c r="AH128" s="1033"/>
      <c r="AI128" s="1033"/>
      <c r="AJ128" s="1034"/>
      <c r="AK128" s="1035">
        <v>10891381</v>
      </c>
      <c r="AL128" s="1033"/>
      <c r="AM128" s="1033"/>
      <c r="AN128" s="1033"/>
      <c r="AO128" s="1034"/>
      <c r="AP128" s="1036"/>
      <c r="AQ128" s="1037"/>
      <c r="AR128" s="1037"/>
      <c r="AS128" s="1037"/>
      <c r="AT128" s="1038"/>
      <c r="AU128" s="226"/>
      <c r="AV128" s="226"/>
      <c r="AW128" s="226"/>
      <c r="AX128" s="883" t="s">
        <v>475</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476</v>
      </c>
      <c r="CQ128" s="713"/>
      <c r="CR128" s="713"/>
      <c r="CS128" s="713"/>
      <c r="CT128" s="713"/>
      <c r="CU128" s="713"/>
      <c r="CV128" s="713"/>
      <c r="CW128" s="713"/>
      <c r="CX128" s="713"/>
      <c r="CY128" s="713"/>
      <c r="CZ128" s="713"/>
      <c r="DA128" s="713"/>
      <c r="DB128" s="713"/>
      <c r="DC128" s="713"/>
      <c r="DD128" s="713"/>
      <c r="DE128" s="713"/>
      <c r="DF128" s="1023"/>
      <c r="DG128" s="1024">
        <v>140040</v>
      </c>
      <c r="DH128" s="1025"/>
      <c r="DI128" s="1025"/>
      <c r="DJ128" s="1025"/>
      <c r="DK128" s="1025"/>
      <c r="DL128" s="1025">
        <v>305284</v>
      </c>
      <c r="DM128" s="1025"/>
      <c r="DN128" s="1025"/>
      <c r="DO128" s="1025"/>
      <c r="DP128" s="1025"/>
      <c r="DQ128" s="1025">
        <v>164832</v>
      </c>
      <c r="DR128" s="1025"/>
      <c r="DS128" s="1025"/>
      <c r="DT128" s="1025"/>
      <c r="DU128" s="1025"/>
      <c r="DV128" s="1026">
        <v>0.1</v>
      </c>
      <c r="DW128" s="1026"/>
      <c r="DX128" s="1026"/>
      <c r="DY128" s="1026"/>
      <c r="DZ128" s="1027"/>
    </row>
    <row r="129" spans="1:131" s="224" customFormat="1" ht="26.25" customHeight="1" x14ac:dyDescent="0.2">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477</v>
      </c>
      <c r="X129" s="1058"/>
      <c r="Y129" s="1058"/>
      <c r="Z129" s="1059"/>
      <c r="AA129" s="945">
        <v>266135814</v>
      </c>
      <c r="AB129" s="946"/>
      <c r="AC129" s="946"/>
      <c r="AD129" s="946"/>
      <c r="AE129" s="947"/>
      <c r="AF129" s="948">
        <v>258820689</v>
      </c>
      <c r="AG129" s="946"/>
      <c r="AH129" s="946"/>
      <c r="AI129" s="946"/>
      <c r="AJ129" s="947"/>
      <c r="AK129" s="948">
        <v>264255137</v>
      </c>
      <c r="AL129" s="946"/>
      <c r="AM129" s="946"/>
      <c r="AN129" s="946"/>
      <c r="AO129" s="947"/>
      <c r="AP129" s="1060"/>
      <c r="AQ129" s="1061"/>
      <c r="AR129" s="1061"/>
      <c r="AS129" s="1061"/>
      <c r="AT129" s="1062"/>
      <c r="AU129" s="227"/>
      <c r="AV129" s="227"/>
      <c r="AW129" s="227"/>
      <c r="AX129" s="1052" t="s">
        <v>478</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480</v>
      </c>
      <c r="X130" s="1058"/>
      <c r="Y130" s="1058"/>
      <c r="Z130" s="1059"/>
      <c r="AA130" s="945">
        <v>29614492</v>
      </c>
      <c r="AB130" s="946"/>
      <c r="AC130" s="946"/>
      <c r="AD130" s="946"/>
      <c r="AE130" s="947"/>
      <c r="AF130" s="948">
        <v>29396097</v>
      </c>
      <c r="AG130" s="946"/>
      <c r="AH130" s="946"/>
      <c r="AI130" s="946"/>
      <c r="AJ130" s="947"/>
      <c r="AK130" s="948">
        <v>29213429</v>
      </c>
      <c r="AL130" s="946"/>
      <c r="AM130" s="946"/>
      <c r="AN130" s="946"/>
      <c r="AO130" s="947"/>
      <c r="AP130" s="1060"/>
      <c r="AQ130" s="1061"/>
      <c r="AR130" s="1061"/>
      <c r="AS130" s="1061"/>
      <c r="AT130" s="1062"/>
      <c r="AU130" s="227"/>
      <c r="AV130" s="227"/>
      <c r="AW130" s="227"/>
      <c r="AX130" s="1052" t="s">
        <v>481</v>
      </c>
      <c r="AY130" s="910"/>
      <c r="AZ130" s="910"/>
      <c r="BA130" s="910"/>
      <c r="BB130" s="910"/>
      <c r="BC130" s="910"/>
      <c r="BD130" s="910"/>
      <c r="BE130" s="911"/>
      <c r="BF130" s="1088">
        <v>10.7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482</v>
      </c>
      <c r="X131" s="1095"/>
      <c r="Y131" s="1095"/>
      <c r="Z131" s="1096"/>
      <c r="AA131" s="991">
        <v>236521322</v>
      </c>
      <c r="AB131" s="973"/>
      <c r="AC131" s="973"/>
      <c r="AD131" s="973"/>
      <c r="AE131" s="974"/>
      <c r="AF131" s="972">
        <v>229424592</v>
      </c>
      <c r="AG131" s="973"/>
      <c r="AH131" s="973"/>
      <c r="AI131" s="973"/>
      <c r="AJ131" s="974"/>
      <c r="AK131" s="972">
        <v>235041708</v>
      </c>
      <c r="AL131" s="973"/>
      <c r="AM131" s="973"/>
      <c r="AN131" s="973"/>
      <c r="AO131" s="974"/>
      <c r="AP131" s="1097"/>
      <c r="AQ131" s="1098"/>
      <c r="AR131" s="1098"/>
      <c r="AS131" s="1098"/>
      <c r="AT131" s="1099"/>
      <c r="AU131" s="227"/>
      <c r="AV131" s="227"/>
      <c r="AW131" s="227"/>
      <c r="AX131" s="1070" t="s">
        <v>483</v>
      </c>
      <c r="AY131" s="713"/>
      <c r="AZ131" s="713"/>
      <c r="BA131" s="713"/>
      <c r="BB131" s="713"/>
      <c r="BC131" s="713"/>
      <c r="BD131" s="713"/>
      <c r="BE131" s="1023"/>
      <c r="BF131" s="1071">
        <v>122.4</v>
      </c>
      <c r="BG131" s="1072"/>
      <c r="BH131" s="1072"/>
      <c r="BI131" s="1072"/>
      <c r="BJ131" s="1072"/>
      <c r="BK131" s="1072"/>
      <c r="BL131" s="1073"/>
      <c r="BM131" s="1071">
        <v>400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484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485</v>
      </c>
      <c r="W132" s="1081"/>
      <c r="X132" s="1081"/>
      <c r="Y132" s="1081"/>
      <c r="Z132" s="1082"/>
      <c r="AA132" s="1083">
        <v>10.832784800000001</v>
      </c>
      <c r="AB132" s="1084"/>
      <c r="AC132" s="1084"/>
      <c r="AD132" s="1084"/>
      <c r="AE132" s="1085"/>
      <c r="AF132" s="1086">
        <v>10.69968341</v>
      </c>
      <c r="AG132" s="1084"/>
      <c r="AH132" s="1084"/>
      <c r="AI132" s="1084"/>
      <c r="AJ132" s="1085"/>
      <c r="AK132" s="1086">
        <v>10.67212548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486</v>
      </c>
      <c r="W133" s="1064"/>
      <c r="X133" s="1064"/>
      <c r="Y133" s="1064"/>
      <c r="Z133" s="1065"/>
      <c r="AA133" s="1066">
        <v>11.2</v>
      </c>
      <c r="AB133" s="1067"/>
      <c r="AC133" s="1067"/>
      <c r="AD133" s="1067"/>
      <c r="AE133" s="1068"/>
      <c r="AF133" s="1066">
        <v>10.6</v>
      </c>
      <c r="AG133" s="1067"/>
      <c r="AH133" s="1067"/>
      <c r="AI133" s="1067"/>
      <c r="AJ133" s="1068"/>
      <c r="AK133" s="1066">
        <v>10.7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9ZB6ZW4243ewa3luyPvlFVW59ISyYBuQFeqwYmjAwfR2wC3NAznW+mAihuDs/my0FxIO1WyyD7Y+bodvYgSCQ==" saltValue="CAw/nKpgtmoWqucuUOFs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b3JQ4m5AEYcCMVFfjIh+RCcnJxODhVyegh1lB/JKoUpvR7pLKBPyHE8ki/wGN2aqE37W65yVLmPgxB0r0ld7cg==" saltValue="vSjCp9XXpobDPjWaBsMWY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8PK/8JsMlIbj8QAuOMz0c7/+jpP84qU7GzVDdWeLWSog2CNiHwEMm7lHLHdiexIyYuxDn1vjlPpve5I6DgeTg==" saltValue="Qq4dYevqA15TfDvjhOMr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489</v>
      </c>
      <c r="AL6" s="260"/>
      <c r="AM6" s="260"/>
      <c r="AN6" s="260"/>
    </row>
    <row r="7" spans="1:46" ht="13.5" customHeight="1" x14ac:dyDescent="0.2">
      <c r="A7" s="259"/>
      <c r="AK7" s="262"/>
      <c r="AL7" s="263"/>
      <c r="AM7" s="263"/>
      <c r="AN7" s="264"/>
      <c r="AO7" s="1101" t="s">
        <v>490</v>
      </c>
      <c r="AP7" s="265"/>
      <c r="AQ7" s="266" t="s">
        <v>491</v>
      </c>
      <c r="AR7" s="267"/>
    </row>
    <row r="8" spans="1:46" ht="13" x14ac:dyDescent="0.2">
      <c r="A8" s="259"/>
      <c r="AK8" s="268"/>
      <c r="AL8" s="269"/>
      <c r="AM8" s="269"/>
      <c r="AN8" s="270"/>
      <c r="AO8" s="1102"/>
      <c r="AP8" s="271" t="s">
        <v>492</v>
      </c>
      <c r="AQ8" s="272" t="s">
        <v>493</v>
      </c>
      <c r="AR8" s="273" t="s">
        <v>494</v>
      </c>
    </row>
    <row r="9" spans="1:46" ht="13" x14ac:dyDescent="0.2">
      <c r="A9" s="259"/>
      <c r="AK9" s="1103" t="s">
        <v>495</v>
      </c>
      <c r="AL9" s="1104"/>
      <c r="AM9" s="1104"/>
      <c r="AN9" s="1105"/>
      <c r="AO9" s="274">
        <v>96564416</v>
      </c>
      <c r="AP9" s="274">
        <v>98646</v>
      </c>
      <c r="AQ9" s="275">
        <v>103356</v>
      </c>
      <c r="AR9" s="276">
        <v>-4.5999999999999996</v>
      </c>
    </row>
    <row r="10" spans="1:46" ht="13.5" customHeight="1" x14ac:dyDescent="0.2">
      <c r="A10" s="259"/>
      <c r="AK10" s="1103" t="s">
        <v>496</v>
      </c>
      <c r="AL10" s="1104"/>
      <c r="AM10" s="1104"/>
      <c r="AN10" s="1105"/>
      <c r="AO10" s="277">
        <v>7098</v>
      </c>
      <c r="AP10" s="277">
        <v>7</v>
      </c>
      <c r="AQ10" s="278">
        <v>104</v>
      </c>
      <c r="AR10" s="279">
        <v>-93.3</v>
      </c>
    </row>
    <row r="11" spans="1:46" ht="13.5" customHeight="1" x14ac:dyDescent="0.2">
      <c r="A11" s="259"/>
      <c r="AK11" s="1103" t="s">
        <v>497</v>
      </c>
      <c r="AL11" s="1104"/>
      <c r="AM11" s="1104"/>
      <c r="AN11" s="1105"/>
      <c r="AO11" s="277">
        <v>487875</v>
      </c>
      <c r="AP11" s="277">
        <v>498</v>
      </c>
      <c r="AQ11" s="278">
        <v>1054</v>
      </c>
      <c r="AR11" s="279">
        <v>-52.8</v>
      </c>
    </row>
    <row r="12" spans="1:46" ht="13.5" customHeight="1" x14ac:dyDescent="0.2">
      <c r="A12" s="259"/>
      <c r="AK12" s="1103" t="s">
        <v>498</v>
      </c>
      <c r="AL12" s="1104"/>
      <c r="AM12" s="1104"/>
      <c r="AN12" s="1105"/>
      <c r="AO12" s="277" t="s">
        <v>499</v>
      </c>
      <c r="AP12" s="277" t="s">
        <v>499</v>
      </c>
      <c r="AQ12" s="278">
        <v>3</v>
      </c>
      <c r="AR12" s="279" t="s">
        <v>499</v>
      </c>
    </row>
    <row r="13" spans="1:46" ht="13.5" customHeight="1" x14ac:dyDescent="0.2">
      <c r="A13" s="259"/>
      <c r="AK13" s="1103" t="s">
        <v>500</v>
      </c>
      <c r="AL13" s="1104"/>
      <c r="AM13" s="1104"/>
      <c r="AN13" s="1105"/>
      <c r="AO13" s="277">
        <v>1766407</v>
      </c>
      <c r="AP13" s="277">
        <v>1804</v>
      </c>
      <c r="AQ13" s="278">
        <v>1918</v>
      </c>
      <c r="AR13" s="279">
        <v>-5.9</v>
      </c>
    </row>
    <row r="14" spans="1:46" ht="13.5" customHeight="1" x14ac:dyDescent="0.2">
      <c r="A14" s="259"/>
      <c r="AK14" s="1103" t="s">
        <v>501</v>
      </c>
      <c r="AL14" s="1104"/>
      <c r="AM14" s="1104"/>
      <c r="AN14" s="1105"/>
      <c r="AO14" s="277">
        <v>1122333</v>
      </c>
      <c r="AP14" s="277">
        <v>1147</v>
      </c>
      <c r="AQ14" s="278">
        <v>1336</v>
      </c>
      <c r="AR14" s="279">
        <v>-14.1</v>
      </c>
    </row>
    <row r="15" spans="1:46" ht="13.5" customHeight="1" x14ac:dyDescent="0.2">
      <c r="A15" s="259"/>
      <c r="AK15" s="1106" t="s">
        <v>502</v>
      </c>
      <c r="AL15" s="1107"/>
      <c r="AM15" s="1107"/>
      <c r="AN15" s="1108"/>
      <c r="AO15" s="277">
        <v>-2727733</v>
      </c>
      <c r="AP15" s="277">
        <v>-2787</v>
      </c>
      <c r="AQ15" s="278">
        <v>-3217</v>
      </c>
      <c r="AR15" s="279">
        <v>-13.4</v>
      </c>
    </row>
    <row r="16" spans="1:46" ht="13" x14ac:dyDescent="0.2">
      <c r="A16" s="259"/>
      <c r="AK16" s="1106" t="s">
        <v>177</v>
      </c>
      <c r="AL16" s="1107"/>
      <c r="AM16" s="1107"/>
      <c r="AN16" s="1108"/>
      <c r="AO16" s="277">
        <v>97220396</v>
      </c>
      <c r="AP16" s="277">
        <v>99316</v>
      </c>
      <c r="AQ16" s="278">
        <v>104553</v>
      </c>
      <c r="AR16" s="279">
        <v>-5</v>
      </c>
    </row>
    <row r="17" spans="1:46" ht="13" x14ac:dyDescent="0.2">
      <c r="A17" s="259"/>
    </row>
    <row r="18" spans="1:46" ht="13" x14ac:dyDescent="0.2">
      <c r="A18" s="259"/>
      <c r="AQ18" s="280"/>
      <c r="AR18" s="280"/>
    </row>
    <row r="19" spans="1:46" ht="13" x14ac:dyDescent="0.2">
      <c r="A19" s="259"/>
      <c r="AK19" s="255" t="s">
        <v>503</v>
      </c>
    </row>
    <row r="20" spans="1:46" ht="13" x14ac:dyDescent="0.2">
      <c r="A20" s="259"/>
      <c r="AK20" s="281"/>
      <c r="AL20" s="282"/>
      <c r="AM20" s="282"/>
      <c r="AN20" s="283"/>
      <c r="AO20" s="284" t="s">
        <v>504</v>
      </c>
      <c r="AP20" s="285" t="s">
        <v>505</v>
      </c>
      <c r="AQ20" s="286" t="s">
        <v>506</v>
      </c>
      <c r="AR20" s="287"/>
    </row>
    <row r="21" spans="1:46" s="260" customFormat="1" ht="13" x14ac:dyDescent="0.2">
      <c r="A21" s="288"/>
      <c r="AK21" s="1109" t="s">
        <v>507</v>
      </c>
      <c r="AL21" s="1110"/>
      <c r="AM21" s="1110"/>
      <c r="AN21" s="1111"/>
      <c r="AO21" s="289">
        <v>10.84</v>
      </c>
      <c r="AP21" s="290">
        <v>11.38</v>
      </c>
      <c r="AQ21" s="291">
        <v>-0.54</v>
      </c>
      <c r="AS21" s="292"/>
      <c r="AT21" s="288"/>
    </row>
    <row r="22" spans="1:46" s="260" customFormat="1" ht="13" x14ac:dyDescent="0.2">
      <c r="A22" s="288"/>
      <c r="AK22" s="1109" t="s">
        <v>508</v>
      </c>
      <c r="AL22" s="1110"/>
      <c r="AM22" s="1110"/>
      <c r="AN22" s="1111"/>
      <c r="AO22" s="293">
        <v>100.6</v>
      </c>
      <c r="AP22" s="294">
        <v>99.9</v>
      </c>
      <c r="AQ22" s="295">
        <v>0.7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510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511</v>
      </c>
      <c r="AL29" s="260"/>
      <c r="AM29" s="260"/>
      <c r="AN29" s="260"/>
      <c r="AS29" s="302"/>
    </row>
    <row r="30" spans="1:46" ht="13.5" customHeight="1" x14ac:dyDescent="0.2">
      <c r="A30" s="259"/>
      <c r="AK30" s="262"/>
      <c r="AL30" s="263"/>
      <c r="AM30" s="263"/>
      <c r="AN30" s="264"/>
      <c r="AO30" s="1101" t="s">
        <v>490</v>
      </c>
      <c r="AP30" s="265"/>
      <c r="AQ30" s="266" t="s">
        <v>491</v>
      </c>
      <c r="AR30" s="267"/>
    </row>
    <row r="31" spans="1:46" ht="13" x14ac:dyDescent="0.2">
      <c r="A31" s="259"/>
      <c r="AK31" s="268"/>
      <c r="AL31" s="269"/>
      <c r="AM31" s="269"/>
      <c r="AN31" s="270"/>
      <c r="AO31" s="1102"/>
      <c r="AP31" s="271" t="s">
        <v>492</v>
      </c>
      <c r="AQ31" s="272" t="s">
        <v>493</v>
      </c>
      <c r="AR31" s="273" t="s">
        <v>494</v>
      </c>
    </row>
    <row r="32" spans="1:46" ht="27" customHeight="1" x14ac:dyDescent="0.2">
      <c r="A32" s="259"/>
      <c r="AK32" s="1117" t="s">
        <v>512</v>
      </c>
      <c r="AL32" s="1118"/>
      <c r="AM32" s="1118"/>
      <c r="AN32" s="1119"/>
      <c r="AO32" s="303">
        <v>22312020</v>
      </c>
      <c r="AP32" s="303">
        <v>22793</v>
      </c>
      <c r="AQ32" s="304">
        <v>30018</v>
      </c>
      <c r="AR32" s="305">
        <v>-24.1</v>
      </c>
    </row>
    <row r="33" spans="1:46" ht="13.5" customHeight="1" x14ac:dyDescent="0.2">
      <c r="A33" s="259"/>
      <c r="AK33" s="1117" t="s">
        <v>513</v>
      </c>
      <c r="AL33" s="1118"/>
      <c r="AM33" s="1118"/>
      <c r="AN33" s="1119"/>
      <c r="AO33" s="303">
        <v>1825277</v>
      </c>
      <c r="AP33" s="303">
        <v>1865</v>
      </c>
      <c r="AQ33" s="304">
        <v>2237</v>
      </c>
      <c r="AR33" s="305">
        <v>-16.600000000000001</v>
      </c>
    </row>
    <row r="34" spans="1:46" ht="27" customHeight="1" x14ac:dyDescent="0.2">
      <c r="A34" s="259"/>
      <c r="AK34" s="1117" t="s">
        <v>514</v>
      </c>
      <c r="AL34" s="1118"/>
      <c r="AM34" s="1118"/>
      <c r="AN34" s="1119"/>
      <c r="AO34" s="303">
        <v>29858366</v>
      </c>
      <c r="AP34" s="303">
        <v>30502</v>
      </c>
      <c r="AQ34" s="304">
        <v>21851</v>
      </c>
      <c r="AR34" s="305">
        <v>39.6</v>
      </c>
    </row>
    <row r="35" spans="1:46" ht="27" customHeight="1" x14ac:dyDescent="0.2">
      <c r="A35" s="259"/>
      <c r="AK35" s="1117" t="s">
        <v>515</v>
      </c>
      <c r="AL35" s="1118"/>
      <c r="AM35" s="1118"/>
      <c r="AN35" s="1119"/>
      <c r="AO35" s="303">
        <v>9889042</v>
      </c>
      <c r="AP35" s="303">
        <v>10102</v>
      </c>
      <c r="AQ35" s="304">
        <v>9810</v>
      </c>
      <c r="AR35" s="305">
        <v>3</v>
      </c>
    </row>
    <row r="36" spans="1:46" ht="27" customHeight="1" x14ac:dyDescent="0.2">
      <c r="A36" s="259"/>
      <c r="AK36" s="1117" t="s">
        <v>516</v>
      </c>
      <c r="AL36" s="1118"/>
      <c r="AM36" s="1118"/>
      <c r="AN36" s="1119"/>
      <c r="AO36" s="303" t="s">
        <v>499</v>
      </c>
      <c r="AP36" s="303" t="s">
        <v>499</v>
      </c>
      <c r="AQ36" s="304">
        <v>148</v>
      </c>
      <c r="AR36" s="305" t="s">
        <v>499</v>
      </c>
    </row>
    <row r="37" spans="1:46" ht="13.5" customHeight="1" x14ac:dyDescent="0.2">
      <c r="A37" s="259"/>
      <c r="AK37" s="1117" t="s">
        <v>517</v>
      </c>
      <c r="AL37" s="1118"/>
      <c r="AM37" s="1118"/>
      <c r="AN37" s="1119"/>
      <c r="AO37" s="303">
        <v>1304051</v>
      </c>
      <c r="AP37" s="303">
        <v>1332</v>
      </c>
      <c r="AQ37" s="304">
        <v>1410</v>
      </c>
      <c r="AR37" s="305">
        <v>-5.5</v>
      </c>
    </row>
    <row r="38" spans="1:46" ht="27" customHeight="1" x14ac:dyDescent="0.2">
      <c r="A38" s="259"/>
      <c r="AK38" s="1120" t="s">
        <v>518</v>
      </c>
      <c r="AL38" s="1121"/>
      <c r="AM38" s="1121"/>
      <c r="AN38" s="1122"/>
      <c r="AO38" s="306" t="s">
        <v>499</v>
      </c>
      <c r="AP38" s="306" t="s">
        <v>499</v>
      </c>
      <c r="AQ38" s="307">
        <v>0</v>
      </c>
      <c r="AR38" s="295" t="s">
        <v>499</v>
      </c>
      <c r="AS38" s="302"/>
    </row>
    <row r="39" spans="1:46" ht="13" x14ac:dyDescent="0.2">
      <c r="A39" s="259"/>
      <c r="AK39" s="1120" t="s">
        <v>519</v>
      </c>
      <c r="AL39" s="1121"/>
      <c r="AM39" s="1121"/>
      <c r="AN39" s="1122"/>
      <c r="AO39" s="303">
        <v>-10891381</v>
      </c>
      <c r="AP39" s="303">
        <v>-11126</v>
      </c>
      <c r="AQ39" s="304">
        <v>-17155</v>
      </c>
      <c r="AR39" s="305">
        <v>-35.1</v>
      </c>
      <c r="AS39" s="302"/>
    </row>
    <row r="40" spans="1:46" ht="27" customHeight="1" x14ac:dyDescent="0.2">
      <c r="A40" s="259"/>
      <c r="AK40" s="1117" t="s">
        <v>520</v>
      </c>
      <c r="AL40" s="1118"/>
      <c r="AM40" s="1118"/>
      <c r="AN40" s="1119"/>
      <c r="AO40" s="303">
        <v>-29213429</v>
      </c>
      <c r="AP40" s="303">
        <v>-29843</v>
      </c>
      <c r="AQ40" s="304">
        <v>-31149</v>
      </c>
      <c r="AR40" s="305">
        <v>-4.2</v>
      </c>
      <c r="AS40" s="302"/>
    </row>
    <row r="41" spans="1:46" ht="13" x14ac:dyDescent="0.2">
      <c r="A41" s="259"/>
      <c r="AK41" s="1123" t="s">
        <v>287</v>
      </c>
      <c r="AL41" s="1124"/>
      <c r="AM41" s="1124"/>
      <c r="AN41" s="1125"/>
      <c r="AO41" s="303">
        <v>25083946</v>
      </c>
      <c r="AP41" s="303">
        <v>25625</v>
      </c>
      <c r="AQ41" s="304">
        <v>17170</v>
      </c>
      <c r="AR41" s="305">
        <v>49.2</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521</v>
      </c>
    </row>
    <row r="48" spans="1:46" ht="13" x14ac:dyDescent="0.2">
      <c r="A48" s="259"/>
      <c r="AK48" s="313" t="s">
        <v>522</v>
      </c>
      <c r="AL48" s="313"/>
      <c r="AM48" s="313"/>
      <c r="AN48" s="313"/>
      <c r="AO48" s="313"/>
      <c r="AP48" s="313"/>
      <c r="AQ48" s="314"/>
      <c r="AR48" s="313"/>
    </row>
    <row r="49" spans="1:44" ht="13.5" customHeight="1" x14ac:dyDescent="0.2">
      <c r="A49" s="259"/>
      <c r="AK49" s="315"/>
      <c r="AL49" s="316"/>
      <c r="AM49" s="1112" t="s">
        <v>490</v>
      </c>
      <c r="AN49" s="1114" t="s">
        <v>523</v>
      </c>
      <c r="AO49" s="1115"/>
      <c r="AP49" s="1115"/>
      <c r="AQ49" s="1115"/>
      <c r="AR49" s="1116"/>
    </row>
    <row r="50" spans="1:44" ht="13" x14ac:dyDescent="0.2">
      <c r="A50" s="259"/>
      <c r="AK50" s="317"/>
      <c r="AL50" s="318"/>
      <c r="AM50" s="1113"/>
      <c r="AN50" s="319" t="s">
        <v>524</v>
      </c>
      <c r="AO50" s="320" t="s">
        <v>525</v>
      </c>
      <c r="AP50" s="321" t="s">
        <v>526</v>
      </c>
      <c r="AQ50" s="322" t="s">
        <v>527</v>
      </c>
      <c r="AR50" s="323" t="s">
        <v>528</v>
      </c>
    </row>
    <row r="51" spans="1:44" ht="13" x14ac:dyDescent="0.2">
      <c r="A51" s="259"/>
      <c r="AK51" s="315" t="s">
        <v>529</v>
      </c>
      <c r="AL51" s="316"/>
      <c r="AM51" s="324">
        <v>42221698</v>
      </c>
      <c r="AN51" s="325">
        <v>43415</v>
      </c>
      <c r="AO51" s="326">
        <v>29.6</v>
      </c>
      <c r="AP51" s="327">
        <v>57132</v>
      </c>
      <c r="AQ51" s="328">
        <v>4</v>
      </c>
      <c r="AR51" s="329">
        <v>25.6</v>
      </c>
    </row>
    <row r="52" spans="1:44" ht="13" x14ac:dyDescent="0.2">
      <c r="A52" s="259"/>
      <c r="AK52" s="330"/>
      <c r="AL52" s="331" t="s">
        <v>530</v>
      </c>
      <c r="AM52" s="332">
        <v>26504222</v>
      </c>
      <c r="AN52" s="333">
        <v>27253</v>
      </c>
      <c r="AO52" s="334">
        <v>47.9</v>
      </c>
      <c r="AP52" s="335">
        <v>30126</v>
      </c>
      <c r="AQ52" s="336">
        <v>2.8</v>
      </c>
      <c r="AR52" s="337">
        <v>45.1</v>
      </c>
    </row>
    <row r="53" spans="1:44" ht="13" x14ac:dyDescent="0.2">
      <c r="A53" s="259"/>
      <c r="AK53" s="315" t="s">
        <v>531</v>
      </c>
      <c r="AL53" s="316"/>
      <c r="AM53" s="324">
        <v>47875525</v>
      </c>
      <c r="AN53" s="325">
        <v>49117</v>
      </c>
      <c r="AO53" s="326">
        <v>13.1</v>
      </c>
      <c r="AP53" s="327">
        <v>58766</v>
      </c>
      <c r="AQ53" s="328">
        <v>2.9</v>
      </c>
      <c r="AR53" s="329">
        <v>10.199999999999999</v>
      </c>
    </row>
    <row r="54" spans="1:44" ht="13" x14ac:dyDescent="0.2">
      <c r="A54" s="259"/>
      <c r="AK54" s="330"/>
      <c r="AL54" s="331" t="s">
        <v>530</v>
      </c>
      <c r="AM54" s="332">
        <v>28283323</v>
      </c>
      <c r="AN54" s="333">
        <v>29017</v>
      </c>
      <c r="AO54" s="334">
        <v>6.5</v>
      </c>
      <c r="AP54" s="335">
        <v>29363</v>
      </c>
      <c r="AQ54" s="336">
        <v>-2.5</v>
      </c>
      <c r="AR54" s="337">
        <v>9</v>
      </c>
    </row>
    <row r="55" spans="1:44" ht="13" x14ac:dyDescent="0.2">
      <c r="A55" s="259"/>
      <c r="AK55" s="315" t="s">
        <v>532</v>
      </c>
      <c r="AL55" s="316"/>
      <c r="AM55" s="324">
        <v>44647349</v>
      </c>
      <c r="AN55" s="325">
        <v>45730</v>
      </c>
      <c r="AO55" s="326">
        <v>-6.9</v>
      </c>
      <c r="AP55" s="327">
        <v>62482</v>
      </c>
      <c r="AQ55" s="328">
        <v>6.3</v>
      </c>
      <c r="AR55" s="329">
        <v>-13.2</v>
      </c>
    </row>
    <row r="56" spans="1:44" ht="13" x14ac:dyDescent="0.2">
      <c r="A56" s="259"/>
      <c r="AK56" s="330"/>
      <c r="AL56" s="331" t="s">
        <v>530</v>
      </c>
      <c r="AM56" s="332">
        <v>29287796</v>
      </c>
      <c r="AN56" s="333">
        <v>29998</v>
      </c>
      <c r="AO56" s="334">
        <v>3.4</v>
      </c>
      <c r="AP56" s="335">
        <v>34626</v>
      </c>
      <c r="AQ56" s="336">
        <v>17.899999999999999</v>
      </c>
      <c r="AR56" s="337">
        <v>-14.5</v>
      </c>
    </row>
    <row r="57" spans="1:44" ht="13" x14ac:dyDescent="0.2">
      <c r="A57" s="259"/>
      <c r="AK57" s="315" t="s">
        <v>533</v>
      </c>
      <c r="AL57" s="316"/>
      <c r="AM57" s="324">
        <v>62422236</v>
      </c>
      <c r="AN57" s="325">
        <v>63891</v>
      </c>
      <c r="AO57" s="326">
        <v>39.700000000000003</v>
      </c>
      <c r="AP57" s="327">
        <v>59288</v>
      </c>
      <c r="AQ57" s="328">
        <v>-5.0999999999999996</v>
      </c>
      <c r="AR57" s="329">
        <v>44.8</v>
      </c>
    </row>
    <row r="58" spans="1:44" ht="13" x14ac:dyDescent="0.2">
      <c r="A58" s="259"/>
      <c r="AK58" s="330"/>
      <c r="AL58" s="331" t="s">
        <v>530</v>
      </c>
      <c r="AM58" s="332">
        <v>41399353</v>
      </c>
      <c r="AN58" s="333">
        <v>42373</v>
      </c>
      <c r="AO58" s="334">
        <v>41.3</v>
      </c>
      <c r="AP58" s="335">
        <v>32670</v>
      </c>
      <c r="AQ58" s="336">
        <v>-5.6</v>
      </c>
      <c r="AR58" s="337">
        <v>46.9</v>
      </c>
    </row>
    <row r="59" spans="1:44" ht="13" x14ac:dyDescent="0.2">
      <c r="A59" s="259"/>
      <c r="AK59" s="315" t="s">
        <v>534</v>
      </c>
      <c r="AL59" s="316"/>
      <c r="AM59" s="324">
        <v>46691162</v>
      </c>
      <c r="AN59" s="325">
        <v>47698</v>
      </c>
      <c r="AO59" s="326">
        <v>-25.3</v>
      </c>
      <c r="AP59" s="327">
        <v>63490</v>
      </c>
      <c r="AQ59" s="328">
        <v>7.1</v>
      </c>
      <c r="AR59" s="329">
        <v>-32.4</v>
      </c>
    </row>
    <row r="60" spans="1:44" ht="13" x14ac:dyDescent="0.2">
      <c r="A60" s="259"/>
      <c r="AK60" s="330"/>
      <c r="AL60" s="331" t="s">
        <v>530</v>
      </c>
      <c r="AM60" s="332">
        <v>28597144</v>
      </c>
      <c r="AN60" s="333">
        <v>29214</v>
      </c>
      <c r="AO60" s="334">
        <v>-31.1</v>
      </c>
      <c r="AP60" s="335">
        <v>35347</v>
      </c>
      <c r="AQ60" s="336">
        <v>8.1999999999999993</v>
      </c>
      <c r="AR60" s="337">
        <v>-39.299999999999997</v>
      </c>
    </row>
    <row r="61" spans="1:44" ht="13" x14ac:dyDescent="0.2">
      <c r="A61" s="259"/>
      <c r="AK61" s="315" t="s">
        <v>535</v>
      </c>
      <c r="AL61" s="338"/>
      <c r="AM61" s="324">
        <v>48771594</v>
      </c>
      <c r="AN61" s="325">
        <v>49970</v>
      </c>
      <c r="AO61" s="326">
        <v>10</v>
      </c>
      <c r="AP61" s="327">
        <v>60232</v>
      </c>
      <c r="AQ61" s="339">
        <v>3</v>
      </c>
      <c r="AR61" s="329">
        <v>7</v>
      </c>
    </row>
    <row r="62" spans="1:44" ht="13" x14ac:dyDescent="0.2">
      <c r="A62" s="259"/>
      <c r="AK62" s="330"/>
      <c r="AL62" s="331" t="s">
        <v>530</v>
      </c>
      <c r="AM62" s="332">
        <v>30814368</v>
      </c>
      <c r="AN62" s="333">
        <v>31571</v>
      </c>
      <c r="AO62" s="334">
        <v>13.6</v>
      </c>
      <c r="AP62" s="335">
        <v>32426</v>
      </c>
      <c r="AQ62" s="336">
        <v>4.2</v>
      </c>
      <c r="AR62" s="337">
        <v>9.4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NykyYJXjI1hY7CWes6u0BmgG7C+7hsSav3MtWx5bjAWnrkdL9zxc0AFu9Q43iVD9WLywCeBT72zIr1juz+qxwA==" saltValue="JF0Lc02Y+rJS9fMld+da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487</v>
      </c>
    </row>
    <row r="121" spans="125:125" ht="13.5" hidden="1" customHeight="1" x14ac:dyDescent="0.2">
      <c r="DU121" s="253"/>
    </row>
  </sheetData>
  <sheetProtection algorithmName="SHA-512" hashValue="CVj52KS4h4bXPfxVD9BoZ6QUIMAKrHnNJ6cH/P4kDgTIBgteu0vKCqBWYqdgbXv2Dw/NQN14igzrypM6T/C1ow==" saltValue="u6uI9xgR9/g5EpPJ0PQ1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487</v>
      </c>
    </row>
  </sheetData>
  <sheetProtection algorithmName="SHA-512" hashValue="l5A9J8FnecKvsq9BRZx+It/+vtq9m/mE2AauIDhYiMNHfQWyhAHwdiuRpt6opDwBIUathXwrw/PfZhuUdAa/yg==" saltValue="tr8tYgOhIUwDmHuI2VnS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537</v>
      </c>
      <c r="G46" s="8" t="s">
        <v>538</v>
      </c>
      <c r="H46" s="8" t="s">
        <v>539</v>
      </c>
      <c r="I46" s="8" t="s">
        <v>540</v>
      </c>
      <c r="J46" s="9" t="s">
        <v>541</v>
      </c>
    </row>
    <row r="47" spans="2:10" ht="57.75" customHeight="1" x14ac:dyDescent="0.2">
      <c r="B47" s="10"/>
      <c r="C47" s="1126" t="s">
        <v>3</v>
      </c>
      <c r="D47" s="1126"/>
      <c r="E47" s="1127"/>
      <c r="F47" s="11">
        <v>3.61</v>
      </c>
      <c r="G47" s="12">
        <v>5.0199999999999996</v>
      </c>
      <c r="H47" s="12">
        <v>7.12</v>
      </c>
      <c r="I47" s="12">
        <v>6.58</v>
      </c>
      <c r="J47" s="13">
        <v>5.65</v>
      </c>
    </row>
    <row r="48" spans="2:10" ht="57.75" customHeight="1" x14ac:dyDescent="0.2">
      <c r="B48" s="14"/>
      <c r="C48" s="1128" t="s">
        <v>4</v>
      </c>
      <c r="D48" s="1128"/>
      <c r="E48" s="1129"/>
      <c r="F48" s="15">
        <v>2.36</v>
      </c>
      <c r="G48" s="16">
        <v>2.2400000000000002</v>
      </c>
      <c r="H48" s="16">
        <v>1.1200000000000001</v>
      </c>
      <c r="I48" s="16">
        <v>2.15</v>
      </c>
      <c r="J48" s="17">
        <v>1.08</v>
      </c>
    </row>
    <row r="49" spans="2:10" ht="57.75" customHeight="1" thickBot="1" x14ac:dyDescent="0.25">
      <c r="B49" s="18"/>
      <c r="C49" s="1130" t="s">
        <v>5</v>
      </c>
      <c r="D49" s="1130"/>
      <c r="E49" s="1131"/>
      <c r="F49" s="19">
        <v>1.9</v>
      </c>
      <c r="G49" s="20">
        <v>1.48</v>
      </c>
      <c r="H49" s="20">
        <v>1.28</v>
      </c>
      <c r="I49" s="20">
        <v>0.26</v>
      </c>
      <c r="J49" s="21" t="s">
        <v>542</v>
      </c>
    </row>
    <row r="50" spans="2:10" ht="13" x14ac:dyDescent="0.2"/>
  </sheetData>
  <sheetProtection algorithmName="SHA-512" hashValue="Jox4fTgI3jA66zAdM2KXRXy827Q+3hj96dAddWFVS2zWPYiO+n1ObguRod5Pu3t1Jzlxxe1eOC7dhRbEJF0myQ==" saltValue="Jhoc5iUvBrAlFqvXdo/k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2">
      <c r="A34" s="22"/>
      <c r="B34" s="31"/>
      <c r="C34" s="1136" t="s">
        <v>543</v>
      </c>
      <c r="D34" s="1136"/>
      <c r="E34" s="1137"/>
      <c r="F34" s="32">
        <v>0.63</v>
      </c>
      <c r="G34" s="33">
        <v>1.1399999999999999</v>
      </c>
      <c r="H34" s="33">
        <v>2.0099999999999998</v>
      </c>
      <c r="I34" s="33">
        <v>2.64</v>
      </c>
      <c r="J34" s="34">
        <v>2.19</v>
      </c>
      <c r="K34" s="22"/>
      <c r="L34" s="22"/>
      <c r="M34" s="22"/>
      <c r="N34" s="22"/>
      <c r="O34" s="22"/>
      <c r="P34" s="22"/>
    </row>
    <row r="35" spans="1:16" ht="39" customHeight="1" x14ac:dyDescent="0.2">
      <c r="A35" s="22"/>
      <c r="B35" s="35"/>
      <c r="C35" s="1132" t="s">
        <v>544</v>
      </c>
      <c r="D35" s="1132"/>
      <c r="E35" s="1133"/>
      <c r="F35" s="36">
        <v>2.36</v>
      </c>
      <c r="G35" s="37">
        <v>2.2400000000000002</v>
      </c>
      <c r="H35" s="37">
        <v>1.1100000000000001</v>
      </c>
      <c r="I35" s="37">
        <v>2.14</v>
      </c>
      <c r="J35" s="38">
        <v>1.07</v>
      </c>
      <c r="K35" s="22"/>
      <c r="L35" s="22"/>
      <c r="M35" s="22"/>
      <c r="N35" s="22"/>
      <c r="O35" s="22"/>
      <c r="P35" s="22"/>
    </row>
    <row r="36" spans="1:16" ht="39" customHeight="1" x14ac:dyDescent="0.2">
      <c r="A36" s="22"/>
      <c r="B36" s="35"/>
      <c r="C36" s="1132" t="s">
        <v>545</v>
      </c>
      <c r="D36" s="1132"/>
      <c r="E36" s="1133"/>
      <c r="F36" s="36">
        <v>0.72</v>
      </c>
      <c r="G36" s="37">
        <v>0.37</v>
      </c>
      <c r="H36" s="37">
        <v>0.51</v>
      </c>
      <c r="I36" s="37">
        <v>0.39</v>
      </c>
      <c r="J36" s="38">
        <v>0.51</v>
      </c>
      <c r="K36" s="22"/>
      <c r="L36" s="22"/>
      <c r="M36" s="22"/>
      <c r="N36" s="22"/>
      <c r="O36" s="22"/>
      <c r="P36" s="22"/>
    </row>
    <row r="37" spans="1:16" ht="39" customHeight="1" x14ac:dyDescent="0.2">
      <c r="A37" s="22"/>
      <c r="B37" s="35"/>
      <c r="C37" s="1132" t="s">
        <v>546</v>
      </c>
      <c r="D37" s="1132"/>
      <c r="E37" s="1133"/>
      <c r="F37" s="36">
        <v>0</v>
      </c>
      <c r="G37" s="37">
        <v>0</v>
      </c>
      <c r="H37" s="37">
        <v>0</v>
      </c>
      <c r="I37" s="37">
        <v>0</v>
      </c>
      <c r="J37" s="38">
        <v>7.0000000000000007E-2</v>
      </c>
      <c r="K37" s="22"/>
      <c r="L37" s="22"/>
      <c r="M37" s="22"/>
      <c r="N37" s="22"/>
      <c r="O37" s="22"/>
      <c r="P37" s="22"/>
    </row>
    <row r="38" spans="1:16" ht="39" customHeight="1" x14ac:dyDescent="0.2">
      <c r="A38" s="22"/>
      <c r="B38" s="35"/>
      <c r="C38" s="1132" t="s">
        <v>547</v>
      </c>
      <c r="D38" s="1132"/>
      <c r="E38" s="1133"/>
      <c r="F38" s="36">
        <v>0.3</v>
      </c>
      <c r="G38" s="37">
        <v>0.39</v>
      </c>
      <c r="H38" s="37">
        <v>0.15</v>
      </c>
      <c r="I38" s="37">
        <v>0.35</v>
      </c>
      <c r="J38" s="38">
        <v>0.05</v>
      </c>
      <c r="K38" s="22"/>
      <c r="L38" s="22"/>
      <c r="M38" s="22"/>
      <c r="N38" s="22"/>
      <c r="O38" s="22"/>
      <c r="P38" s="22"/>
    </row>
    <row r="39" spans="1:16" ht="39" customHeight="1" x14ac:dyDescent="0.2">
      <c r="A39" s="22"/>
      <c r="B39" s="35"/>
      <c r="C39" s="1132" t="s">
        <v>548</v>
      </c>
      <c r="D39" s="1132"/>
      <c r="E39" s="1133"/>
      <c r="F39" s="36">
        <v>0.05</v>
      </c>
      <c r="G39" s="37">
        <v>0.05</v>
      </c>
      <c r="H39" s="37">
        <v>0.08</v>
      </c>
      <c r="I39" s="37">
        <v>0.05</v>
      </c>
      <c r="J39" s="38">
        <v>0.05</v>
      </c>
      <c r="K39" s="22"/>
      <c r="L39" s="22"/>
      <c r="M39" s="22"/>
      <c r="N39" s="22"/>
      <c r="O39" s="22"/>
      <c r="P39" s="22"/>
    </row>
    <row r="40" spans="1:16" ht="39" customHeight="1" x14ac:dyDescent="0.2">
      <c r="A40" s="22"/>
      <c r="B40" s="35"/>
      <c r="C40" s="1132" t="s">
        <v>549</v>
      </c>
      <c r="D40" s="1132"/>
      <c r="E40" s="1133"/>
      <c r="F40" s="36">
        <v>0.33</v>
      </c>
      <c r="G40" s="37">
        <v>0.2</v>
      </c>
      <c r="H40" s="37">
        <v>0</v>
      </c>
      <c r="I40" s="37">
        <v>0.19</v>
      </c>
      <c r="J40" s="38">
        <v>0.04</v>
      </c>
      <c r="K40" s="22"/>
      <c r="L40" s="22"/>
      <c r="M40" s="22"/>
      <c r="N40" s="22"/>
      <c r="O40" s="22"/>
      <c r="P40" s="22"/>
    </row>
    <row r="41" spans="1:16" ht="39" customHeight="1" x14ac:dyDescent="0.2">
      <c r="A41" s="22"/>
      <c r="B41" s="35"/>
      <c r="C41" s="1132" t="s">
        <v>550</v>
      </c>
      <c r="D41" s="1132"/>
      <c r="E41" s="1133"/>
      <c r="F41" s="36">
        <v>0</v>
      </c>
      <c r="G41" s="37">
        <v>0</v>
      </c>
      <c r="H41" s="37">
        <v>0.01</v>
      </c>
      <c r="I41" s="37">
        <v>0</v>
      </c>
      <c r="J41" s="38">
        <v>0.01</v>
      </c>
      <c r="K41" s="22"/>
      <c r="L41" s="22"/>
      <c r="M41" s="22"/>
      <c r="N41" s="22"/>
      <c r="O41" s="22"/>
      <c r="P41" s="22"/>
    </row>
    <row r="42" spans="1:16" ht="39" customHeight="1" x14ac:dyDescent="0.2">
      <c r="A42" s="22"/>
      <c r="B42" s="39"/>
      <c r="C42" s="1132" t="s">
        <v>551</v>
      </c>
      <c r="D42" s="1132"/>
      <c r="E42" s="1133"/>
      <c r="F42" s="36" t="s">
        <v>499</v>
      </c>
      <c r="G42" s="37" t="s">
        <v>499</v>
      </c>
      <c r="H42" s="37" t="s">
        <v>499</v>
      </c>
      <c r="I42" s="37" t="s">
        <v>499</v>
      </c>
      <c r="J42" s="38" t="s">
        <v>499</v>
      </c>
      <c r="K42" s="22"/>
      <c r="L42" s="22"/>
      <c r="M42" s="22"/>
      <c r="N42" s="22"/>
      <c r="O42" s="22"/>
      <c r="P42" s="22"/>
    </row>
    <row r="43" spans="1:16" ht="39" customHeight="1" thickBot="1" x14ac:dyDescent="0.25">
      <c r="A43" s="22"/>
      <c r="B43" s="40"/>
      <c r="C43" s="1134" t="s">
        <v>552</v>
      </c>
      <c r="D43" s="1134"/>
      <c r="E43" s="1135"/>
      <c r="F43" s="41">
        <v>0.05</v>
      </c>
      <c r="G43" s="42">
        <v>0.04</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HoGa+oZs9LJkfc5jpcVnUdkJb0SzxtdQLc9JbJUhyEqGbVC8ke0JDl2GQOJLPUXM8PBXVhDBuNG2xL3PTnU0w==" saltValue="aaj2Gd8BBn21xCBFnfQ6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537</v>
      </c>
      <c r="L44" s="54" t="s">
        <v>538</v>
      </c>
      <c r="M44" s="54" t="s">
        <v>539</v>
      </c>
      <c r="N44" s="54" t="s">
        <v>540</v>
      </c>
      <c r="O44" s="55" t="s">
        <v>541</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24519</v>
      </c>
      <c r="L45" s="58">
        <v>22983</v>
      </c>
      <c r="M45" s="58">
        <v>24351</v>
      </c>
      <c r="N45" s="58">
        <v>22205</v>
      </c>
      <c r="O45" s="59">
        <v>22312</v>
      </c>
      <c r="P45" s="46"/>
      <c r="Q45" s="46"/>
      <c r="R45" s="46"/>
      <c r="S45" s="46"/>
      <c r="T45" s="46"/>
      <c r="U45" s="46"/>
    </row>
    <row r="46" spans="1:21" ht="30.75" customHeight="1" x14ac:dyDescent="0.2">
      <c r="A46" s="46"/>
      <c r="B46" s="1140"/>
      <c r="C46" s="1141"/>
      <c r="D46" s="60"/>
      <c r="E46" s="1146" t="s">
        <v>11</v>
      </c>
      <c r="F46" s="1146"/>
      <c r="G46" s="1146"/>
      <c r="H46" s="1146"/>
      <c r="I46" s="1146"/>
      <c r="J46" s="1147"/>
      <c r="K46" s="61">
        <v>5129</v>
      </c>
      <c r="L46" s="62">
        <v>3267</v>
      </c>
      <c r="M46" s="62">
        <v>3218</v>
      </c>
      <c r="N46" s="62">
        <v>2459</v>
      </c>
      <c r="O46" s="63">
        <v>1825</v>
      </c>
      <c r="P46" s="46"/>
      <c r="Q46" s="46"/>
      <c r="R46" s="46"/>
      <c r="S46" s="46"/>
      <c r="T46" s="46"/>
      <c r="U46" s="46"/>
    </row>
    <row r="47" spans="1:21" ht="30.75" customHeight="1" x14ac:dyDescent="0.2">
      <c r="A47" s="46"/>
      <c r="B47" s="1140"/>
      <c r="C47" s="1141"/>
      <c r="D47" s="60"/>
      <c r="E47" s="1146" t="s">
        <v>12</v>
      </c>
      <c r="F47" s="1146"/>
      <c r="G47" s="1146"/>
      <c r="H47" s="1146"/>
      <c r="I47" s="1146"/>
      <c r="J47" s="1147"/>
      <c r="K47" s="61">
        <v>27031</v>
      </c>
      <c r="L47" s="62">
        <v>27187</v>
      </c>
      <c r="M47" s="62">
        <v>27652</v>
      </c>
      <c r="N47" s="62">
        <v>28722</v>
      </c>
      <c r="O47" s="63">
        <v>29858</v>
      </c>
      <c r="P47" s="46"/>
      <c r="Q47" s="46"/>
      <c r="R47" s="46"/>
      <c r="S47" s="46"/>
      <c r="T47" s="46"/>
      <c r="U47" s="46"/>
    </row>
    <row r="48" spans="1:21" ht="30.75" customHeight="1" x14ac:dyDescent="0.2">
      <c r="A48" s="46"/>
      <c r="B48" s="1140"/>
      <c r="C48" s="1141"/>
      <c r="D48" s="60"/>
      <c r="E48" s="1146" t="s">
        <v>13</v>
      </c>
      <c r="F48" s="1146"/>
      <c r="G48" s="1146"/>
      <c r="H48" s="1146"/>
      <c r="I48" s="1146"/>
      <c r="J48" s="1147"/>
      <c r="K48" s="61">
        <v>9273</v>
      </c>
      <c r="L48" s="62">
        <v>9263</v>
      </c>
      <c r="M48" s="62">
        <v>9545</v>
      </c>
      <c r="N48" s="62">
        <v>9542</v>
      </c>
      <c r="O48" s="63">
        <v>9889</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499</v>
      </c>
      <c r="L49" s="62" t="s">
        <v>499</v>
      </c>
      <c r="M49" s="62" t="s">
        <v>499</v>
      </c>
      <c r="N49" s="62" t="s">
        <v>499</v>
      </c>
      <c r="O49" s="63" t="s">
        <v>499</v>
      </c>
      <c r="P49" s="46"/>
      <c r="Q49" s="46"/>
      <c r="R49" s="46"/>
      <c r="S49" s="46"/>
      <c r="T49" s="46"/>
      <c r="U49" s="46"/>
    </row>
    <row r="50" spans="1:21" ht="30.75" customHeight="1" x14ac:dyDescent="0.2">
      <c r="A50" s="46"/>
      <c r="B50" s="1140"/>
      <c r="C50" s="1141"/>
      <c r="D50" s="60"/>
      <c r="E50" s="1146" t="s">
        <v>15</v>
      </c>
      <c r="F50" s="1146"/>
      <c r="G50" s="1146"/>
      <c r="H50" s="1146"/>
      <c r="I50" s="1146"/>
      <c r="J50" s="1147"/>
      <c r="K50" s="61">
        <v>2791</v>
      </c>
      <c r="L50" s="62">
        <v>1697</v>
      </c>
      <c r="M50" s="62">
        <v>1319</v>
      </c>
      <c r="N50" s="62">
        <v>1267</v>
      </c>
      <c r="O50" s="63">
        <v>1304</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499</v>
      </c>
      <c r="L51" s="62" t="s">
        <v>499</v>
      </c>
      <c r="M51" s="62" t="s">
        <v>499</v>
      </c>
      <c r="N51" s="62" t="s">
        <v>499</v>
      </c>
      <c r="O51" s="63" t="s">
        <v>499</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41432</v>
      </c>
      <c r="L52" s="62">
        <v>40782</v>
      </c>
      <c r="M52" s="62">
        <v>40461</v>
      </c>
      <c r="N52" s="62">
        <v>39647</v>
      </c>
      <c r="O52" s="63">
        <v>40105</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27311</v>
      </c>
      <c r="L53" s="67">
        <v>23615</v>
      </c>
      <c r="M53" s="67">
        <v>25624</v>
      </c>
      <c r="N53" s="67">
        <v>24548</v>
      </c>
      <c r="O53" s="68">
        <v>25083</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553</v>
      </c>
      <c r="L57" s="79" t="s">
        <v>554</v>
      </c>
      <c r="M57" s="79" t="s">
        <v>555</v>
      </c>
      <c r="N57" s="79" t="s">
        <v>556</v>
      </c>
      <c r="O57" s="80" t="s">
        <v>557</v>
      </c>
      <c r="P57" s="46"/>
      <c r="Q57" s="46"/>
      <c r="R57" s="46"/>
      <c r="S57" s="46"/>
      <c r="T57" s="46"/>
      <c r="U57" s="46"/>
    </row>
    <row r="58" spans="1:21" ht="31.5" customHeight="1" x14ac:dyDescent="0.2">
      <c r="B58" s="1154" t="s">
        <v>24</v>
      </c>
      <c r="C58" s="1155"/>
      <c r="D58" s="1160" t="s">
        <v>25</v>
      </c>
      <c r="E58" s="1161"/>
      <c r="F58" s="1161"/>
      <c r="G58" s="1161"/>
      <c r="H58" s="1161"/>
      <c r="I58" s="1161"/>
      <c r="J58" s="1162"/>
      <c r="K58" s="81">
        <v>35254</v>
      </c>
      <c r="L58" s="82">
        <v>21071</v>
      </c>
      <c r="M58" s="82">
        <v>22357</v>
      </c>
      <c r="N58" s="82">
        <v>23620</v>
      </c>
      <c r="O58" s="83">
        <v>21634</v>
      </c>
    </row>
    <row r="59" spans="1:21" ht="31.5" customHeight="1" x14ac:dyDescent="0.2">
      <c r="B59" s="1156"/>
      <c r="C59" s="1157"/>
      <c r="D59" s="1163" t="s">
        <v>26</v>
      </c>
      <c r="E59" s="1164"/>
      <c r="F59" s="1164"/>
      <c r="G59" s="1164"/>
      <c r="H59" s="1164"/>
      <c r="I59" s="1164"/>
      <c r="J59" s="1165"/>
      <c r="K59" s="84">
        <v>95986</v>
      </c>
      <c r="L59" s="85">
        <v>87963</v>
      </c>
      <c r="M59" s="85">
        <v>94356</v>
      </c>
      <c r="N59" s="85">
        <v>103490</v>
      </c>
      <c r="O59" s="86">
        <v>110212</v>
      </c>
    </row>
    <row r="60" spans="1:21" ht="31.5" customHeight="1" thickBot="1" x14ac:dyDescent="0.25">
      <c r="B60" s="1158"/>
      <c r="C60" s="1159"/>
      <c r="D60" s="1166" t="s">
        <v>27</v>
      </c>
      <c r="E60" s="1167"/>
      <c r="F60" s="1167"/>
      <c r="G60" s="1167"/>
      <c r="H60" s="1167"/>
      <c r="I60" s="1167"/>
      <c r="J60" s="1168"/>
      <c r="K60" s="87">
        <v>112327</v>
      </c>
      <c r="L60" s="88">
        <v>104104</v>
      </c>
      <c r="M60" s="88">
        <v>110220</v>
      </c>
      <c r="N60" s="88">
        <v>115515</v>
      </c>
      <c r="O60" s="89">
        <v>120367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OYuJdYwPyqlmdqQsZ/Au/aaCQUXyXKL/BprfwpiC/osE/jITyZR9CIlyXzeaoiBR3G/kLd2+6PDQ1RRV8mzNw==" saltValue="EXEifBlPiMzDh3LfFveAQ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537</v>
      </c>
      <c r="J40" s="101" t="s">
        <v>538</v>
      </c>
      <c r="K40" s="101" t="s">
        <v>539</v>
      </c>
      <c r="L40" s="101" t="s">
        <v>540</v>
      </c>
      <c r="M40" s="102" t="s">
        <v>541</v>
      </c>
    </row>
    <row r="41" spans="2:13" ht="27.75" customHeight="1" x14ac:dyDescent="0.2">
      <c r="B41" s="1169" t="s">
        <v>30</v>
      </c>
      <c r="C41" s="1170"/>
      <c r="D41" s="103"/>
      <c r="E41" s="1175" t="s">
        <v>31</v>
      </c>
      <c r="F41" s="1175"/>
      <c r="G41" s="1175"/>
      <c r="H41" s="1176"/>
      <c r="I41" s="342">
        <v>809825</v>
      </c>
      <c r="J41" s="343">
        <v>819026</v>
      </c>
      <c r="K41" s="343">
        <v>821679</v>
      </c>
      <c r="L41" s="343">
        <v>835279</v>
      </c>
      <c r="M41" s="344">
        <v>834784</v>
      </c>
    </row>
    <row r="42" spans="2:13" ht="27.75" customHeight="1" x14ac:dyDescent="0.2">
      <c r="B42" s="1171"/>
      <c r="C42" s="1172"/>
      <c r="D42" s="104"/>
      <c r="E42" s="1177" t="s">
        <v>32</v>
      </c>
      <c r="F42" s="1177"/>
      <c r="G42" s="1177"/>
      <c r="H42" s="1178"/>
      <c r="I42" s="345">
        <v>9777</v>
      </c>
      <c r="J42" s="346">
        <v>12515</v>
      </c>
      <c r="K42" s="346">
        <v>11306</v>
      </c>
      <c r="L42" s="346">
        <v>10837</v>
      </c>
      <c r="M42" s="347">
        <v>10205</v>
      </c>
    </row>
    <row r="43" spans="2:13" ht="27.75" customHeight="1" x14ac:dyDescent="0.2">
      <c r="B43" s="1171"/>
      <c r="C43" s="1172"/>
      <c r="D43" s="104"/>
      <c r="E43" s="1177" t="s">
        <v>33</v>
      </c>
      <c r="F43" s="1177"/>
      <c r="G43" s="1177"/>
      <c r="H43" s="1178"/>
      <c r="I43" s="345">
        <v>128625</v>
      </c>
      <c r="J43" s="346">
        <v>124930</v>
      </c>
      <c r="K43" s="346">
        <v>123166</v>
      </c>
      <c r="L43" s="346">
        <v>124719</v>
      </c>
      <c r="M43" s="347">
        <v>125047</v>
      </c>
    </row>
    <row r="44" spans="2:13" ht="27.75" customHeight="1" x14ac:dyDescent="0.2">
      <c r="B44" s="1171"/>
      <c r="C44" s="1172"/>
      <c r="D44" s="104"/>
      <c r="E44" s="1177" t="s">
        <v>34</v>
      </c>
      <c r="F44" s="1177"/>
      <c r="G44" s="1177"/>
      <c r="H44" s="1178"/>
      <c r="I44" s="345" t="s">
        <v>499</v>
      </c>
      <c r="J44" s="346" t="s">
        <v>499</v>
      </c>
      <c r="K44" s="346" t="s">
        <v>499</v>
      </c>
      <c r="L44" s="346" t="s">
        <v>499</v>
      </c>
      <c r="M44" s="347" t="s">
        <v>499</v>
      </c>
    </row>
    <row r="45" spans="2:13" ht="27.75" customHeight="1" x14ac:dyDescent="0.2">
      <c r="B45" s="1171"/>
      <c r="C45" s="1172"/>
      <c r="D45" s="104"/>
      <c r="E45" s="1177" t="s">
        <v>35</v>
      </c>
      <c r="F45" s="1177"/>
      <c r="G45" s="1177"/>
      <c r="H45" s="1178"/>
      <c r="I45" s="345">
        <v>58361</v>
      </c>
      <c r="J45" s="346">
        <v>56520</v>
      </c>
      <c r="K45" s="346">
        <v>59685</v>
      </c>
      <c r="L45" s="346">
        <v>57415</v>
      </c>
      <c r="M45" s="347">
        <v>59941</v>
      </c>
    </row>
    <row r="46" spans="2:13" ht="27.75" customHeight="1" x14ac:dyDescent="0.2">
      <c r="B46" s="1171"/>
      <c r="C46" s="1172"/>
      <c r="D46" s="105"/>
      <c r="E46" s="1177" t="s">
        <v>36</v>
      </c>
      <c r="F46" s="1177"/>
      <c r="G46" s="1177"/>
      <c r="H46" s="1178"/>
      <c r="I46" s="345">
        <v>435</v>
      </c>
      <c r="J46" s="346">
        <v>393</v>
      </c>
      <c r="K46" s="346">
        <v>140</v>
      </c>
      <c r="L46" s="346">
        <v>305</v>
      </c>
      <c r="M46" s="347">
        <v>165</v>
      </c>
    </row>
    <row r="47" spans="2:13" ht="27.75" customHeight="1" x14ac:dyDescent="0.2">
      <c r="B47" s="1171"/>
      <c r="C47" s="1172"/>
      <c r="D47" s="106"/>
      <c r="E47" s="1179" t="s">
        <v>37</v>
      </c>
      <c r="F47" s="1180"/>
      <c r="G47" s="1180"/>
      <c r="H47" s="1181"/>
      <c r="I47" s="345" t="s">
        <v>499</v>
      </c>
      <c r="J47" s="346" t="s">
        <v>499</v>
      </c>
      <c r="K47" s="346" t="s">
        <v>499</v>
      </c>
      <c r="L47" s="346" t="s">
        <v>499</v>
      </c>
      <c r="M47" s="347" t="s">
        <v>499</v>
      </c>
    </row>
    <row r="48" spans="2:13" ht="27.75" customHeight="1" x14ac:dyDescent="0.2">
      <c r="B48" s="1171"/>
      <c r="C48" s="1172"/>
      <c r="D48" s="104"/>
      <c r="E48" s="1177" t="s">
        <v>38</v>
      </c>
      <c r="F48" s="1177"/>
      <c r="G48" s="1177"/>
      <c r="H48" s="1178"/>
      <c r="I48" s="345" t="s">
        <v>499</v>
      </c>
      <c r="J48" s="346" t="s">
        <v>499</v>
      </c>
      <c r="K48" s="346" t="s">
        <v>499</v>
      </c>
      <c r="L48" s="346" t="s">
        <v>499</v>
      </c>
      <c r="M48" s="347" t="s">
        <v>499</v>
      </c>
    </row>
    <row r="49" spans="2:13" ht="27.75" customHeight="1" x14ac:dyDescent="0.2">
      <c r="B49" s="1173"/>
      <c r="C49" s="1174"/>
      <c r="D49" s="104"/>
      <c r="E49" s="1177" t="s">
        <v>39</v>
      </c>
      <c r="F49" s="1177"/>
      <c r="G49" s="1177"/>
      <c r="H49" s="1178"/>
      <c r="I49" s="345" t="s">
        <v>499</v>
      </c>
      <c r="J49" s="346" t="s">
        <v>499</v>
      </c>
      <c r="K49" s="346" t="s">
        <v>499</v>
      </c>
      <c r="L49" s="346" t="s">
        <v>499</v>
      </c>
      <c r="M49" s="347" t="s">
        <v>499</v>
      </c>
    </row>
    <row r="50" spans="2:13" ht="27.75" customHeight="1" x14ac:dyDescent="0.2">
      <c r="B50" s="1182" t="s">
        <v>40</v>
      </c>
      <c r="C50" s="1183"/>
      <c r="D50" s="107"/>
      <c r="E50" s="1177" t="s">
        <v>41</v>
      </c>
      <c r="F50" s="1177"/>
      <c r="G50" s="1177"/>
      <c r="H50" s="1178"/>
      <c r="I50" s="345">
        <v>110760</v>
      </c>
      <c r="J50" s="346">
        <v>122649</v>
      </c>
      <c r="K50" s="346">
        <v>138842</v>
      </c>
      <c r="L50" s="346">
        <v>141690</v>
      </c>
      <c r="M50" s="347">
        <v>151651</v>
      </c>
    </row>
    <row r="51" spans="2:13" ht="27.75" customHeight="1" x14ac:dyDescent="0.2">
      <c r="B51" s="1171"/>
      <c r="C51" s="1172"/>
      <c r="D51" s="104"/>
      <c r="E51" s="1177" t="s">
        <v>42</v>
      </c>
      <c r="F51" s="1177"/>
      <c r="G51" s="1177"/>
      <c r="H51" s="1178"/>
      <c r="I51" s="345">
        <v>159820</v>
      </c>
      <c r="J51" s="346">
        <v>160232</v>
      </c>
      <c r="K51" s="346">
        <v>154906</v>
      </c>
      <c r="L51" s="346">
        <v>149946</v>
      </c>
      <c r="M51" s="347">
        <v>148342</v>
      </c>
    </row>
    <row r="52" spans="2:13" ht="27.75" customHeight="1" x14ac:dyDescent="0.2">
      <c r="B52" s="1173"/>
      <c r="C52" s="1174"/>
      <c r="D52" s="104"/>
      <c r="E52" s="1177" t="s">
        <v>43</v>
      </c>
      <c r="F52" s="1177"/>
      <c r="G52" s="1177"/>
      <c r="H52" s="1178"/>
      <c r="I52" s="345">
        <v>436150</v>
      </c>
      <c r="J52" s="346">
        <v>440093</v>
      </c>
      <c r="K52" s="346">
        <v>447675</v>
      </c>
      <c r="L52" s="346">
        <v>449959</v>
      </c>
      <c r="M52" s="347">
        <v>442310</v>
      </c>
    </row>
    <row r="53" spans="2:13" ht="27.75" customHeight="1" thickBot="1" x14ac:dyDescent="0.25">
      <c r="B53" s="1184" t="s">
        <v>19</v>
      </c>
      <c r="C53" s="1185"/>
      <c r="D53" s="108"/>
      <c r="E53" s="1186" t="s">
        <v>44</v>
      </c>
      <c r="F53" s="1186"/>
      <c r="G53" s="1186"/>
      <c r="H53" s="1187"/>
      <c r="I53" s="348">
        <v>300294</v>
      </c>
      <c r="J53" s="349">
        <v>290408</v>
      </c>
      <c r="K53" s="349">
        <v>274553</v>
      </c>
      <c r="L53" s="349">
        <v>286961</v>
      </c>
      <c r="M53" s="350">
        <v>287838</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h/tuUPi5DxssHnNHf7uQ6XbN8vMgK0qSMuxf6KhxHkMMZD4yi/PqjIq/Nd8cfT2gcjz9GJdfFnTAGXq8IFb6/Q==" saltValue="kObrldJlsVd/uRkUykx9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539</v>
      </c>
      <c r="G54" s="117" t="s">
        <v>540</v>
      </c>
      <c r="H54" s="118" t="s">
        <v>541</v>
      </c>
    </row>
    <row r="55" spans="2:8" ht="52.5" customHeight="1" x14ac:dyDescent="0.2">
      <c r="B55" s="119"/>
      <c r="C55" s="1196" t="s">
        <v>46</v>
      </c>
      <c r="D55" s="1196"/>
      <c r="E55" s="1197"/>
      <c r="F55" s="120">
        <v>18959</v>
      </c>
      <c r="G55" s="120">
        <v>17037</v>
      </c>
      <c r="H55" s="121">
        <v>14925</v>
      </c>
    </row>
    <row r="56" spans="2:8" ht="52.5" customHeight="1" x14ac:dyDescent="0.2">
      <c r="B56" s="122"/>
      <c r="C56" s="1198" t="s">
        <v>47</v>
      </c>
      <c r="D56" s="1198"/>
      <c r="E56" s="1199"/>
      <c r="F56" s="123" t="s">
        <v>499</v>
      </c>
      <c r="G56" s="123" t="s">
        <v>499</v>
      </c>
      <c r="H56" s="124">
        <v>1022</v>
      </c>
    </row>
    <row r="57" spans="2:8" ht="53.25" customHeight="1" x14ac:dyDescent="0.2">
      <c r="B57" s="122"/>
      <c r="C57" s="1200" t="s">
        <v>48</v>
      </c>
      <c r="D57" s="1200"/>
      <c r="E57" s="1201"/>
      <c r="F57" s="125">
        <v>10991</v>
      </c>
      <c r="G57" s="125">
        <v>10375</v>
      </c>
      <c r="H57" s="126">
        <v>13433</v>
      </c>
    </row>
    <row r="58" spans="2:8" ht="45.75" customHeight="1" x14ac:dyDescent="0.2">
      <c r="B58" s="127"/>
      <c r="C58" s="1188" t="s">
        <v>579</v>
      </c>
      <c r="D58" s="1189"/>
      <c r="E58" s="1190"/>
      <c r="F58" s="128">
        <v>3282</v>
      </c>
      <c r="G58" s="128">
        <v>3512</v>
      </c>
      <c r="H58" s="129">
        <v>3754</v>
      </c>
    </row>
    <row r="59" spans="2:8" ht="45.75" customHeight="1" x14ac:dyDescent="0.2">
      <c r="B59" s="127"/>
      <c r="C59" s="1188" t="s">
        <v>580</v>
      </c>
      <c r="D59" s="1189"/>
      <c r="E59" s="1190"/>
      <c r="F59" s="128">
        <v>2947</v>
      </c>
      <c r="G59" s="128">
        <v>2928</v>
      </c>
      <c r="H59" s="129">
        <v>2929</v>
      </c>
    </row>
    <row r="60" spans="2:8" ht="45.75" customHeight="1" x14ac:dyDescent="0.2">
      <c r="B60" s="127"/>
      <c r="C60" s="1188" t="s">
        <v>581</v>
      </c>
      <c r="D60" s="1189"/>
      <c r="E60" s="1190"/>
      <c r="F60" s="128">
        <v>32</v>
      </c>
      <c r="G60" s="128">
        <v>944</v>
      </c>
      <c r="H60" s="129">
        <v>2383</v>
      </c>
    </row>
    <row r="61" spans="2:8" ht="45.75" customHeight="1" x14ac:dyDescent="0.2">
      <c r="B61" s="127"/>
      <c r="C61" s="1188" t="s">
        <v>582</v>
      </c>
      <c r="D61" s="1189"/>
      <c r="E61" s="1190"/>
      <c r="F61" s="128">
        <v>1069</v>
      </c>
      <c r="G61" s="128">
        <v>1194</v>
      </c>
      <c r="H61" s="129">
        <v>1145</v>
      </c>
    </row>
    <row r="62" spans="2:8" ht="45.75" customHeight="1" thickBot="1" x14ac:dyDescent="0.25">
      <c r="B62" s="130"/>
      <c r="C62" s="1191" t="s">
        <v>583</v>
      </c>
      <c r="D62" s="1192"/>
      <c r="E62" s="1193"/>
      <c r="F62" s="131" t="s">
        <v>559</v>
      </c>
      <c r="G62" s="131" t="s">
        <v>559</v>
      </c>
      <c r="H62" s="132">
        <v>1041</v>
      </c>
    </row>
    <row r="63" spans="2:8" ht="52.5" customHeight="1" thickBot="1" x14ac:dyDescent="0.25">
      <c r="B63" s="133"/>
      <c r="C63" s="1194" t="s">
        <v>49</v>
      </c>
      <c r="D63" s="1194"/>
      <c r="E63" s="1195"/>
      <c r="F63" s="134">
        <v>29950</v>
      </c>
      <c r="G63" s="134">
        <v>27412</v>
      </c>
      <c r="H63" s="135">
        <v>29380</v>
      </c>
    </row>
    <row r="64" spans="2:8" ht="13" x14ac:dyDescent="0.2"/>
  </sheetData>
  <sheetProtection algorithmName="SHA-512" hashValue="wLjsL773RLyPw+iRFuGjQDTnifyldUIVoBlIvdpqwGiE2BpXeilEGC0vg5VNfX5jEDhCLnRY5hnwXbaE1S1/sg==" saltValue="yKBm2nIKu659T+Qripok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536</v>
      </c>
      <c r="G2" s="149"/>
      <c r="H2" s="150"/>
    </row>
    <row r="3" spans="1:8" x14ac:dyDescent="0.2">
      <c r="A3" s="146" t="s">
        <v>529</v>
      </c>
      <c r="B3" s="151"/>
      <c r="C3" s="152"/>
      <c r="D3" s="153">
        <v>43415</v>
      </c>
      <c r="E3" s="154"/>
      <c r="F3" s="155">
        <v>57132</v>
      </c>
      <c r="G3" s="156"/>
      <c r="H3" s="157"/>
    </row>
    <row r="4" spans="1:8" x14ac:dyDescent="0.2">
      <c r="A4" s="158"/>
      <c r="B4" s="159"/>
      <c r="C4" s="160"/>
      <c r="D4" s="161">
        <v>27253</v>
      </c>
      <c r="E4" s="162"/>
      <c r="F4" s="163">
        <v>30126</v>
      </c>
      <c r="G4" s="164"/>
      <c r="H4" s="165"/>
    </row>
    <row r="5" spans="1:8" x14ac:dyDescent="0.2">
      <c r="A5" s="146" t="s">
        <v>531</v>
      </c>
      <c r="B5" s="151"/>
      <c r="C5" s="152"/>
      <c r="D5" s="153">
        <v>49117</v>
      </c>
      <c r="E5" s="154"/>
      <c r="F5" s="155">
        <v>58766</v>
      </c>
      <c r="G5" s="156"/>
      <c r="H5" s="157"/>
    </row>
    <row r="6" spans="1:8" x14ac:dyDescent="0.2">
      <c r="A6" s="158"/>
      <c r="B6" s="159"/>
      <c r="C6" s="160"/>
      <c r="D6" s="161">
        <v>29017</v>
      </c>
      <c r="E6" s="162"/>
      <c r="F6" s="163">
        <v>29363</v>
      </c>
      <c r="G6" s="164"/>
      <c r="H6" s="165"/>
    </row>
    <row r="7" spans="1:8" x14ac:dyDescent="0.2">
      <c r="A7" s="146" t="s">
        <v>532</v>
      </c>
      <c r="B7" s="151"/>
      <c r="C7" s="152"/>
      <c r="D7" s="153">
        <v>45730</v>
      </c>
      <c r="E7" s="154"/>
      <c r="F7" s="155">
        <v>62482</v>
      </c>
      <c r="G7" s="156"/>
      <c r="H7" s="157"/>
    </row>
    <row r="8" spans="1:8" x14ac:dyDescent="0.2">
      <c r="A8" s="158"/>
      <c r="B8" s="159"/>
      <c r="C8" s="160"/>
      <c r="D8" s="161">
        <v>29998</v>
      </c>
      <c r="E8" s="162"/>
      <c r="F8" s="163">
        <v>34626</v>
      </c>
      <c r="G8" s="164"/>
      <c r="H8" s="165"/>
    </row>
    <row r="9" spans="1:8" x14ac:dyDescent="0.2">
      <c r="A9" s="146" t="s">
        <v>533</v>
      </c>
      <c r="B9" s="151"/>
      <c r="C9" s="152"/>
      <c r="D9" s="153">
        <v>63891</v>
      </c>
      <c r="E9" s="154"/>
      <c r="F9" s="155">
        <v>59288</v>
      </c>
      <c r="G9" s="156"/>
      <c r="H9" s="157"/>
    </row>
    <row r="10" spans="1:8" x14ac:dyDescent="0.2">
      <c r="A10" s="158"/>
      <c r="B10" s="159"/>
      <c r="C10" s="160"/>
      <c r="D10" s="161">
        <v>42373</v>
      </c>
      <c r="E10" s="162"/>
      <c r="F10" s="163">
        <v>32670</v>
      </c>
      <c r="G10" s="164"/>
      <c r="H10" s="165"/>
    </row>
    <row r="11" spans="1:8" x14ac:dyDescent="0.2">
      <c r="A11" s="146" t="s">
        <v>534</v>
      </c>
      <c r="B11" s="151"/>
      <c r="C11" s="152"/>
      <c r="D11" s="153">
        <v>47698</v>
      </c>
      <c r="E11" s="154"/>
      <c r="F11" s="155">
        <v>63490</v>
      </c>
      <c r="G11" s="156"/>
      <c r="H11" s="157"/>
    </row>
    <row r="12" spans="1:8" x14ac:dyDescent="0.2">
      <c r="A12" s="158"/>
      <c r="B12" s="159"/>
      <c r="C12" s="166"/>
      <c r="D12" s="161">
        <v>29214</v>
      </c>
      <c r="E12" s="162"/>
      <c r="F12" s="163">
        <v>35347</v>
      </c>
      <c r="G12" s="164"/>
      <c r="H12" s="165"/>
    </row>
    <row r="13" spans="1:8" x14ac:dyDescent="0.2">
      <c r="A13" s="146"/>
      <c r="B13" s="151"/>
      <c r="C13" s="152"/>
      <c r="D13" s="153">
        <v>49970</v>
      </c>
      <c r="E13" s="154"/>
      <c r="F13" s="155">
        <v>60232</v>
      </c>
      <c r="G13" s="167"/>
      <c r="H13" s="157"/>
    </row>
    <row r="14" spans="1:8" x14ac:dyDescent="0.2">
      <c r="A14" s="158"/>
      <c r="B14" s="159"/>
      <c r="C14" s="160"/>
      <c r="D14" s="161">
        <v>31571</v>
      </c>
      <c r="E14" s="162"/>
      <c r="F14" s="163">
        <v>32426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2.36</v>
      </c>
      <c r="C19" s="168">
        <f>ROUND(VALUE(SUBSTITUTE(実質収支比率等に係る経年分析!G$48,"▲","-")),2)</f>
        <v>2.2400000000000002</v>
      </c>
      <c r="D19" s="168">
        <f>ROUND(VALUE(SUBSTITUTE(実質収支比率等に係る経年分析!H$48,"▲","-")),2)</f>
        <v>1.1200000000000001</v>
      </c>
      <c r="E19" s="168">
        <f>ROUND(VALUE(SUBSTITUTE(実質収支比率等に係る経年分析!I$48,"▲","-")),2)</f>
        <v>2.15</v>
      </c>
      <c r="F19" s="168">
        <f>ROUND(VALUE(SUBSTITUTE(実質収支比率等に係る経年分析!J$48,"▲","-")),2)</f>
        <v>1.08</v>
      </c>
    </row>
    <row r="20" spans="1:11" x14ac:dyDescent="0.2">
      <c r="A20" s="168" t="s">
        <v>53</v>
      </c>
      <c r="B20" s="168">
        <f>ROUND(VALUE(SUBSTITUTE(実質収支比率等に係る経年分析!F$47,"▲","-")),2)</f>
        <v>3.61</v>
      </c>
      <c r="C20" s="168">
        <f>ROUND(VALUE(SUBSTITUTE(実質収支比率等に係る経年分析!G$47,"▲","-")),2)</f>
        <v>5.0199999999999996</v>
      </c>
      <c r="D20" s="168">
        <f>ROUND(VALUE(SUBSTITUTE(実質収支比率等に係る経年分析!H$47,"▲","-")),2)</f>
        <v>7.12</v>
      </c>
      <c r="E20" s="168">
        <f>ROUND(VALUE(SUBSTITUTE(実質収支比率等に係る経年分析!I$47,"▲","-")),2)</f>
        <v>6.58</v>
      </c>
      <c r="F20" s="168">
        <f>ROUND(VALUE(SUBSTITUTE(実質収支比率等に係る経年分析!J$47,"▲","-")),2)</f>
        <v>5.65</v>
      </c>
    </row>
    <row r="21" spans="1:11" x14ac:dyDescent="0.2">
      <c r="A21" s="168" t="s">
        <v>54</v>
      </c>
      <c r="B21" s="168">
        <f>IF(ISNUMBER(VALUE(SUBSTITUTE(実質収支比率等に係る経年分析!F$49,"▲","-"))),ROUND(VALUE(SUBSTITUTE(実質収支比率等に係る経年分析!F$49,"▲","-")),2),NA())</f>
        <v>1.9</v>
      </c>
      <c r="C21" s="168">
        <f>IF(ISNUMBER(VALUE(SUBSTITUTE(実質収支比率等に係る経年分析!G$49,"▲","-"))),ROUND(VALUE(SUBSTITUTE(実質収支比率等に係る経年分析!G$49,"▲","-")),2),NA())</f>
        <v>1.48</v>
      </c>
      <c r="D21" s="168">
        <f>IF(ISNUMBER(VALUE(SUBSTITUTE(実質収支比率等に係る経年分析!H$49,"▲","-"))),ROUND(VALUE(SUBSTITUTE(実質収支比率等に係る経年分析!H$49,"▲","-")),2),NA())</f>
        <v>1.28</v>
      </c>
      <c r="E21" s="168">
        <f>IF(ISNUMBER(VALUE(SUBSTITUTE(実質収支比率等に係る経年分析!I$49,"▲","-"))),ROUND(VALUE(SUBSTITUTE(実質収支比率等に係る経年分析!I$49,"▲","-")),2),NA())</f>
        <v>0.26</v>
      </c>
      <c r="F21" s="168">
        <f>IF(ISNUMBER(VALUE(SUBSTITUTE(実質収支比率等に係る経年分析!J$49,"▲","-"))),ROUND(VALUE(SUBSTITUTE(実質収支比率等に係る経年分析!J$49,"▲","-")),2),NA())</f>
        <v>-1.83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介護保険事業特別会計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2">
      <c r="A31" s="169" t="str">
        <f>IF(連結実質赤字比率に係る赤字・黒字の構成分析!C$39="",NA(),連結実質赤字比率に係る赤字・黒字の構成分析!C$39)</f>
        <v>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2">
      <c r="A33" s="169" t="str">
        <f>IF(連結実質赤字比率に係る赤字・黒字の構成分析!C$37="",NA(),連結実質赤字比率に係る赤字・黒字の構成分析!C$37)</f>
        <v>農業集落排水事業特別会計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7.0000000000000007E-2</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0.51</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2.36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2.2400000000000002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1.1100000000000001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2.14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1.07</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0.63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1.1399999999999999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2.0099999999999998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2.64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2.19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41432</v>
      </c>
      <c r="E42" s="170"/>
      <c r="F42" s="170"/>
      <c r="G42" s="170">
        <f>'実質公債費比率（分子）の構造'!L$52</f>
        <v>40782</v>
      </c>
      <c r="H42" s="170"/>
      <c r="I42" s="170"/>
      <c r="J42" s="170">
        <f>'実質公債費比率（分子）の構造'!M$52</f>
        <v>40461</v>
      </c>
      <c r="K42" s="170"/>
      <c r="L42" s="170"/>
      <c r="M42" s="170">
        <f>'実質公債費比率（分子）の構造'!N$52</f>
        <v>39647</v>
      </c>
      <c r="N42" s="170"/>
      <c r="O42" s="170"/>
      <c r="P42" s="170">
        <f>'実質公債費比率（分子）の構造'!O$52</f>
        <v>40105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2791</v>
      </c>
      <c r="C44" s="170"/>
      <c r="D44" s="170"/>
      <c r="E44" s="170">
        <f>'実質公債費比率（分子）の構造'!L$50</f>
        <v>1697</v>
      </c>
      <c r="F44" s="170"/>
      <c r="G44" s="170"/>
      <c r="H44" s="170">
        <f>'実質公債費比率（分子）の構造'!M$50</f>
        <v>1319</v>
      </c>
      <c r="I44" s="170"/>
      <c r="J44" s="170"/>
      <c r="K44" s="170">
        <f>'実質公債費比率（分子）の構造'!N$50</f>
        <v>1267</v>
      </c>
      <c r="L44" s="170"/>
      <c r="M44" s="170"/>
      <c r="N44" s="170">
        <f>'実質公債費比率（分子）の構造'!O$50</f>
        <v>1304</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9273</v>
      </c>
      <c r="C46" s="170"/>
      <c r="D46" s="170"/>
      <c r="E46" s="170">
        <f>'実質公債費比率（分子）の構造'!L$48</f>
        <v>9263</v>
      </c>
      <c r="F46" s="170"/>
      <c r="G46" s="170"/>
      <c r="H46" s="170">
        <f>'実質公債費比率（分子）の構造'!M$48</f>
        <v>9545</v>
      </c>
      <c r="I46" s="170"/>
      <c r="J46" s="170"/>
      <c r="K46" s="170">
        <f>'実質公債費比率（分子）の構造'!N$48</f>
        <v>9542</v>
      </c>
      <c r="L46" s="170"/>
      <c r="M46" s="170"/>
      <c r="N46" s="170">
        <f>'実質公債費比率（分子）の構造'!O$48</f>
        <v>9889</v>
      </c>
      <c r="O46" s="170"/>
      <c r="P46" s="170"/>
    </row>
    <row r="47" spans="1:16" x14ac:dyDescent="0.2">
      <c r="A47" s="170" t="s">
        <v>12</v>
      </c>
      <c r="B47" s="170">
        <f>'実質公債費比率（分子）の構造'!K$47</f>
        <v>27031</v>
      </c>
      <c r="C47" s="170"/>
      <c r="D47" s="170"/>
      <c r="E47" s="170">
        <f>'実質公債費比率（分子）の構造'!L$47</f>
        <v>27187</v>
      </c>
      <c r="F47" s="170"/>
      <c r="G47" s="170"/>
      <c r="H47" s="170">
        <f>'実質公債費比率（分子）の構造'!M$47</f>
        <v>27652</v>
      </c>
      <c r="I47" s="170"/>
      <c r="J47" s="170"/>
      <c r="K47" s="170">
        <f>'実質公債費比率（分子）の構造'!N$47</f>
        <v>28722</v>
      </c>
      <c r="L47" s="170"/>
      <c r="M47" s="170"/>
      <c r="N47" s="170">
        <f>'実質公債費比率（分子）の構造'!O$47</f>
        <v>29858</v>
      </c>
      <c r="O47" s="170"/>
      <c r="P47" s="170"/>
    </row>
    <row r="48" spans="1:16" x14ac:dyDescent="0.2">
      <c r="A48" s="170" t="s">
        <v>65</v>
      </c>
      <c r="B48" s="170">
        <f>'実質公債費比率（分子）の構造'!K$46</f>
        <v>5129</v>
      </c>
      <c r="C48" s="170"/>
      <c r="D48" s="170"/>
      <c r="E48" s="170">
        <f>'実質公債費比率（分子）の構造'!L$46</f>
        <v>3267</v>
      </c>
      <c r="F48" s="170"/>
      <c r="G48" s="170"/>
      <c r="H48" s="170">
        <f>'実質公債費比率（分子）の構造'!M$46</f>
        <v>3218</v>
      </c>
      <c r="I48" s="170"/>
      <c r="J48" s="170"/>
      <c r="K48" s="170">
        <f>'実質公債費比率（分子）の構造'!N$46</f>
        <v>2459</v>
      </c>
      <c r="L48" s="170"/>
      <c r="M48" s="170"/>
      <c r="N48" s="170">
        <f>'実質公債費比率（分子）の構造'!O$46</f>
        <v>1825</v>
      </c>
      <c r="O48" s="170"/>
      <c r="P48" s="170"/>
    </row>
    <row r="49" spans="1:16" x14ac:dyDescent="0.2">
      <c r="A49" s="170" t="s">
        <v>66</v>
      </c>
      <c r="B49" s="170">
        <f>'実質公債費比率（分子）の構造'!K$45</f>
        <v>24519</v>
      </c>
      <c r="C49" s="170"/>
      <c r="D49" s="170"/>
      <c r="E49" s="170">
        <f>'実質公債費比率（分子）の構造'!L$45</f>
        <v>22983</v>
      </c>
      <c r="F49" s="170"/>
      <c r="G49" s="170"/>
      <c r="H49" s="170">
        <f>'実質公債費比率（分子）の構造'!M$45</f>
        <v>24351</v>
      </c>
      <c r="I49" s="170"/>
      <c r="J49" s="170"/>
      <c r="K49" s="170">
        <f>'実質公債費比率（分子）の構造'!N$45</f>
        <v>22205</v>
      </c>
      <c r="L49" s="170"/>
      <c r="M49" s="170"/>
      <c r="N49" s="170">
        <f>'実質公債費比率（分子）の構造'!O$45</f>
        <v>22312</v>
      </c>
      <c r="O49" s="170"/>
      <c r="P49" s="170"/>
    </row>
    <row r="50" spans="1:16" x14ac:dyDescent="0.2">
      <c r="A50" s="170" t="s">
        <v>67</v>
      </c>
      <c r="B50" s="170" t="e">
        <f>NA()</f>
        <v>#N/A</v>
      </c>
      <c r="C50" s="170">
        <f>IF(ISNUMBER('実質公債費比率（分子）の構造'!K$53),'実質公債費比率（分子）の構造'!K$53,NA())</f>
        <v>27311</v>
      </c>
      <c r="D50" s="170" t="e">
        <f>NA()</f>
        <v>#N/A</v>
      </c>
      <c r="E50" s="170" t="e">
        <f>NA()</f>
        <v>#N/A</v>
      </c>
      <c r="F50" s="170">
        <f>IF(ISNUMBER('実質公債費比率（分子）の構造'!L$53),'実質公債費比率（分子）の構造'!L$53,NA())</f>
        <v>23615</v>
      </c>
      <c r="G50" s="170" t="e">
        <f>NA()</f>
        <v>#N/A</v>
      </c>
      <c r="H50" s="170" t="e">
        <f>NA()</f>
        <v>#N/A</v>
      </c>
      <c r="I50" s="170">
        <f>IF(ISNUMBER('実質公債費比率（分子）の構造'!M$53),'実質公債費比率（分子）の構造'!M$53,NA())</f>
        <v>25624</v>
      </c>
      <c r="J50" s="170" t="e">
        <f>NA()</f>
        <v>#N/A</v>
      </c>
      <c r="K50" s="170" t="e">
        <f>NA()</f>
        <v>#N/A</v>
      </c>
      <c r="L50" s="170">
        <f>IF(ISNUMBER('実質公債費比率（分子）の構造'!N$53),'実質公債費比率（分子）の構造'!N$53,NA())</f>
        <v>24548</v>
      </c>
      <c r="M50" s="170" t="e">
        <f>NA()</f>
        <v>#N/A</v>
      </c>
      <c r="N50" s="170" t="e">
        <f>NA()</f>
        <v>#N/A</v>
      </c>
      <c r="O50" s="170">
        <f>IF(ISNUMBER('実質公債費比率（分子）の構造'!O$53),'実質公債費比率（分子）の構造'!O$53,NA())</f>
        <v>25083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436150</v>
      </c>
      <c r="E56" s="169"/>
      <c r="F56" s="169"/>
      <c r="G56" s="169">
        <f>'将来負担比率（分子）の構造'!J$52</f>
        <v>440093</v>
      </c>
      <c r="H56" s="169"/>
      <c r="I56" s="169"/>
      <c r="J56" s="169">
        <f>'将来負担比率（分子）の構造'!K$52</f>
        <v>447675</v>
      </c>
      <c r="K56" s="169"/>
      <c r="L56" s="169"/>
      <c r="M56" s="169">
        <f>'将来負担比率（分子）の構造'!L$52</f>
        <v>449959</v>
      </c>
      <c r="N56" s="169"/>
      <c r="O56" s="169"/>
      <c r="P56" s="169">
        <f>'将来負担比率（分子）の構造'!M$52</f>
        <v>442310</v>
      </c>
    </row>
    <row r="57" spans="1:16" x14ac:dyDescent="0.2">
      <c r="A57" s="169" t="s">
        <v>42</v>
      </c>
      <c r="B57" s="169"/>
      <c r="C57" s="169"/>
      <c r="D57" s="169">
        <f>'将来負担比率（分子）の構造'!I$51</f>
        <v>159820</v>
      </c>
      <c r="E57" s="169"/>
      <c r="F57" s="169"/>
      <c r="G57" s="169">
        <f>'将来負担比率（分子）の構造'!J$51</f>
        <v>160232</v>
      </c>
      <c r="H57" s="169"/>
      <c r="I57" s="169"/>
      <c r="J57" s="169">
        <f>'将来負担比率（分子）の構造'!K$51</f>
        <v>154906</v>
      </c>
      <c r="K57" s="169"/>
      <c r="L57" s="169"/>
      <c r="M57" s="169">
        <f>'将来負担比率（分子）の構造'!L$51</f>
        <v>149946</v>
      </c>
      <c r="N57" s="169"/>
      <c r="O57" s="169"/>
      <c r="P57" s="169">
        <f>'将来負担比率（分子）の構造'!M$51</f>
        <v>148342</v>
      </c>
    </row>
    <row r="58" spans="1:16" x14ac:dyDescent="0.2">
      <c r="A58" s="169" t="s">
        <v>41</v>
      </c>
      <c r="B58" s="169"/>
      <c r="C58" s="169"/>
      <c r="D58" s="169">
        <f>'将来負担比率（分子）の構造'!I$50</f>
        <v>110760</v>
      </c>
      <c r="E58" s="169"/>
      <c r="F58" s="169"/>
      <c r="G58" s="169">
        <f>'将来負担比率（分子）の構造'!J$50</f>
        <v>122649</v>
      </c>
      <c r="H58" s="169"/>
      <c r="I58" s="169"/>
      <c r="J58" s="169">
        <f>'将来負担比率（分子）の構造'!K$50</f>
        <v>138842</v>
      </c>
      <c r="K58" s="169"/>
      <c r="L58" s="169"/>
      <c r="M58" s="169">
        <f>'将来負担比率（分子）の構造'!L$50</f>
        <v>141690</v>
      </c>
      <c r="N58" s="169"/>
      <c r="O58" s="169"/>
      <c r="P58" s="169">
        <f>'将来負担比率（分子）の構造'!M$50</f>
        <v>151651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435</v>
      </c>
      <c r="C61" s="169"/>
      <c r="D61" s="169"/>
      <c r="E61" s="169">
        <f>'将来負担比率（分子）の構造'!J$46</f>
        <v>393</v>
      </c>
      <c r="F61" s="169"/>
      <c r="G61" s="169"/>
      <c r="H61" s="169">
        <f>'将来負担比率（分子）の構造'!K$46</f>
        <v>140</v>
      </c>
      <c r="I61" s="169"/>
      <c r="J61" s="169"/>
      <c r="K61" s="169">
        <f>'将来負担比率（分子）の構造'!L$46</f>
        <v>305</v>
      </c>
      <c r="L61" s="169"/>
      <c r="M61" s="169"/>
      <c r="N61" s="169">
        <f>'将来負担比率（分子）の構造'!M$46</f>
        <v>165</v>
      </c>
      <c r="O61" s="169"/>
      <c r="P61" s="169"/>
    </row>
    <row r="62" spans="1:16" x14ac:dyDescent="0.2">
      <c r="A62" s="169" t="s">
        <v>35</v>
      </c>
      <c r="B62" s="169">
        <f>'将来負担比率（分子）の構造'!I$45</f>
        <v>58361</v>
      </c>
      <c r="C62" s="169"/>
      <c r="D62" s="169"/>
      <c r="E62" s="169">
        <f>'将来負担比率（分子）の構造'!J$45</f>
        <v>56520</v>
      </c>
      <c r="F62" s="169"/>
      <c r="G62" s="169"/>
      <c r="H62" s="169">
        <f>'将来負担比率（分子）の構造'!K$45</f>
        <v>59685</v>
      </c>
      <c r="I62" s="169"/>
      <c r="J62" s="169"/>
      <c r="K62" s="169">
        <f>'将来負担比率（分子）の構造'!L$45</f>
        <v>57415</v>
      </c>
      <c r="L62" s="169"/>
      <c r="M62" s="169"/>
      <c r="N62" s="169">
        <f>'将来負担比率（分子）の構造'!M$45</f>
        <v>59941</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128625</v>
      </c>
      <c r="C64" s="169"/>
      <c r="D64" s="169"/>
      <c r="E64" s="169">
        <f>'将来負担比率（分子）の構造'!J$43</f>
        <v>124930</v>
      </c>
      <c r="F64" s="169"/>
      <c r="G64" s="169"/>
      <c r="H64" s="169">
        <f>'将来負担比率（分子）の構造'!K$43</f>
        <v>123166</v>
      </c>
      <c r="I64" s="169"/>
      <c r="J64" s="169"/>
      <c r="K64" s="169">
        <f>'将来負担比率（分子）の構造'!L$43</f>
        <v>124719</v>
      </c>
      <c r="L64" s="169"/>
      <c r="M64" s="169"/>
      <c r="N64" s="169">
        <f>'将来負担比率（分子）の構造'!M$43</f>
        <v>125047</v>
      </c>
      <c r="O64" s="169"/>
      <c r="P64" s="169"/>
    </row>
    <row r="65" spans="1:16" x14ac:dyDescent="0.2">
      <c r="A65" s="169" t="s">
        <v>32</v>
      </c>
      <c r="B65" s="169">
        <f>'将来負担比率（分子）の構造'!I$42</f>
        <v>9777</v>
      </c>
      <c r="C65" s="169"/>
      <c r="D65" s="169"/>
      <c r="E65" s="169">
        <f>'将来負担比率（分子）の構造'!J$42</f>
        <v>12515</v>
      </c>
      <c r="F65" s="169"/>
      <c r="G65" s="169"/>
      <c r="H65" s="169">
        <f>'将来負担比率（分子）の構造'!K$42</f>
        <v>11306</v>
      </c>
      <c r="I65" s="169"/>
      <c r="J65" s="169"/>
      <c r="K65" s="169">
        <f>'将来負担比率（分子）の構造'!L$42</f>
        <v>10837</v>
      </c>
      <c r="L65" s="169"/>
      <c r="M65" s="169"/>
      <c r="N65" s="169">
        <f>'将来負担比率（分子）の構造'!M$42</f>
        <v>10205</v>
      </c>
      <c r="O65" s="169"/>
      <c r="P65" s="169"/>
    </row>
    <row r="66" spans="1:16" x14ac:dyDescent="0.2">
      <c r="A66" s="169" t="s">
        <v>31</v>
      </c>
      <c r="B66" s="169">
        <f>'将来負担比率（分子）の構造'!I$41</f>
        <v>809825</v>
      </c>
      <c r="C66" s="169"/>
      <c r="D66" s="169"/>
      <c r="E66" s="169">
        <f>'将来負担比率（分子）の構造'!J$41</f>
        <v>819026</v>
      </c>
      <c r="F66" s="169"/>
      <c r="G66" s="169"/>
      <c r="H66" s="169">
        <f>'将来負担比率（分子）の構造'!K$41</f>
        <v>821679</v>
      </c>
      <c r="I66" s="169"/>
      <c r="J66" s="169"/>
      <c r="K66" s="169">
        <f>'将来負担比率（分子）の構造'!L$41</f>
        <v>835279</v>
      </c>
      <c r="L66" s="169"/>
      <c r="M66" s="169"/>
      <c r="N66" s="169">
        <f>'将来負担比率（分子）の構造'!M$41</f>
        <v>834784</v>
      </c>
      <c r="O66" s="169"/>
      <c r="P66" s="169"/>
    </row>
    <row r="67" spans="1:16" x14ac:dyDescent="0.2">
      <c r="A67" s="169" t="s">
        <v>71</v>
      </c>
      <c r="B67" s="169" t="e">
        <f>NA()</f>
        <v>#N/A</v>
      </c>
      <c r="C67" s="169">
        <f>IF(ISNUMBER('将来負担比率（分子）の構造'!I$53), IF('将来負担比率（分子）の構造'!I$53 &lt; 0, 0, '将来負担比率（分子）の構造'!I$53), NA())</f>
        <v>300294</v>
      </c>
      <c r="D67" s="169" t="e">
        <f>NA()</f>
        <v>#N/A</v>
      </c>
      <c r="E67" s="169" t="e">
        <f>NA()</f>
        <v>#N/A</v>
      </c>
      <c r="F67" s="169">
        <f>IF(ISNUMBER('将来負担比率（分子）の構造'!J$53), IF('将来負担比率（分子）の構造'!J$53 &lt; 0, 0, '将来負担比率（分子）の構造'!J$53), NA())</f>
        <v>290408</v>
      </c>
      <c r="G67" s="169" t="e">
        <f>NA()</f>
        <v>#N/A</v>
      </c>
      <c r="H67" s="169" t="e">
        <f>NA()</f>
        <v>#N/A</v>
      </c>
      <c r="I67" s="169">
        <f>IF(ISNUMBER('将来負担比率（分子）の構造'!K$53), IF('将来負担比率（分子）の構造'!K$53 &lt; 0, 0, '将来負担比率（分子）の構造'!K$53), NA())</f>
        <v>274553</v>
      </c>
      <c r="J67" s="169" t="e">
        <f>NA()</f>
        <v>#N/A</v>
      </c>
      <c r="K67" s="169" t="e">
        <f>NA()</f>
        <v>#N/A</v>
      </c>
      <c r="L67" s="169">
        <f>IF(ISNUMBER('将来負担比率（分子）の構造'!L$53), IF('将来負担比率（分子）の構造'!L$53 &lt; 0, 0, '将来負担比率（分子）の構造'!L$53), NA())</f>
        <v>286961</v>
      </c>
      <c r="M67" s="169" t="e">
        <f>NA()</f>
        <v>#N/A</v>
      </c>
      <c r="N67" s="169" t="e">
        <f>NA()</f>
        <v>#N/A</v>
      </c>
      <c r="O67" s="169">
        <f>IF(ISNUMBER('将来負担比率（分子）の構造'!M$53), IF('将来負担比率（分子）の構造'!M$53 &lt; 0, 0, '将来負担比率（分子）の構造'!M$53), NA())</f>
        <v>287838</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18959</v>
      </c>
      <c r="C72" s="173">
        <f>基金残高に係る経年分析!G55</f>
        <v>17037</v>
      </c>
      <c r="D72" s="173">
        <f>基金残高に係る経年分析!H55</f>
        <v>14925</v>
      </c>
    </row>
    <row r="73" spans="1:16" x14ac:dyDescent="0.2">
      <c r="A73" s="172" t="s">
        <v>74</v>
      </c>
      <c r="B73" s="173" t="str">
        <f>基金残高に係る経年分析!F56</f>
        <v>-</v>
      </c>
      <c r="C73" s="173" t="str">
        <f>基金残高に係る経年分析!G56</f>
        <v>-</v>
      </c>
      <c r="D73" s="173">
        <f>基金残高に係る経年分析!H56</f>
        <v>1022</v>
      </c>
    </row>
    <row r="74" spans="1:16" x14ac:dyDescent="0.2">
      <c r="A74" s="172" t="s">
        <v>75</v>
      </c>
      <c r="B74" s="173">
        <f>基金残高に係る経年分析!F57</f>
        <v>10991</v>
      </c>
      <c r="C74" s="173">
        <f>基金残高に係る経年分析!G57</f>
        <v>10375</v>
      </c>
      <c r="D74" s="173">
        <f>基金残高に係る経年分析!H57</f>
        <v>13433</v>
      </c>
    </row>
  </sheetData>
  <sheetProtection algorithmName="SHA-512" hashValue="2HDoYga6p3mQJqi5VnGfCUSN294reAbL0MfnTvvr8T57PE5PX/rIF+k4UHG6ldR9YUj32AXpvKy91PEs71/o/g==" saltValue="ojLjPgHhMzszLA72MX83z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9DC52C-668E-4FA6-8437-90BED3A3E402}">
  <ds:schemaRefs>
    <ds:schemaRef ds:uri="http://purl.org/dc/terms/"/>
    <ds:schemaRef ds:uri="http://schemas.microsoft.com/office/2006/metadata/properties"/>
    <ds:schemaRef ds:uri="http://purl.org/dc/elements/1.1/"/>
    <ds:schemaRef ds:uri="http://schemas.microsoft.com/office/2006/documentManagement/types"/>
    <ds:schemaRef ds:uri="fd32c9f7-8932-4d07-b49b-91c8a1e26893"/>
    <ds:schemaRef ds:uri="http://www.w3.org/XML/1998/namespace"/>
    <ds:schemaRef ds:uri="http://purl.org/dc/dcmitype/"/>
    <ds:schemaRef ds:uri="http://schemas.microsoft.com/office/infopath/2007/PartnerControls"/>
    <ds:schemaRef ds:uri="http://schemas.openxmlformats.org/package/2006/metadata/core-properties"/>
    <ds:schemaRef ds:uri="a4e28f63-7028-4a93-8047-9653a98e0e88"/>
  </ds:schemaRefs>
</ds:datastoreItem>
</file>

<file path=customXml/itemProps2.xml><?xml version="1.0" encoding="utf-8"?>
<ds:datastoreItem xmlns:ds="http://schemas.openxmlformats.org/officeDocument/2006/customXml" ds:itemID="{0377DB86-D3DB-49F0-8087-750ABD1FE5EF}">
  <ds:schemaRefs>
    <ds:schemaRef ds:uri="http://schemas.microsoft.com/sharepoint/v3/contenttype/forms"/>
  </ds:schemaRefs>
</ds:datastoreItem>
</file>

<file path=customXml/itemProps3.xml><?xml version="1.0" encoding="utf-8"?>
<ds:datastoreItem xmlns:ds="http://schemas.openxmlformats.org/officeDocument/2006/customXml" ds:itemID="{675ECB48-ECC9-419B-A49A-2A8BBB4BAD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2025-03-14T04:14:47Z</cp:lastPrinted>
  <dcterms:created xsi:type="dcterms:W3CDTF">2025-02-19T01:36:00Z</dcterms:created>
  <dcterms:modified xsi:type="dcterms:W3CDTF">2025-03-24T05:45:20Z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