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政令市/"/>
    </mc:Choice>
  </mc:AlternateContent>
  <xr:revisionPtr revIDLastSave="0" documentId="11_8B54C30D3AE8288A6A8F109701F1FAAB2D1E4956" xr6:coauthVersionLast="47" xr6:coauthVersionMax="47" xr10:uidLastSave="{00000000-0000-0000-0000-000000000000}"/>
  <bookViews>
    <workbookView xWindow="28680" yWindow="-120" windowWidth="16440" windowHeight="29040" tabRatio="85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C34" i="10"/>
  <c r="C35" i="10" s="1"/>
  <c r="U34" i="10" l="1"/>
  <c r="U35" i="10" s="1"/>
  <c r="U36" i="10" s="1"/>
  <c r="AM34" i="10" s="1"/>
  <c r="AM35" i="10" s="1"/>
  <c r="AM36" i="10" s="1"/>
  <c r="C36" i="10"/>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BE34" i="10"/>
  <c r="BE35"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<sst xmlns="http://schemas.openxmlformats.org/spreadsheetml/2006/main" count="963" uniqueCount="588">
  <si>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</si>
  <si>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</si>
  <si>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</si>
  <si>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</si>
  <si>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</si>
  <si>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</si>
  <si>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</si>
  <si>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</si>
  <si>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</si>
  <si>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</si>
  <si>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</si>
  <si>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</si>
  <si>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</si>
  <si>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</si>
  <si>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</si>
  <si>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</si>
  <si>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</si>
  <si>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</si>
  <si>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</si>
  <si>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</si>
  <si>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</si>
  <si>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</si>
  <si>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</si>
  <si>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</si>
  <si>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</si>
  <si>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</si>
  <si>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</si>
  <si>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</si>
  <si>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</si>
  <si>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</si>
  <si>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</si>
  <si>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</si>
  <si>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</si>
  <si>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</si>
  <si>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</si>
  <si>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</si>
  <si>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</si>
  <si>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</si>
  <si>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</si>
  <si>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</si>
  <si>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</si>
  <si>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</si>
  <si>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</si>
  <si>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</si>
  <si>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</si>
  <si>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</si>
  <si>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</si>
  <si>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</si>
  <si>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</si>
  <si>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</si>
  <si>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</si>
  <si>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</si>
  <si>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</si>
  <si>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</si>
  <si>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</si>
  <si>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</si>
  <si>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</si>
  <si>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</si>
  <si>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</si>
  <si>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</si>
  <si>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</si>
  <si>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</si>
  <si>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</si>
  <si>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</si>
  <si>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</si>
  <si>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</si>
  <si>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</si>
  <si>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</si>
  <si>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</si>
  <si>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</si>
  <si>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</si>
  <si>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</si>
  <si>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</si>
  <si>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</si>
  <si>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</si>
  <si>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</si>
  <si>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</si>
  <si>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</si>
  <si>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</si>
  <si>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</si>
  <si>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</si>
  <si>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</si>
  <si>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</si>
  <si>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</si>
  <si>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</si>
  <si>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</si>
  <si>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</si>
  <si>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</si>
  <si>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</si>
  <si>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</si>
  <si>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</si>
  <si>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</si>
  <si>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</si>
  <si>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</si>
  <si>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</si>
  <si>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</si>
  <si>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</si>
  <si>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</si>
  <si>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</si>
  <si>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</si>
  <si>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</si>
  <si>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</si>
  <si>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</si>
  <si>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</si>
  <si>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</si>
  <si>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</si>
  <si>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</si>
  <si>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</si>
  <si>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</si>
  <si>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</si>
  <si>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</si>
  <si>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</si>
  <si>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</si>
  <si>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</si>
  <si>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</si>
  <si>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</si>
  <si>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</si>
  <si>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</si>
  <si>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</si>
  <si>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</si>
  <si>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</si>
  <si>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</si>
  <si>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</si>
  <si>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</si>
  <si>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</si>
  <si>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</si>
  <si>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</si>
  <si>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</si>
  <si>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</si>
  <si>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</si>
  <si>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</si>
  <si>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</si>
  <si>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</si>
  <si>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</si>
  <si>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</si>
  <si>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</si>
  <si>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</si>
  <si>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</si>
  <si>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</si>
  <si>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</si>
  <si>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</si>
  <si>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</si>
  <si>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</si>
  <si>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</si>
  <si>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</si>
  <si>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</si>
  <si>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</si>
  <si>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</si>
  <si>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</si>
  <si>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</si>
  <si>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</si>
  <si>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</si>
  <si>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</si>
  <si>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</si>
  <si>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</si>
  <si>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</si>
  <si>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</si>
  <si>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</si>
  <si>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</si>
  <si>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</si>
  <si>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</si>
  <si>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</si>
  <si>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</si>
  <si>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</si>
  <si>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</si>
  <si>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</si>
  <si>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</si>
  <si>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</si>
  <si>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</si>
  <si>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</si>
  <si>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</si>
  <si>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</si>
  <si>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</si>
  <si>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</si>
  <si>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</si>
  <si>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</si>
  <si>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</si>
  <si>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</si>
  <si>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</si>
  <si>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</si>
  <si>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</si>
  <si>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</si>
  <si>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</si>
  <si>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</si>
  <si>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</si>
  <si>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</si>
  <si>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</si>
  <si>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</si>
  <si>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</si>
  <si>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</si>
  <si>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</si>
  <si>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</si>
  <si>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</si>
  <si>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</si>
  <si>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</si>
  <si>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</si>
  <si>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</si>
  <si>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</si>
  <si>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</si>
  <si>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</si>
  <si>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</si>
  <si>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</si>
  <si>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</si>
  <si>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新潟県新潟市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</si>
  <si>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</si>
  <si>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</si>
  <si>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</si>
  <si>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</si>
  <si>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</si>
  <si>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</si>
  <si>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</si>
  <si>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</si>
  <si>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</si>
  <si>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</si>
  <si>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</si>
  <si>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</si>
  <si>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</si>
  <si>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</si>
  <si>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</si>
  <si>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</si>
  <si>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</si>
  <si>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</si>
  <si>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</si>
  <si>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</si>
  <si>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</si>
  <si>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</si>
  <si>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</si>
  <si>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</si>
  <si>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</si>
  <si>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</si>
  <si>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</si>
  <si>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</si>
  <si>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</si>
  <si>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</si>
  <si>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</si>
  <si>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</si>
  <si>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</si>
  <si>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</si>
  <si>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</si>
  <si>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</si>
  <si>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</si>
  <si>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</si>
  <si>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</si>
  <si>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</si>
  <si>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</si>
  <si>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</si>
  <si>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</si>
  <si>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</si>
  <si>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</si>
  <si>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</si>
  <si>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</si>
  <si>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</si>
  <si>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</si>
  <si>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</si>
  <si>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</si>
  <si>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</si>
  <si>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</si>
  <si>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</si>
  <si>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</si>
  <si>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</si>
  <si>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</si>
  <si>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</si>
  <si>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</si>
  <si>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</si>
  <si>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</si>
  <si>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</si>
  <si>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</si>
  <si>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</si>
  <si>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</si>
  <si>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</si>
  <si>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</si>
  <si>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</si>
  <si>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</si>
  <si>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</si>
  <si>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</si>
  <si>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</si>
  <si>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</si>
  <si>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</si>
  <si>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</si>
  <si>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</si>
  <si>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</si>
  <si>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</si>
  <si>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</si>
  <si>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</si>
  <si>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</si>
  <si>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</si>
  <si>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</si>
  <si>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</si>
  <si>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</si>
  <si>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</si>
  <si>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</si>
  <si>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</si>
  <si>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</si>
  <si>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</si>
  <si>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</si>
  <si>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</si>
  <si>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</si>
  <si>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</si>
  <si>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</si>
  <si>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</si>
  <si>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</si>
  <si>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</si>
  <si>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</si>
  <si>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</si>
  <si>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</si>
  <si>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</si>
  <si>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</si>
  <si>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</si>
  <si>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</si>
  <si>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</si>
  <si>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</si>
  <si>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</si>
  <si>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</si>
  <si>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</si>
  <si>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</si>
  <si>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</si>
  <si>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</si>
  <si>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</si>
  <si>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</si>
  <si>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</si>
  <si>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</si>
  <si>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</si>
  <si>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</si>
  <si>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</si>
  <si>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</si>
  <si>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</si>
  <si>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</si>
  <si>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</si>
  <si>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</si>
  <si>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</si>
  <si>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</si>
  <si>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</si>
  <si>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</si>
  <si>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</si>
  <si>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</si>
  <si>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</si>
  <si>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</si>
  <si>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</si>
  <si>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</si>
  <si>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</si>
  <si>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</si>
  <si>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</si>
  <si>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</si>
  <si>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</si>
  <si>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</si>
  <si>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</si>
  <si>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</si>
  <si>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</si>
  <si>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</si>
  <si>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</si>
  <si>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</si>
  <si>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</si>
  <si>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</si>
  <si>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</si>
  <si>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新潟県新潟市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</si>
  <si>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</si>
  <si>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</si>
  <si>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</si>
  <si>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</si>
  <si>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</si>
  <si>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</si>
  <si>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</si>
  <si>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</si>
  <si>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</si>
  <si>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</si>
  <si>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</si>
  <si>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</si>
  <si>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</si>
  <si>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</si>
  <si>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</si>
  <si>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</si>
  <si>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</si>
  <si>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</si>
  <si>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</si>
  <si>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</si>
  <si>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公債管理事業会計</t>
    <phoneticPr fontId="5"/>
  </si>
  <si>
    <t>母子父子寡婦福祉資金貸付事業会計</t>
    <phoneticPr fontId="5"/>
  </si>
  <si>
    <t>土地取得事業会計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</si>
  <si>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</si>
  <si>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</si>
  <si>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</si>
  <si>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</si>
  <si>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</si>
  <si>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</si>
  <si>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</si>
  <si>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</si>
  <si>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</si>
  <si>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</si>
  <si>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</si>
  <si>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</si>
  <si>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</si>
  <si>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</si>
  <si>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</si>
  <si>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</si>
  <si>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</si>
  <si>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</si>
  <si>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病院事業会計</t>
    <phoneticPr fontId="5"/>
  </si>
  <si>
    <t>下水道事業会計</t>
    <phoneticPr fontId="5"/>
  </si>
  <si>
    <t>中央卸売市場事業会計</t>
    <phoneticPr fontId="5"/>
  </si>
  <si>
    <t>法非適用企業</t>
    <phoneticPr fontId="5"/>
  </si>
  <si>
    <t>と畜場事業会計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</si>
  <si>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</si>
  <si>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</si>
  <si>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</si>
  <si>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</si>
  <si>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</si>
  <si>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</si>
  <si>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</si>
  <si>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</si>
  <si>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</si>
  <si>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</si>
  <si>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</si>
  <si>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</si>
  <si>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</si>
  <si>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</si>
  <si>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</si>
  <si>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</si>
  <si>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</si>
  <si>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</si>
  <si>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</si>
  <si>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</si>
  <si>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</si>
  <si>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</si>
  <si>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</si>
  <si>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</si>
  <si>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</si>
  <si>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</si>
  <si>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</si>
  <si>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</si>
  <si>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</si>
  <si>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</si>
  <si>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</si>
  <si>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</si>
  <si>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</si>
  <si>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</si>
  <si>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</si>
  <si>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</si>
  <si>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</si>
  <si>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</si>
  <si>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</si>
  <si>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</si>
  <si>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</si>
  <si>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</si>
  <si>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</si>
  <si>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</si>
  <si>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</si>
  <si>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</si>
  <si>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</si>
  <si>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</si>
  <si>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</si>
  <si>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</si>
  <si>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</si>
  <si>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</si>
  <si>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</si>
  <si>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</si>
  <si>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</si>
  <si>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</si>
  <si>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</si>
  <si>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</si>
  <si>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</si>
  <si>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</si>
  <si>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</si>
  <si>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</si>
  <si>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</si>
  <si>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</si>
  <si>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</si>
  <si>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</si>
  <si>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</si>
  <si>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</si>
  <si>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</si>
  <si>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</si>
  <si>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</si>
  <si>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</si>
  <si>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</si>
  <si>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</si>
  <si>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</si>
  <si>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</si>
  <si>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</si>
  <si>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</si>
  <si>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</si>
  <si>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</si>
  <si>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</si>
  <si>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</si>
  <si>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</si>
  <si>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</si>
  <si>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</si>
  <si>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</si>
  <si>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</si>
  <si>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</si>
  <si>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</si>
  <si>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</si>
  <si>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</si>
  <si>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</si>
  <si>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</si>
  <si>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</si>
  <si>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</si>
  <si>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</si>
  <si>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</si>
  <si>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</si>
  <si>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</si>
  <si>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</si>
  <si>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</si>
  <si>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</si>
  <si>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</si>
  <si>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</si>
  <si>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</si>
  <si>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</si>
  <si>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</si>
  <si>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</si>
  <si>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</si>
  <si>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</si>
  <si>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</si>
  <si>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</si>
  <si>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</si>
  <si>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</si>
  <si>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</si>
  <si>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</si>
  <si>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</si>
  <si>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</si>
  <si>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</si>
  <si>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</si>
  <si>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</si>
  <si>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</si>
  <si>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</si>
  <si>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</si>
  <si>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</si>
  <si>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</si>
  <si>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</si>
  <si>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</si>
  <si>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</si>
  <si>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</si>
  <si>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</si>
  <si>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</si>
  <si>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</si>
  <si>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</si>
  <si>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</si>
  <si>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0.60</t>
  </si>
  <si>
    <t>▲ 0.65</t>
  </si>
  <si>
    <t>▲ 2.09</t>
  </si>
  <si>
    <t>病院事業会計</t>
  </si>
  <si>
    <t>水道事業会計</t>
  </si>
  <si>
    <t>一般会計</t>
  </si>
  <si>
    <t>介護保険事業会計</t>
  </si>
  <si>
    <t>下水道事業会計</t>
  </si>
  <si>
    <t>母子父子寡婦福祉資金貸付事業会計</t>
  </si>
  <si>
    <t>国民健康保険事業会計</t>
  </si>
  <si>
    <t>後期高齢者医療事業会計</t>
  </si>
  <si>
    <t>その他会計（赤字）</t>
  </si>
  <si>
    <t>その他会計（黒字）</t>
  </si>
  <si>
    <t>R01</t>
    <phoneticPr fontId="5"/>
  </si>
  <si>
    <t>R02</t>
    <phoneticPr fontId="5"/>
  </si>
  <si>
    <t>R03</t>
    <phoneticPr fontId="5"/>
  </si>
  <si>
    <t>R04</t>
    <phoneticPr fontId="5"/>
  </si>
  <si>
    <t>R05</t>
    <phoneticPr fontId="5"/>
  </si>
  <si>
    <t>新潟市土地開発公社</t>
    <rPh sb="0" eb="9">
      <t>ニイガタシトチカイハツコウシャ</t>
    </rPh>
    <phoneticPr fontId="2"/>
  </si>
  <si>
    <t>公益財団法人新潟市国際交流協会</t>
    <rPh sb="0" eb="2">
      <t>コウエキ</t>
    </rPh>
    <rPh sb="2" eb="4">
      <t>ザイダン</t>
    </rPh>
    <rPh sb="4" eb="6">
      <t>ホウジン</t>
    </rPh>
    <rPh sb="6" eb="9">
      <t>ニイガタシ</t>
    </rPh>
    <rPh sb="9" eb="11">
      <t>コクサイ</t>
    </rPh>
    <rPh sb="11" eb="13">
      <t>コウリュウ</t>
    </rPh>
    <rPh sb="13" eb="15">
      <t>キョウカイ</t>
    </rPh>
    <phoneticPr fontId="2"/>
  </si>
  <si>
    <t>公益財団法人新潟市芸術文化振興財団</t>
    <rPh sb="0" eb="2">
      <t>コウエキ</t>
    </rPh>
    <rPh sb="2" eb="4">
      <t>ザイダン</t>
    </rPh>
    <rPh sb="4" eb="6">
      <t>ホウジン</t>
    </rPh>
    <rPh sb="6" eb="9">
      <t>ニイガタシ</t>
    </rPh>
    <rPh sb="9" eb="11">
      <t>ゲイジュツ</t>
    </rPh>
    <rPh sb="11" eb="13">
      <t>ブンカ</t>
    </rPh>
    <rPh sb="13" eb="15">
      <t>シンコウ</t>
    </rPh>
    <rPh sb="15" eb="17">
      <t>ザイダン</t>
    </rPh>
    <phoneticPr fontId="3"/>
  </si>
  <si>
    <t>公益財団法人會津八一記念館</t>
    <rPh sb="0" eb="2">
      <t>コウエキ</t>
    </rPh>
    <rPh sb="2" eb="4">
      <t>ザイダン</t>
    </rPh>
    <rPh sb="4" eb="6">
      <t>ホウジン</t>
    </rPh>
    <rPh sb="6" eb="8">
      <t>アイヅ</t>
    </rPh>
    <rPh sb="8" eb="10">
      <t>ヤイチ</t>
    </rPh>
    <rPh sb="10" eb="12">
      <t>キネン</t>
    </rPh>
    <rPh sb="12" eb="13">
      <t>カン</t>
    </rPh>
    <phoneticPr fontId="3"/>
  </si>
  <si>
    <t>公益財団法人新潟市海洋河川文化財団</t>
    <rPh sb="0" eb="2">
      <t>コウエキ</t>
    </rPh>
    <phoneticPr fontId="2"/>
  </si>
  <si>
    <t>公益財団法人新潟市産業振興財団</t>
    <rPh sb="0" eb="2">
      <t>コウエキ</t>
    </rPh>
    <rPh sb="2" eb="4">
      <t>ザイダン</t>
    </rPh>
    <rPh sb="4" eb="6">
      <t>ホウジン</t>
    </rPh>
    <rPh sb="6" eb="9">
      <t>ニイガタシ</t>
    </rPh>
    <rPh sb="9" eb="11">
      <t>サンギョウ</t>
    </rPh>
    <rPh sb="11" eb="13">
      <t>シンコウ</t>
    </rPh>
    <rPh sb="13" eb="15">
      <t>ザイダン</t>
    </rPh>
    <phoneticPr fontId="3"/>
  </si>
  <si>
    <t>公益財団法人新潟観光コンベンション協会</t>
    <rPh sb="0" eb="2">
      <t>コウエキ</t>
    </rPh>
    <rPh sb="2" eb="4">
      <t>ザイダン</t>
    </rPh>
    <rPh sb="4" eb="6">
      <t>ホウジン</t>
    </rPh>
    <rPh sb="6" eb="8">
      <t>ニイガタ</t>
    </rPh>
    <rPh sb="8" eb="10">
      <t>カンコウ</t>
    </rPh>
    <rPh sb="17" eb="19">
      <t>キョウカイ</t>
    </rPh>
    <phoneticPr fontId="3"/>
  </si>
  <si>
    <t>公益財団法人新潟市勤労者福祉サービスセンター</t>
    <rPh sb="0" eb="2">
      <t>コウエキ</t>
    </rPh>
    <rPh sb="2" eb="4">
      <t>ザイダン</t>
    </rPh>
    <rPh sb="4" eb="6">
      <t>ホウジン</t>
    </rPh>
    <rPh sb="6" eb="9">
      <t>ニイガタシ</t>
    </rPh>
    <rPh sb="9" eb="12">
      <t>キンロウシャ</t>
    </rPh>
    <rPh sb="12" eb="14">
      <t>フクシ</t>
    </rPh>
    <phoneticPr fontId="3"/>
  </si>
  <si>
    <t>公益財団法人新潟ミートプラント</t>
    <rPh sb="0" eb="2">
      <t>コウエキ</t>
    </rPh>
    <rPh sb="2" eb="4">
      <t>ザイダン</t>
    </rPh>
    <rPh sb="4" eb="6">
      <t>ホウジン</t>
    </rPh>
    <rPh sb="6" eb="8">
      <t>ニイガタ</t>
    </rPh>
    <phoneticPr fontId="3"/>
  </si>
  <si>
    <t>公益財団法人新潟市スポーツ協会</t>
  </si>
  <si>
    <t>公益財団法人新潟水道サービス</t>
    <rPh sb="0" eb="2">
      <t>コウエキ</t>
    </rPh>
    <phoneticPr fontId="2"/>
  </si>
  <si>
    <t>新潟市南区農業振興公社</t>
  </si>
  <si>
    <t>株式会社新潟市環境事業公社</t>
  </si>
  <si>
    <t>新潟地下開発株式会社</t>
  </si>
  <si>
    <t>株式会社エフエム新津</t>
  </si>
  <si>
    <t>株式会社まちづくり豊栄</t>
  </si>
  <si>
    <t>さくら福祉保健事務組合（一般会計分）</t>
    <rPh sb="3" eb="5">
      <t>フクシ</t>
    </rPh>
    <rPh sb="5" eb="7">
      <t>ホケン</t>
    </rPh>
    <rPh sb="7" eb="9">
      <t>ジム</t>
    </rPh>
    <rPh sb="9" eb="11">
      <t>クミアイ</t>
    </rPh>
    <rPh sb="12" eb="14">
      <t>イッパン</t>
    </rPh>
    <rPh sb="14" eb="16">
      <t>カイケイ</t>
    </rPh>
    <rPh sb="16" eb="17">
      <t>ブン</t>
    </rPh>
    <phoneticPr fontId="12"/>
  </si>
  <si>
    <t>さくら福祉保健事務組合（病院分）</t>
    <rPh sb="3" eb="5">
      <t>フクシ</t>
    </rPh>
    <rPh sb="5" eb="7">
      <t>ホケン</t>
    </rPh>
    <rPh sb="7" eb="9">
      <t>ジム</t>
    </rPh>
    <rPh sb="9" eb="11">
      <t>クミアイ</t>
    </rPh>
    <rPh sb="12" eb="14">
      <t>ビョウイン</t>
    </rPh>
    <rPh sb="14" eb="15">
      <t>ブン</t>
    </rPh>
    <phoneticPr fontId="12"/>
  </si>
  <si>
    <t>下越障害福祉事務組合</t>
    <rPh sb="0" eb="1">
      <t>カ</t>
    </rPh>
    <rPh sb="1" eb="2">
      <t>エツ</t>
    </rPh>
    <rPh sb="2" eb="4">
      <t>ショウガイ</t>
    </rPh>
    <rPh sb="4" eb="6">
      <t>フクシ</t>
    </rPh>
    <rPh sb="6" eb="8">
      <t>ジム</t>
    </rPh>
    <rPh sb="8" eb="10">
      <t>クミアイ</t>
    </rPh>
    <phoneticPr fontId="12"/>
  </si>
  <si>
    <t>新潟県中東福祉事務組合</t>
    <rPh sb="0" eb="3">
      <t>ニイガタケン</t>
    </rPh>
    <rPh sb="3" eb="5">
      <t>チュウトウ</t>
    </rPh>
    <rPh sb="5" eb="7">
      <t>フクシ</t>
    </rPh>
    <rPh sb="7" eb="9">
      <t>ジム</t>
    </rPh>
    <rPh sb="9" eb="11">
      <t>クミアイ</t>
    </rPh>
    <phoneticPr fontId="12"/>
  </si>
  <si>
    <t>西蒲原福祉事務組合（一般・急患分）</t>
    <rPh sb="0" eb="3">
      <t>ニシカンバラ</t>
    </rPh>
    <rPh sb="3" eb="5">
      <t>フクシ</t>
    </rPh>
    <rPh sb="5" eb="7">
      <t>ジム</t>
    </rPh>
    <rPh sb="7" eb="9">
      <t>クミアイ</t>
    </rPh>
    <rPh sb="10" eb="12">
      <t>イッパン</t>
    </rPh>
    <rPh sb="13" eb="15">
      <t>キュウカン</t>
    </rPh>
    <rPh sb="15" eb="16">
      <t>ブン</t>
    </rPh>
    <phoneticPr fontId="12"/>
  </si>
  <si>
    <t>三条・燕・西蒲・南蒲広域養護老人ホーム施設組合</t>
    <rPh sb="0" eb="2">
      <t>サンジョウ</t>
    </rPh>
    <rPh sb="3" eb="4">
      <t>ツバメ</t>
    </rPh>
    <rPh sb="5" eb="6">
      <t>ニシ</t>
    </rPh>
    <rPh sb="6" eb="7">
      <t>ガマ</t>
    </rPh>
    <rPh sb="8" eb="9">
      <t>ミナミ</t>
    </rPh>
    <rPh sb="9" eb="10">
      <t>ガマ</t>
    </rPh>
    <rPh sb="10" eb="12">
      <t>コウイキ</t>
    </rPh>
    <rPh sb="12" eb="14">
      <t>ヨウゴ</t>
    </rPh>
    <rPh sb="14" eb="16">
      <t>ロウジン</t>
    </rPh>
    <rPh sb="19" eb="21">
      <t>シセツ</t>
    </rPh>
    <rPh sb="21" eb="23">
      <t>クミアイ</t>
    </rPh>
    <phoneticPr fontId="12"/>
  </si>
  <si>
    <t>豊栄郷清掃施設処理組合</t>
    <rPh sb="0" eb="2">
      <t>トヨサカ</t>
    </rPh>
    <rPh sb="2" eb="3">
      <t>ゴウ</t>
    </rPh>
    <rPh sb="3" eb="5">
      <t>セイソウ</t>
    </rPh>
    <rPh sb="5" eb="7">
      <t>シセツ</t>
    </rPh>
    <rPh sb="7" eb="9">
      <t>ショリ</t>
    </rPh>
    <rPh sb="9" eb="11">
      <t>クミアイ</t>
    </rPh>
    <phoneticPr fontId="12"/>
  </si>
  <si>
    <t>新潟県後期高齢者医療広域連合（一般会計）</t>
  </si>
  <si>
    <t>新潟県後期高齢者医療広域連合（後期高齢会計）</t>
  </si>
  <si>
    <t>新潟県市町村総合事務組合（全体分）</t>
  </si>
  <si>
    <t>新潟東港地域水道用水供給企業団</t>
  </si>
  <si>
    <t>法適用企業</t>
    <rPh sb="0" eb="1">
      <t>ホウ</t>
    </rPh>
    <rPh sb="1" eb="3">
      <t>テキヨウ</t>
    </rPh>
    <rPh sb="3" eb="5">
      <t>キギョウ</t>
    </rPh>
    <phoneticPr fontId="2"/>
  </si>
  <si>
    <t>法適用企業</t>
  </si>
  <si>
    <t>都市整備基金</t>
    <rPh sb="0" eb="2">
      <t>トシ</t>
    </rPh>
    <rPh sb="2" eb="4">
      <t>セイビ</t>
    </rPh>
    <rPh sb="4" eb="6">
      <t>キキン</t>
    </rPh>
    <phoneticPr fontId="5"/>
  </si>
  <si>
    <t>職員退職手当基金</t>
    <rPh sb="0" eb="2">
      <t>ショクイン</t>
    </rPh>
    <rPh sb="2" eb="4">
      <t>タイショク</t>
    </rPh>
    <rPh sb="4" eb="6">
      <t>テアテ</t>
    </rPh>
    <rPh sb="6" eb="8">
      <t>キキン</t>
    </rPh>
    <phoneticPr fontId="5"/>
  </si>
  <si>
    <t>森林環境譲与税活用基金</t>
    <rPh sb="0" eb="2">
      <t>シンリン</t>
    </rPh>
    <rPh sb="2" eb="4">
      <t>カンキョウ</t>
    </rPh>
    <rPh sb="4" eb="6">
      <t>ジョウヨ</t>
    </rPh>
    <rPh sb="6" eb="7">
      <t>ゼイ</t>
    </rPh>
    <rPh sb="7" eb="9">
      <t>カツヨウ</t>
    </rPh>
    <rPh sb="9" eb="11">
      <t>キキン</t>
    </rPh>
    <phoneticPr fontId="5"/>
  </si>
  <si>
    <t>農業成長産業化基金</t>
    <rPh sb="0" eb="2">
      <t>ノウギョウ</t>
    </rPh>
    <rPh sb="2" eb="4">
      <t>セイチョウ</t>
    </rPh>
    <rPh sb="4" eb="7">
      <t>サンギョウカ</t>
    </rPh>
    <rPh sb="7" eb="9">
      <t>キキン</t>
    </rPh>
    <phoneticPr fontId="5"/>
  </si>
  <si>
    <t>再生可能エネルギー等導入推進基金</t>
    <rPh sb="0" eb="2">
      <t>サイセイ</t>
    </rPh>
    <rPh sb="2" eb="4">
      <t>カノウ</t>
    </rPh>
    <rPh sb="9" eb="10">
      <t>ナド</t>
    </rPh>
    <rPh sb="10" eb="12">
      <t>ドウニュウ</t>
    </rPh>
    <rPh sb="12" eb="14">
      <t>スイシン</t>
    </rPh>
    <rPh sb="14" eb="1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</si>
</sst>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0BB7-4B7C-8389-243E20C311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70038</c:v>
                </c:pt>
                <c:pt idx="1">
                  <c:v>59492</c:v>
                </c:pt>
                <c:pt idx="2">
                  <c:v>56709</c:v>
                </c:pt>
                <c:pt idx="3">
                  <c:v>55062</c:v>
                </c:pt>
                <c:pt idx="4">
                  <c:v>58788</c:v>
                </c:pt>
              </c:numCache>
            </c:numRef>
          </c:val>
          <c:smooth val="0"/>
          <c:extLst>
            <c:ext xmlns:c16="http://schemas.microsoft.com/office/drawing/2014/chart" uri="{C3380CC4-5D6E-409C-BE32-E72D297353CC}">
              <c16:uniqueId val="{00000001-0BB7-4B7C-8389-243E20C311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1.72</c:v>
                </c:pt>
                <c:pt idx="1">
                  <c:v>1.53</c:v>
                </c:pt>
                <c:pt idx="2">
                  <c:v>3.1</c:v>
                </c:pt>
                <c:pt idx="3">
                  <c:v>2.7</c:v>
                </c:pt>
                <c:pt idx="4">
                  <c:v>2.17</c:v>
                </c:pt>
              </c:numCache>
            </c:numRef>
          </c:val>
          <c:extLst>
            <c:ext xmlns:c16="http://schemas.microsoft.com/office/drawing/2014/chart" uri="{C3380CC4-5D6E-409C-BE32-E72D297353CC}">
              <c16:uniqueId val="{00000000-A13C-4E5E-B47C-EF03A0C14A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1.97</c:v>
                </c:pt>
                <c:pt idx="1">
                  <c:v>1.49</c:v>
                </c:pt>
                <c:pt idx="2">
                  <c:v>3.79</c:v>
                </c:pt>
                <c:pt idx="3">
                  <c:v>3.7</c:v>
                </c:pt>
                <c:pt idx="4">
                  <c:v>2.0699999999999998</c:v>
                </c:pt>
              </c:numCache>
            </c:numRef>
          </c:val>
          <c:extLst>
            <c:ext xmlns:c16="http://schemas.microsoft.com/office/drawing/2014/chart" uri="{C3380CC4-5D6E-409C-BE32-E72D297353CC}">
              <c16:uniqueId val="{00000001-A13C-4E5E-B47C-EF03A0C14A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0.73</c:v>
                </c:pt>
                <c:pt idx="1">
                  <c:v>-0.6</c:v>
                </c:pt>
                <c:pt idx="2">
                  <c:v>3.99</c:v>
                </c:pt>
                <c:pt idx="3">
                  <c:v>-0.65</c:v>
                </c:pt>
                <c:pt idx="4">
                  <c:v>-2.09</c:v>
                </c:pt>
              </c:numCache>
            </c:numRef>
          </c:val>
          <c:smooth val="0"/>
          <c:extLst>
            <c:ext xmlns:c16="http://schemas.microsoft.com/office/drawing/2014/chart" uri="{C3380CC4-5D6E-409C-BE32-E72D297353CC}">
              <c16:uniqueId val="{00000002-A13C-4E5E-B47C-EF03A0C14A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3CC-4D4F-9874-213800BB68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CC-4D4F-9874-213800BB68E8}"/>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2-13CC-4D4F-9874-213800BB68E8}"/>
            </c:ext>
          </c:extLst>
        </c:ser>
        <c:ser>
          <c:idx val="3"/>
          <c:order val="3"/>
          <c:tx>
            <c:strRef>
              <c:f>データシート!$A$30</c:f>
              <c:strCache>
                <c:ptCount val="1"/>
                <c:pt idx="0">
                  <c:v>国民健康保険事業会計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0.16</c:v>
                </c:pt>
                <c:pt idx="4">
                  <c:v>#N/A</c:v>
                </c:pt>
                <c:pt idx="5">
                  <c:v>0.2</c:v>
                </c:pt>
                <c:pt idx="6">
                  <c:v>#N/A</c:v>
                </c:pt>
                <c:pt idx="7">
                  <c:v>0.08</c:v>
                </c:pt>
                <c:pt idx="8">
                  <c:v>#N/A</c:v>
                </c:pt>
                <c:pt idx="9">
                  <c:v>0.19</c:v>
                </c:pt>
              </c:numCache>
            </c:numRef>
          </c:val>
          <c:extLst>
            <c:ext xmlns:c16="http://schemas.microsoft.com/office/drawing/2014/chart" uri="{C3380CC4-5D6E-409C-BE32-E72D297353CC}">
              <c16:uniqueId val="{00000003-13CC-4D4F-9874-213800BB68E8}"/>
            </c:ext>
          </c:extLst>
        </c:ser>
        <c:ser>
          <c:idx val="4"/>
          <c:order val="4"/>
          <c:tx>
            <c:strRef>
              <c:f>データシート!$A$31</c:f>
              <c:strCache>
                <c:ptCount val="1"/>
                <c:pt idx="0">
                  <c:v>母子父子寡婦福祉資金貸付事業会計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0.21</c:v>
                </c:pt>
                <c:pt idx="2">
                  <c:v>#N/A</c:v>
                </c:pt>
                <c:pt idx="3">
                  <c:v>0.24</c:v>
                </c:pt>
                <c:pt idx="4">
                  <c:v>#N/A</c:v>
                </c:pt>
                <c:pt idx="5">
                  <c:v>0.27</c:v>
                </c:pt>
                <c:pt idx="6">
                  <c:v>#N/A</c:v>
                </c:pt>
                <c:pt idx="7">
                  <c:v>0.31</c:v>
                </c:pt>
                <c:pt idx="8">
                  <c:v>#N/A</c:v>
                </c:pt>
                <c:pt idx="9">
                  <c:v>0.27</c:v>
                </c:pt>
              </c:numCache>
            </c:numRef>
          </c:val>
          <c:extLst>
            <c:ext xmlns:c16="http://schemas.microsoft.com/office/drawing/2014/chart" uri="{C3380CC4-5D6E-409C-BE32-E72D297353CC}">
              <c16:uniqueId val="{00000004-13CC-4D4F-9874-213800BB68E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0.55000000000000004</c:v>
                </c:pt>
                <c:pt idx="2">
                  <c:v>#N/A</c:v>
                </c:pt>
                <c:pt idx="3">
                  <c:v>0.63</c:v>
                </c:pt>
                <c:pt idx="4">
                  <c:v>#N/A</c:v>
                </c:pt>
                <c:pt idx="5">
                  <c:v>0.8</c:v>
                </c:pt>
                <c:pt idx="6">
                  <c:v>#N/A</c:v>
                </c:pt>
                <c:pt idx="7">
                  <c:v>0.41</c:v>
                </c:pt>
                <c:pt idx="8">
                  <c:v>#N/A</c:v>
                </c:pt>
                <c:pt idx="9">
                  <c:v>0.42</c:v>
                </c:pt>
              </c:numCache>
            </c:numRef>
          </c:val>
          <c:extLst>
            <c:ext xmlns:c16="http://schemas.microsoft.com/office/drawing/2014/chart" uri="{C3380CC4-5D6E-409C-BE32-E72D297353CC}">
              <c16:uniqueId val="{00000005-13CC-4D4F-9874-213800BB68E8}"/>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0.43</c:v>
                </c:pt>
                <c:pt idx="2">
                  <c:v>#N/A</c:v>
                </c:pt>
                <c:pt idx="3">
                  <c:v>0.39</c:v>
                </c:pt>
                <c:pt idx="4">
                  <c:v>#N/A</c:v>
                </c:pt>
                <c:pt idx="5">
                  <c:v>0.56999999999999995</c:v>
                </c:pt>
                <c:pt idx="6">
                  <c:v>#N/A</c:v>
                </c:pt>
                <c:pt idx="7">
                  <c:v>1.08</c:v>
                </c:pt>
                <c:pt idx="8">
                  <c:v>#N/A</c:v>
                </c:pt>
                <c:pt idx="9">
                  <c:v>0.7</c:v>
                </c:pt>
              </c:numCache>
            </c:numRef>
          </c:val>
          <c:extLst>
            <c:ext xmlns:c16="http://schemas.microsoft.com/office/drawing/2014/chart" uri="{C3380CC4-5D6E-409C-BE32-E72D297353CC}">
              <c16:uniqueId val="{00000006-13CC-4D4F-9874-213800BB68E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1.49</c:v>
                </c:pt>
                <c:pt idx="2">
                  <c:v>#N/A</c:v>
                </c:pt>
                <c:pt idx="3">
                  <c:v>1.28</c:v>
                </c:pt>
                <c:pt idx="4">
                  <c:v>#N/A</c:v>
                </c:pt>
                <c:pt idx="5">
                  <c:v>2.82</c:v>
                </c:pt>
                <c:pt idx="6">
                  <c:v>#N/A</c:v>
                </c:pt>
                <c:pt idx="7">
                  <c:v>2.39</c:v>
                </c:pt>
                <c:pt idx="8">
                  <c:v>#N/A</c:v>
                </c:pt>
                <c:pt idx="9">
                  <c:v>1.89</c:v>
                </c:pt>
              </c:numCache>
            </c:numRef>
          </c:val>
          <c:extLst>
            <c:ext xmlns:c16="http://schemas.microsoft.com/office/drawing/2014/chart" uri="{C3380CC4-5D6E-409C-BE32-E72D297353CC}">
              <c16:uniqueId val="{00000007-13CC-4D4F-9874-213800BB68E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3.01</c:v>
                </c:pt>
                <c:pt idx="2">
                  <c:v>#N/A</c:v>
                </c:pt>
                <c:pt idx="3">
                  <c:v>3.03</c:v>
                </c:pt>
                <c:pt idx="4">
                  <c:v>#N/A</c:v>
                </c:pt>
                <c:pt idx="5">
                  <c:v>2.79</c:v>
                </c:pt>
                <c:pt idx="6">
                  <c:v>#N/A</c:v>
                </c:pt>
                <c:pt idx="7">
                  <c:v>2.83</c:v>
                </c:pt>
                <c:pt idx="8">
                  <c:v>#N/A</c:v>
                </c:pt>
                <c:pt idx="9">
                  <c:v>2.0299999999999998</c:v>
                </c:pt>
              </c:numCache>
            </c:numRef>
          </c:val>
          <c:extLst>
            <c:ext xmlns:c16="http://schemas.microsoft.com/office/drawing/2014/chart" uri="{C3380CC4-5D6E-409C-BE32-E72D297353CC}">
              <c16:uniqueId val="{00000008-13CC-4D4F-9874-213800BB68E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4.17</c:v>
                </c:pt>
                <c:pt idx="2">
                  <c:v>#N/A</c:v>
                </c:pt>
                <c:pt idx="3">
                  <c:v>3.87</c:v>
                </c:pt>
                <c:pt idx="4">
                  <c:v>#N/A</c:v>
                </c:pt>
                <c:pt idx="5">
                  <c:v>3.5</c:v>
                </c:pt>
                <c:pt idx="6">
                  <c:v>#N/A</c:v>
                </c:pt>
                <c:pt idx="7">
                  <c:v>3.6</c:v>
                </c:pt>
                <c:pt idx="8">
                  <c:v>#N/A</c:v>
                </c:pt>
                <c:pt idx="9">
                  <c:v>3.33</c:v>
                </c:pt>
              </c:numCache>
            </c:numRef>
          </c:val>
          <c:extLst>
            <c:ext xmlns:c16="http://schemas.microsoft.com/office/drawing/2014/chart" uri="{C3380CC4-5D6E-409C-BE32-E72D297353CC}">
              <c16:uniqueId val="{00000009-13CC-4D4F-9874-213800BB68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38532</c:v>
                </c:pt>
                <c:pt idx="5">
                  <c:v>38924</c:v>
                </c:pt>
                <c:pt idx="8">
                  <c:v>39659</c:v>
                </c:pt>
                <c:pt idx="11">
                  <c:v>39847</c:v>
                </c:pt>
                <c:pt idx="14">
                  <c:v>40235</c:v>
                </c:pt>
              </c:numCache>
            </c:numRef>
          </c:val>
          <c:extLst>
            <c:ext xmlns:c16="http://schemas.microsoft.com/office/drawing/2014/chart" uri="{C3380CC4-5D6E-409C-BE32-E72D297353CC}">
              <c16:uniqueId val="{00000000-EF58-4A59-802B-F018C9DB06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58-4A59-802B-F018C9DB06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450</c:v>
                </c:pt>
                <c:pt idx="3">
                  <c:v>424</c:v>
                </c:pt>
                <c:pt idx="6">
                  <c:v>321</c:v>
                </c:pt>
                <c:pt idx="9">
                  <c:v>310</c:v>
                </c:pt>
                <c:pt idx="12">
                  <c:v>246</c:v>
                </c:pt>
              </c:numCache>
            </c:numRef>
          </c:val>
          <c:extLst>
            <c:ext xmlns:c16="http://schemas.microsoft.com/office/drawing/2014/chart" uri="{C3380CC4-5D6E-409C-BE32-E72D297353CC}">
              <c16:uniqueId val="{00000002-EF58-4A59-802B-F018C9DB06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c:v>
                </c:pt>
                <c:pt idx="3">
                  <c:v>12</c:v>
                </c:pt>
                <c:pt idx="6">
                  <c:v>14</c:v>
                </c:pt>
                <c:pt idx="9">
                  <c:v>15</c:v>
                </c:pt>
                <c:pt idx="12">
                  <c:v>19</c:v>
                </c:pt>
              </c:numCache>
            </c:numRef>
          </c:val>
          <c:extLst>
            <c:ext xmlns:c16="http://schemas.microsoft.com/office/drawing/2014/chart" uri="{C3380CC4-5D6E-409C-BE32-E72D297353CC}">
              <c16:uniqueId val="{00000003-EF58-4A59-802B-F018C9DB06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13159</c:v>
                </c:pt>
                <c:pt idx="3">
                  <c:v>13478</c:v>
                </c:pt>
                <c:pt idx="6">
                  <c:v>13911</c:v>
                </c:pt>
                <c:pt idx="9">
                  <c:v>13941</c:v>
                </c:pt>
                <c:pt idx="12">
                  <c:v>14206</c:v>
                </c:pt>
              </c:numCache>
            </c:numRef>
          </c:val>
          <c:extLst>
            <c:ext xmlns:c16="http://schemas.microsoft.com/office/drawing/2014/chart" uri="{C3380CC4-5D6E-409C-BE32-E72D297353CC}">
              <c16:uniqueId val="{00000004-EF58-4A59-802B-F018C9DB06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7580</c:v>
                </c:pt>
                <c:pt idx="3">
                  <c:v>7987</c:v>
                </c:pt>
                <c:pt idx="6">
                  <c:v>8029</c:v>
                </c:pt>
                <c:pt idx="9">
                  <c:v>9653</c:v>
                </c:pt>
                <c:pt idx="12">
                  <c:v>9659</c:v>
                </c:pt>
              </c:numCache>
            </c:numRef>
          </c:val>
          <c:extLst>
            <c:ext xmlns:c16="http://schemas.microsoft.com/office/drawing/2014/chart" uri="{C3380CC4-5D6E-409C-BE32-E72D297353CC}">
              <c16:uniqueId val="{00000005-EF58-4A59-802B-F018C9DB06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2282</c:v>
                </c:pt>
                <c:pt idx="3">
                  <c:v>2128</c:v>
                </c:pt>
                <c:pt idx="6">
                  <c:v>2041</c:v>
                </c:pt>
                <c:pt idx="9">
                  <c:v>2825</c:v>
                </c:pt>
                <c:pt idx="12">
                  <c:v>2232</c:v>
                </c:pt>
              </c:numCache>
            </c:numRef>
          </c:val>
          <c:extLst>
            <c:ext xmlns:c16="http://schemas.microsoft.com/office/drawing/2014/chart" uri="{C3380CC4-5D6E-409C-BE32-E72D297353CC}">
              <c16:uniqueId val="{00000006-EF58-4A59-802B-F018C9DB06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36656</c:v>
                </c:pt>
                <c:pt idx="3">
                  <c:v>37350</c:v>
                </c:pt>
                <c:pt idx="6">
                  <c:v>38906</c:v>
                </c:pt>
                <c:pt idx="9">
                  <c:v>39337</c:v>
                </c:pt>
                <c:pt idx="12">
                  <c:v>40112</c:v>
                </c:pt>
              </c:numCache>
            </c:numRef>
          </c:val>
          <c:extLst>
            <c:ext xmlns:c16="http://schemas.microsoft.com/office/drawing/2014/chart" uri="{C3380CC4-5D6E-409C-BE32-E72D297353CC}">
              <c16:uniqueId val="{00000007-EF58-4A59-802B-F018C9DB06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21619</c:v>
                </c:pt>
                <c:pt idx="2">
                  <c:v>#N/A</c:v>
                </c:pt>
                <c:pt idx="3">
                  <c:v>#N/A</c:v>
                </c:pt>
                <c:pt idx="4">
                  <c:v>22455</c:v>
                </c:pt>
                <c:pt idx="5">
                  <c:v>#N/A</c:v>
                </c:pt>
                <c:pt idx="6">
                  <c:v>#N/A</c:v>
                </c:pt>
                <c:pt idx="7">
                  <c:v>23563</c:v>
                </c:pt>
                <c:pt idx="8">
                  <c:v>#N/A</c:v>
                </c:pt>
                <c:pt idx="9">
                  <c:v>#N/A</c:v>
                </c:pt>
                <c:pt idx="10">
                  <c:v>26234</c:v>
                </c:pt>
                <c:pt idx="11">
                  <c:v>#N/A</c:v>
                </c:pt>
                <c:pt idx="12">
                  <c:v>#N/A</c:v>
                </c:pt>
                <c:pt idx="13">
                  <c:v>26239</c:v>
                </c:pt>
                <c:pt idx="14">
                  <c:v>#N/A</c:v>
                </c:pt>
              </c:numCache>
            </c:numRef>
          </c:val>
          <c:smooth val="0"/>
          <c:extLst>
            <c:ext xmlns:c16="http://schemas.microsoft.com/office/drawing/2014/chart" uri="{C3380CC4-5D6E-409C-BE32-E72D297353CC}">
              <c16:uniqueId val="{00000008-EF58-4A59-802B-F018C9DB06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527413</c:v>
                </c:pt>
                <c:pt idx="5">
                  <c:v>538367</c:v>
                </c:pt>
                <c:pt idx="8">
                  <c:v>540419</c:v>
                </c:pt>
                <c:pt idx="11">
                  <c:v>536042</c:v>
                </c:pt>
                <c:pt idx="14">
                  <c:v>535357</c:v>
                </c:pt>
              </c:numCache>
            </c:numRef>
          </c:val>
          <c:extLst>
            <c:ext xmlns:c16="http://schemas.microsoft.com/office/drawing/2014/chart" uri="{C3380CC4-5D6E-409C-BE32-E72D297353CC}">
              <c16:uniqueId val="{00000000-BA5B-451C-ACDD-3A19ADC32E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86795</c:v>
                </c:pt>
                <c:pt idx="5">
                  <c:v>81469</c:v>
                </c:pt>
                <c:pt idx="8">
                  <c:v>80877</c:v>
                </c:pt>
                <c:pt idx="11">
                  <c:v>79700</c:v>
                </c:pt>
                <c:pt idx="14">
                  <c:v>77188</c:v>
                </c:pt>
              </c:numCache>
            </c:numRef>
          </c:val>
          <c:extLst>
            <c:ext xmlns:c16="http://schemas.microsoft.com/office/drawing/2014/chart" uri="{C3380CC4-5D6E-409C-BE32-E72D297353CC}">
              <c16:uniqueId val="{00000001-BA5B-451C-ACDD-3A19ADC32E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32389</c:v>
                </c:pt>
                <c:pt idx="5">
                  <c:v>32974</c:v>
                </c:pt>
                <c:pt idx="8">
                  <c:v>42557</c:v>
                </c:pt>
                <c:pt idx="11">
                  <c:v>40747</c:v>
                </c:pt>
                <c:pt idx="14">
                  <c:v>41431</c:v>
                </c:pt>
              </c:numCache>
            </c:numRef>
          </c:val>
          <c:extLst>
            <c:ext xmlns:c16="http://schemas.microsoft.com/office/drawing/2014/chart" uri="{C3380CC4-5D6E-409C-BE32-E72D297353CC}">
              <c16:uniqueId val="{00000002-BA5B-451C-ACDD-3A19ADC32E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5B-451C-ACDD-3A19ADC32E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5B-451C-ACDD-3A19ADC32E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115</c:v>
                </c:pt>
                <c:pt idx="3">
                  <c:v>56</c:v>
                </c:pt>
                <c:pt idx="6">
                  <c:v>0</c:v>
                </c:pt>
                <c:pt idx="9">
                  <c:v>8</c:v>
                </c:pt>
                <c:pt idx="12">
                  <c:v>8</c:v>
                </c:pt>
              </c:numCache>
            </c:numRef>
          </c:val>
          <c:extLst>
            <c:ext xmlns:c16="http://schemas.microsoft.com/office/drawing/2014/chart" uri="{C3380CC4-5D6E-409C-BE32-E72D297353CC}">
              <c16:uniqueId val="{00000005-BA5B-451C-ACDD-3A19ADC32E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76459</c:v>
                </c:pt>
                <c:pt idx="3">
                  <c:v>76410</c:v>
                </c:pt>
                <c:pt idx="6">
                  <c:v>74348</c:v>
                </c:pt>
                <c:pt idx="9">
                  <c:v>72626</c:v>
                </c:pt>
                <c:pt idx="12">
                  <c:v>74005</c:v>
                </c:pt>
              </c:numCache>
            </c:numRef>
          </c:val>
          <c:extLst>
            <c:ext xmlns:c16="http://schemas.microsoft.com/office/drawing/2014/chart" uri="{C3380CC4-5D6E-409C-BE32-E72D297353CC}">
              <c16:uniqueId val="{00000006-BA5B-451C-ACDD-3A19ADC32E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439</c:v>
                </c:pt>
                <c:pt idx="3">
                  <c:v>426</c:v>
                </c:pt>
                <c:pt idx="6">
                  <c:v>405</c:v>
                </c:pt>
                <c:pt idx="9">
                  <c:v>381</c:v>
                </c:pt>
                <c:pt idx="12">
                  <c:v>366</c:v>
                </c:pt>
              </c:numCache>
            </c:numRef>
          </c:val>
          <c:extLst>
            <c:ext xmlns:c16="http://schemas.microsoft.com/office/drawing/2014/chart" uri="{C3380CC4-5D6E-409C-BE32-E72D297353CC}">
              <c16:uniqueId val="{00000007-BA5B-451C-ACDD-3A19ADC32E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180477</c:v>
                </c:pt>
                <c:pt idx="3">
                  <c:v>172244</c:v>
                </c:pt>
                <c:pt idx="6">
                  <c:v>174908</c:v>
                </c:pt>
                <c:pt idx="9">
                  <c:v>174727</c:v>
                </c:pt>
                <c:pt idx="12">
                  <c:v>172797</c:v>
                </c:pt>
              </c:numCache>
            </c:numRef>
          </c:val>
          <c:extLst>
            <c:ext xmlns:c16="http://schemas.microsoft.com/office/drawing/2014/chart" uri="{C3380CC4-5D6E-409C-BE32-E72D297353CC}">
              <c16:uniqueId val="{00000008-BA5B-451C-ACDD-3A19ADC32E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10467</c:v>
                </c:pt>
                <c:pt idx="3">
                  <c:v>9810</c:v>
                </c:pt>
                <c:pt idx="6">
                  <c:v>9067</c:v>
                </c:pt>
                <c:pt idx="9">
                  <c:v>8974</c:v>
                </c:pt>
                <c:pt idx="12">
                  <c:v>8048</c:v>
                </c:pt>
              </c:numCache>
            </c:numRef>
          </c:val>
          <c:extLst>
            <c:ext xmlns:c16="http://schemas.microsoft.com/office/drawing/2014/chart" uri="{C3380CC4-5D6E-409C-BE32-E72D297353CC}">
              <c16:uniqueId val="{00000009-BA5B-451C-ACDD-3A19ADC32E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654360</c:v>
                </c:pt>
                <c:pt idx="3">
                  <c:v>665123</c:v>
                </c:pt>
                <c:pt idx="6">
                  <c:v>667056</c:v>
                </c:pt>
                <c:pt idx="9">
                  <c:v>659349</c:v>
                </c:pt>
                <c:pt idx="12">
                  <c:v>654495</c:v>
                </c:pt>
              </c:numCache>
            </c:numRef>
          </c:val>
          <c:extLst>
            <c:ext xmlns:c16="http://schemas.microsoft.com/office/drawing/2014/chart" uri="{C3380CC4-5D6E-409C-BE32-E72D297353CC}">
              <c16:uniqueId val="{0000000A-BA5B-451C-ACDD-3A19ADC32E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275718</c:v>
                </c:pt>
                <c:pt idx="2">
                  <c:v>#N/A</c:v>
                </c:pt>
                <c:pt idx="3">
                  <c:v>#N/A</c:v>
                </c:pt>
                <c:pt idx="4">
                  <c:v>271259</c:v>
                </c:pt>
                <c:pt idx="5">
                  <c:v>#N/A</c:v>
                </c:pt>
                <c:pt idx="6">
                  <c:v>#N/A</c:v>
                </c:pt>
                <c:pt idx="7">
                  <c:v>261932</c:v>
                </c:pt>
                <c:pt idx="8">
                  <c:v>#N/A</c:v>
                </c:pt>
                <c:pt idx="9">
                  <c:v>#N/A</c:v>
                </c:pt>
                <c:pt idx="10">
                  <c:v>259575</c:v>
                </c:pt>
                <c:pt idx="11">
                  <c:v>#N/A</c:v>
                </c:pt>
                <c:pt idx="12">
                  <c:v>#N/A</c:v>
                </c:pt>
                <c:pt idx="13">
                  <c:v>255743</c:v>
                </c:pt>
                <c:pt idx="14">
                  <c:v>#N/A</c:v>
                </c:pt>
              </c:numCache>
            </c:numRef>
          </c:val>
          <c:smooth val="0"/>
          <c:extLst>
            <c:ext xmlns:c16="http://schemas.microsoft.com/office/drawing/2014/chart" uri="{C3380CC4-5D6E-409C-BE32-E72D297353CC}">
              <c16:uniqueId val="{0000000B-BA5B-451C-ACDD-3A19ADC32E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9239</c:v>
                </c:pt>
                <c:pt idx="1">
                  <c:v>8820</c:v>
                </c:pt>
                <c:pt idx="2">
                  <c:v>4995</c:v>
                </c:pt>
              </c:numCache>
            </c:numRef>
          </c:val>
          <c:extLst>
            <c:ext xmlns:c16="http://schemas.microsoft.com/office/drawing/2014/chart" uri="{C3380CC4-5D6E-409C-BE32-E72D297353CC}">
              <c16:uniqueId val="{00000000-F9C0-491B-BB7C-027E6A1FD3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36</c:v>
                </c:pt>
                <c:pt idx="1">
                  <c:v>36</c:v>
                </c:pt>
                <c:pt idx="2">
                  <c:v>1130</c:v>
                </c:pt>
              </c:numCache>
            </c:numRef>
          </c:val>
          <c:extLst>
            <c:ext xmlns:c16="http://schemas.microsoft.com/office/drawing/2014/chart" uri="{C3380CC4-5D6E-409C-BE32-E72D297353CC}">
              <c16:uniqueId val="{00000001-F9C0-491B-BB7C-027E6A1FD3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1916</c:v>
                </c:pt>
                <c:pt idx="1">
                  <c:v>1951</c:v>
                </c:pt>
                <c:pt idx="2">
                  <c:v>2203</c:v>
                </c:pt>
              </c:numCache>
            </c:numRef>
          </c:val>
          <c:extLst>
            <c:ext xmlns:c16="http://schemas.microsoft.com/office/drawing/2014/chart" uri="{C3380CC4-5D6E-409C-BE32-E72D297353CC}">
              <c16:uniqueId val="{00000002-F9C0-491B-BB7C-027E6A1FD3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767,565
761,312
725.99
440,273,359
426,252,997
5,222,869
241,028,935
625,194,547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令和５年度は、基準財政収入額が増加したが、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臨時財政対策債への振替が減少したことなどにより、それを上回る割合で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比べ減少した。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今後も歳入確保や歳出削減に努めるとともに、雇用の確保、拠点性の強化、交流人口の拡大などによる税収基盤の強化に取り組んでいく。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130628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399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96157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365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歳出面では、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扶助費や公債費の増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億円余り増加した。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歳入面では、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市税や臨時財政対策債を含む実質的な地方交付税の増加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などにより、全体として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余り増加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し、その結果、前年度と比較して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類似団体の平均よりは低い数値にあるが、今後も歳出の見直しを行うとともに、市税収入の増加を図ることにより、数値が上昇しないよう努める。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17639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5370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113188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4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11995</xdr:rowOff>
    </xdr:from>
    <xdr:to>
      <xdr:col>19</xdr:col>
      <xdr:colOff>133350</xdr:colOff>
      <xdr:row>62</xdr:row>
      <xdr:rowOff>17639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98995"/>
          <a:ext cx="889000" cy="3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42632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4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11995</xdr:rowOff>
    </xdr:from>
    <xdr:to>
      <xdr:col>15</xdr:col>
      <xdr:colOff>82550</xdr:colOff>
      <xdr:row>61</xdr:row>
      <xdr:rowOff>162278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298995"/>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101194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162278</xdr:rowOff>
    </xdr:from>
    <xdr:to>
      <xdr:col>11</xdr:col>
      <xdr:colOff>31750</xdr:colOff>
      <xdr:row>62</xdr:row>
      <xdr:rowOff>17639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62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32049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138289</xdr:rowOff>
    </xdr:from>
    <xdr:to>
      <xdr:col>19</xdr:col>
      <xdr:colOff>184150</xdr:colOff>
      <xdr:row>62</xdr:row>
      <xdr:rowOff>68439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78616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6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132645</xdr:rowOff>
    </xdr:from>
    <xdr:to>
      <xdr:col>15</xdr:col>
      <xdr:colOff>133350</xdr:colOff>
      <xdr:row>60</xdr:row>
      <xdr:rowOff>62795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72972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1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111478</xdr:rowOff>
    </xdr:from>
    <xdr:to>
      <xdr:col>11</xdr:col>
      <xdr:colOff>82550</xdr:colOff>
      <xdr:row>62</xdr:row>
      <xdr:rowOff>41628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51805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138289</xdr:rowOff>
    </xdr:from>
    <xdr:to>
      <xdr:col>7</xdr:col>
      <xdr:colOff>31750</xdr:colOff>
      <xdr:row>62</xdr:row>
      <xdr:rowOff>68439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78616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6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定年延長制度開始に伴い、退職手当が一時的に減となったこと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した。物件費については、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新型コロナウイルスワクチン接種関係事業費が減少したこと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により、維持補修費については、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除排雪経費が減となった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ことにより、ともに決算額が減少した。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類似団体内順位は変わらず下位に位置していることから、今後も引き続き、事務事業の見直しや公共施設の最適化を図り、歳出抑制に努める。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7334</xdr:rowOff>
    </xdr:from>
    <xdr:to>
      <xdr:col>23</xdr:col>
      <xdr:colOff>133350</xdr:colOff>
      <xdr:row>88</xdr:row>
      <xdr:rowOff>19786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4784"/>
          <a:ext cx="0" cy="1212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163313</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07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19786</xdr:rowOff>
    </xdr:from>
    <xdr:to>
      <xdr:col>24</xdr:col>
      <xdr:colOff>12700</xdr:colOff>
      <xdr:row>88</xdr:row>
      <xdr:rowOff>19786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1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93711</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7334</xdr:rowOff>
    </xdr:from>
    <xdr:to>
      <xdr:col>24</xdr:col>
      <xdr:colOff>12700</xdr:colOff>
      <xdr:row>81</xdr:row>
      <xdr:rowOff>7334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74448</xdr:rowOff>
    </xdr:from>
    <xdr:to>
      <xdr:col>23</xdr:col>
      <xdr:colOff>133350</xdr:colOff>
      <xdr:row>89</xdr:row>
      <xdr:rowOff>125349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4990598"/>
          <a:ext cx="838200" cy="39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45037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27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28510</xdr:rowOff>
    </xdr:from>
    <xdr:to>
      <xdr:col>23</xdr:col>
      <xdr:colOff>184150</xdr:colOff>
      <xdr:row>84</xdr:row>
      <xdr:rowOff>130110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3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136634</xdr:rowOff>
    </xdr:from>
    <xdr:to>
      <xdr:col>19</xdr:col>
      <xdr:colOff>133350</xdr:colOff>
      <xdr:row>89</xdr:row>
      <xdr:rowOff>125349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5052784"/>
          <a:ext cx="889000" cy="3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79814</xdr:rowOff>
    </xdr:from>
    <xdr:to>
      <xdr:col>19</xdr:col>
      <xdr:colOff>184150</xdr:colOff>
      <xdr:row>86</xdr:row>
      <xdr:rowOff>9964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6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20141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4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136634</xdr:rowOff>
    </xdr:from>
    <xdr:to>
      <xdr:col>15</xdr:col>
      <xdr:colOff>82550</xdr:colOff>
      <xdr:row>87</xdr:row>
      <xdr:rowOff>143390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5052784"/>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88835</xdr:rowOff>
    </xdr:from>
    <xdr:to>
      <xdr:col>15</xdr:col>
      <xdr:colOff>133350</xdr:colOff>
      <xdr:row>85</xdr:row>
      <xdr:rowOff>18985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29162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25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5679</xdr:rowOff>
    </xdr:from>
    <xdr:to>
      <xdr:col>11</xdr:col>
      <xdr:colOff>31750</xdr:colOff>
      <xdr:row>87</xdr:row>
      <xdr:rowOff>143390</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407479"/>
          <a:ext cx="889000" cy="65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160813</xdr:rowOff>
    </xdr:from>
    <xdr:to>
      <xdr:col>11</xdr:col>
      <xdr:colOff>82550</xdr:colOff>
      <xdr:row>82</xdr:row>
      <xdr:rowOff>90963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101140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8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79035</xdr:rowOff>
    </xdr:from>
    <xdr:to>
      <xdr:col>7</xdr:col>
      <xdr:colOff>31750</xdr:colOff>
      <xdr:row>81</xdr:row>
      <xdr:rowOff>9185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19362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5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23648</xdr:rowOff>
    </xdr:from>
    <xdr:to>
      <xdr:col>23</xdr:col>
      <xdr:colOff>184150</xdr:colOff>
      <xdr:row>87</xdr:row>
      <xdr:rowOff>125248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9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90975</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83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74549</xdr:rowOff>
    </xdr:from>
    <xdr:to>
      <xdr:col>19</xdr:col>
      <xdr:colOff>184150</xdr:colOff>
      <xdr:row>90</xdr:row>
      <xdr:rowOff>4699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53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160926</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5419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85834</xdr:rowOff>
    </xdr:from>
    <xdr:to>
      <xdr:col>15</xdr:col>
      <xdr:colOff>133350</xdr:colOff>
      <xdr:row>88</xdr:row>
      <xdr:rowOff>15984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500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761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508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92590</xdr:rowOff>
    </xdr:from>
    <xdr:to>
      <xdr:col>11</xdr:col>
      <xdr:colOff>82550</xdr:colOff>
      <xdr:row>88</xdr:row>
      <xdr:rowOff>22740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50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7517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509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126329</xdr:rowOff>
    </xdr:from>
    <xdr:to>
      <xdr:col>7</xdr:col>
      <xdr:colOff>31750</xdr:colOff>
      <xdr:row>84</xdr:row>
      <xdr:rowOff>56479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35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41256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44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引き続き国制度準拠を徹底し、今後もより一層給与適正化に努める。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82</xdr:row>
      <xdr:rowOff>63500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6179800" y="140879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82</xdr:row>
      <xdr:rowOff>63500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0879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82</xdr:row>
      <xdr:rowOff>29029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08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82</xdr:row>
      <xdr:rowOff>29029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40189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166206</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149679</xdr:rowOff>
    </xdr:from>
    <xdr:to>
      <xdr:col>68</xdr:col>
      <xdr:colOff>203200</xdr:colOff>
      <xdr:row>82</xdr:row>
      <xdr:rowOff>79829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90006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会計年度任用職員制度への移行による影響で増員となっている。また、本市は、区役所・出張所や公立保育所を多く設置していることなどから、類似団体との比較では平均を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引き続き、職員配置の選択と集中、適正化を進める。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12700</xdr:rowOff>
    </xdr:from>
    <xdr:to>
      <xdr:col>81</xdr:col>
      <xdr:colOff>44450</xdr:colOff>
      <xdr:row>65</xdr:row>
      <xdr:rowOff>51308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15695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12700</xdr:rowOff>
    </xdr:from>
    <xdr:to>
      <xdr:col>77</xdr:col>
      <xdr:colOff>44450</xdr:colOff>
      <xdr:row>65</xdr:row>
      <xdr:rowOff>60960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11569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17526</xdr:rowOff>
    </xdr:from>
    <xdr:to>
      <xdr:col>72</xdr:col>
      <xdr:colOff>203200</xdr:colOff>
      <xdr:row>65</xdr:row>
      <xdr:rowOff>60960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1617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15240</xdr:rowOff>
    </xdr:from>
    <xdr:to>
      <xdr:col>68</xdr:col>
      <xdr:colOff>152400</xdr:colOff>
      <xdr:row>65</xdr:row>
      <xdr:rowOff>17526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880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508</xdr:rowOff>
    </xdr:from>
    <xdr:to>
      <xdr:col>81</xdr:col>
      <xdr:colOff>95250</xdr:colOff>
      <xdr:row>65</xdr:row>
      <xdr:rowOff>102108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67835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04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133350</xdr:rowOff>
    </xdr:from>
    <xdr:to>
      <xdr:col>77</xdr:col>
      <xdr:colOff>95250</xdr:colOff>
      <xdr:row>65</xdr:row>
      <xdr:rowOff>63500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48277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10160</xdr:rowOff>
    </xdr:from>
    <xdr:to>
      <xdr:col>73</xdr:col>
      <xdr:colOff>44450</xdr:colOff>
      <xdr:row>65</xdr:row>
      <xdr:rowOff>111760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96537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138176</xdr:rowOff>
    </xdr:from>
    <xdr:to>
      <xdr:col>68</xdr:col>
      <xdr:colOff>203200</xdr:colOff>
      <xdr:row>65</xdr:row>
      <xdr:rowOff>68326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53103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135890</xdr:rowOff>
    </xdr:from>
    <xdr:to>
      <xdr:col>64</xdr:col>
      <xdr:colOff>152400</xdr:colOff>
      <xdr:row>64</xdr:row>
      <xdr:rowOff>66040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50817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分子が５百万円余の増となった一方、標準財政規模における標準税収入等の増加により分母が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億円余の増となったことにより、単年度比率では、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カ年平均としては、前年度比＋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33867</xdr:rowOff>
    </xdr:from>
    <xdr:to>
      <xdr:col>81</xdr:col>
      <xdr:colOff>44450</xdr:colOff>
      <xdr:row>45</xdr:row>
      <xdr:rowOff>87489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749117"/>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111478</xdr:rowOff>
    </xdr:from>
    <xdr:to>
      <xdr:col>77</xdr:col>
      <xdr:colOff>44450</xdr:colOff>
      <xdr:row>45</xdr:row>
      <xdr:rowOff>33867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65527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123772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98072</xdr:rowOff>
    </xdr:from>
    <xdr:to>
      <xdr:col>72</xdr:col>
      <xdr:colOff>203200</xdr:colOff>
      <xdr:row>44</xdr:row>
      <xdr:rowOff>111478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98072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5882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36689</xdr:rowOff>
    </xdr:from>
    <xdr:to>
      <xdr:col>81</xdr:col>
      <xdr:colOff>95250</xdr:colOff>
      <xdr:row>45</xdr:row>
      <xdr:rowOff>138289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104016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6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154517</xdr:rowOff>
    </xdr:from>
    <xdr:to>
      <xdr:col>77</xdr:col>
      <xdr:colOff>95250</xdr:colOff>
      <xdr:row>45</xdr:row>
      <xdr:rowOff>84667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69444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60678</xdr:rowOff>
    </xdr:from>
    <xdr:to>
      <xdr:col>73</xdr:col>
      <xdr:colOff>44450</xdr:colOff>
      <xdr:row>44</xdr:row>
      <xdr:rowOff>162278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147055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47272</xdr:rowOff>
    </xdr:from>
    <xdr:to>
      <xdr:col>68</xdr:col>
      <xdr:colOff>203200</xdr:colOff>
      <xdr:row>44</xdr:row>
      <xdr:rowOff>148872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133649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標準財政規模における標準税収入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等の増加により分母が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億円余の増となった一方、地方債現在高、企業会計への公債費繰出など将来負担額が減少したことにより、分子が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億円余の減少となった。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その結果、将来負担比率としては、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102447</xdr:rowOff>
    </xdr:from>
    <xdr:to>
      <xdr:col>81</xdr:col>
      <xdr:colOff>44450</xdr:colOff>
      <xdr:row>19</xdr:row>
      <xdr:rowOff>132207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359997"/>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110490</xdr:rowOff>
    </xdr:from>
    <xdr:to>
      <xdr:col>77</xdr:col>
      <xdr:colOff>44450</xdr:colOff>
      <xdr:row>19</xdr:row>
      <xdr:rowOff>132207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336804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110490</xdr:rowOff>
    </xdr:from>
    <xdr:to>
      <xdr:col>72</xdr:col>
      <xdr:colOff>203200</xdr:colOff>
      <xdr:row>20</xdr:row>
      <xdr:rowOff>25104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368040"/>
          <a:ext cx="8890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25104</xdr:rowOff>
    </xdr:from>
    <xdr:to>
      <xdr:col>68</xdr:col>
      <xdr:colOff>152400</xdr:colOff>
      <xdr:row>20</xdr:row>
      <xdr:rowOff>64516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454104"/>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51647</xdr:rowOff>
    </xdr:from>
    <xdr:to>
      <xdr:col>81</xdr:col>
      <xdr:colOff>95250</xdr:colOff>
      <xdr:row>19</xdr:row>
      <xdr:rowOff>153247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3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23724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28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81407</xdr:rowOff>
    </xdr:from>
    <xdr:to>
      <xdr:col>77</xdr:col>
      <xdr:colOff>95250</xdr:colOff>
      <xdr:row>20</xdr:row>
      <xdr:rowOff>11557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167784</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425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59690</xdr:rowOff>
    </xdr:from>
    <xdr:to>
      <xdr:col>73</xdr:col>
      <xdr:colOff>44450</xdr:colOff>
      <xdr:row>19</xdr:row>
      <xdr:rowOff>161290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146067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145754</xdr:rowOff>
    </xdr:from>
    <xdr:to>
      <xdr:col>68</xdr:col>
      <xdr:colOff>203200</xdr:colOff>
      <xdr:row>20</xdr:row>
      <xdr:rowOff>75904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4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60681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48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13716</xdr:rowOff>
    </xdr:from>
    <xdr:to>
      <xdr:col>64</xdr:col>
      <xdr:colOff>152400</xdr:colOff>
      <xdr:row>20</xdr:row>
      <xdr:rowOff>115316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4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100093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767,565
761,312
725.99
440,273,359
426,252,997
5,222,869
241,028,935
625,194,547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給与の増額改定が行われた一方、退職者数や職員数が減少したことなどから、前年度決算比で減少した。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引き続き、持続可能な行財政運営の確立のため、業務のあり方・やり方の精査を行い、定員の適正化に努めていく。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154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45357</xdr:rowOff>
    </xdr:from>
    <xdr:to>
      <xdr:col>24</xdr:col>
      <xdr:colOff>25400</xdr:colOff>
      <xdr:row>40</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60457"/>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100891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118835</xdr:rowOff>
    </xdr:from>
    <xdr:to>
      <xdr:col>19</xdr:col>
      <xdr:colOff>187325</xdr:colOff>
      <xdr:row>40</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05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81841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2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118835</xdr:rowOff>
    </xdr:from>
    <xdr:to>
      <xdr:col>15</xdr:col>
      <xdr:colOff>98425</xdr:colOff>
      <xdr:row>40</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053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90005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135165</xdr:rowOff>
    </xdr:from>
    <xdr:to>
      <xdr:col>11</xdr:col>
      <xdr:colOff>9525</xdr:colOff>
      <xdr:row>40</xdr:row>
      <xdr:rowOff>110672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217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8362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166007</xdr:rowOff>
    </xdr:from>
    <xdr:to>
      <xdr:col>24</xdr:col>
      <xdr:colOff>76200</xdr:colOff>
      <xdr:row>38</xdr:row>
      <xdr:rowOff>96157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138084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68035</xdr:rowOff>
    </xdr:from>
    <xdr:to>
      <xdr:col>15</xdr:col>
      <xdr:colOff>149225</xdr:colOff>
      <xdr:row>39</xdr:row>
      <xdr:rowOff>169635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154412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59872</xdr:rowOff>
    </xdr:from>
    <xdr:to>
      <xdr:col>11</xdr:col>
      <xdr:colOff>60325</xdr:colOff>
      <xdr:row>40</xdr:row>
      <xdr:rowOff>161472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84365</xdr:rowOff>
    </xdr:from>
    <xdr:to>
      <xdr:col>6</xdr:col>
      <xdr:colOff>171450</xdr:colOff>
      <xdr:row>40</xdr:row>
      <xdr:rowOff>14515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170742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中央電子計算機システムの廃止などにより、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類似団体との比較では、引き続き平均を下回っている状況であるが、事務事業の見直しを引き続き推進し、経費削減に努める。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151493</xdr:rowOff>
    </xdr:from>
    <xdr:to>
      <xdr:col>82</xdr:col>
      <xdr:colOff>107950</xdr:colOff>
      <xdr:row>14</xdr:row>
      <xdr:rowOff>29029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3803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146248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46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14</xdr:row>
      <xdr:rowOff>29029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64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40113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1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14</xdr:row>
      <xdr:rowOff>110671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6401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64606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6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110671</xdr:rowOff>
    </xdr:from>
    <xdr:to>
      <xdr:col>69</xdr:col>
      <xdr:colOff>92075</xdr:colOff>
      <xdr:row>14</xdr:row>
      <xdr:rowOff>110671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51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100693</xdr:rowOff>
    </xdr:from>
    <xdr:to>
      <xdr:col>82</xdr:col>
      <xdr:colOff>158750</xdr:colOff>
      <xdr:row>14</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117220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1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149679</xdr:rowOff>
    </xdr:from>
    <xdr:to>
      <xdr:col>78</xdr:col>
      <xdr:colOff>120650</xdr:colOff>
      <xdr:row>14</xdr:row>
      <xdr:rowOff>79829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84364</xdr:rowOff>
    </xdr:from>
    <xdr:to>
      <xdr:col>74</xdr:col>
      <xdr:colOff>31750</xdr:colOff>
      <xdr:row>14</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59871</xdr:rowOff>
    </xdr:from>
    <xdr:to>
      <xdr:col>69</xdr:col>
      <xdr:colOff>142875</xdr:colOff>
      <xdr:row>14</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59871</xdr:rowOff>
    </xdr:from>
    <xdr:to>
      <xdr:col>65</xdr:col>
      <xdr:colOff>53975</xdr:colOff>
      <xdr:row>14</xdr:row>
      <xdr:rowOff>161471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146248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保育関係経費や生活保護費が増となったことなどから、前年度決算比で上昇した。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類似団体との比較では、引き続き平均を下回っている状況であるが、今後見込まれる社会保障費のさらなる増加を踏まえ、引き続き動向を注視する必要がある。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143328</xdr:rowOff>
    </xdr:from>
    <xdr:to>
      <xdr:col>24</xdr:col>
      <xdr:colOff>25400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4016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143328</xdr:rowOff>
    </xdr:from>
    <xdr:to>
      <xdr:col>24</xdr:col>
      <xdr:colOff>114300</xdr:colOff>
      <xdr:row>54</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40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3036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23784</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10139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51707</xdr:rowOff>
    </xdr:from>
    <xdr:to>
      <xdr:col>24</xdr:col>
      <xdr:colOff>76200</xdr:colOff>
      <xdr:row>59</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54</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189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167822</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55</xdr:row>
      <xdr:rowOff>53522</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2546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10885</xdr:rowOff>
    </xdr:from>
    <xdr:to>
      <xdr:col>11</xdr:col>
      <xdr:colOff>60325</xdr:colOff>
      <xdr:row>58</xdr:row>
      <xdr:rowOff>112485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17434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27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高齢化に伴う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後期高齢者医療療養給付費負担金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の増加などにより、前年度と比較して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今後も、施設の老朽化による維持修繕費の増が見込まれるため、引き続き事業の見直しを図るとともに、各会計の収支状況を的確に把握し、普通会計の負担額を適正にしていく必要がある。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167822</xdr:rowOff>
    </xdr:from>
    <xdr:to>
      <xdr:col>82</xdr:col>
      <xdr:colOff>107950</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5975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167822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4832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151493</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98170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55</xdr:row>
      <xdr:rowOff>151493</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117022</xdr:rowOff>
    </xdr:from>
    <xdr:to>
      <xdr:col>78</xdr:col>
      <xdr:colOff>120650</xdr:colOff>
      <xdr:row>56</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31949</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15620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15620</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や病院事業会計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への繰出金の増加などにより、前年度と比較して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引き続き、企業会計の経営状況を的確に把握し、健全経営に努めるとともに、各種団体に対する補助金等についても適正な執行に努めていく。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115570</xdr:rowOff>
    </xdr:from>
    <xdr:to>
      <xdr:col>82</xdr:col>
      <xdr:colOff>107950</xdr:colOff>
      <xdr:row>40</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802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4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115570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77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39</xdr:row>
      <xdr:rowOff>138430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77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39</xdr:row>
      <xdr:rowOff>138430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77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142257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39387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133350</xdr:rowOff>
    </xdr:from>
    <xdr:to>
      <xdr:col>82</xdr:col>
      <xdr:colOff>158750</xdr:colOff>
      <xdr:row>40</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105427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87630</xdr:rowOff>
    </xdr:from>
    <xdr:to>
      <xdr:col>69</xdr:col>
      <xdr:colOff>142875</xdr:colOff>
      <xdr:row>40</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41910</xdr:rowOff>
    </xdr:from>
    <xdr:to>
      <xdr:col>65</xdr:col>
      <xdr:colOff>53975</xdr:colOff>
      <xdr:row>39</xdr:row>
      <xdr:rowOff>143510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128287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公債費においては、元金償還額の増加等の影響により、前年度比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ポイント増加し、前年度に引続き類似団体の平均値を上回った。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今後、市場金利の上昇等が見込まれるが、建設事業費の選択と集中による市債残高の縮減に加え、市場金利の動向を注視し、低利での資金調達による利子低減に努めていく。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57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146050</xdr:rowOff>
    </xdr:from>
    <xdr:to>
      <xdr:col>19</xdr:col>
      <xdr:colOff>187325</xdr:colOff>
      <xdr:row>79</xdr:row>
      <xdr:rowOff>31750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51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146050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385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165100</xdr:rowOff>
    </xdr:from>
    <xdr:to>
      <xdr:col>11</xdr:col>
      <xdr:colOff>9525</xdr:colOff>
      <xdr:row>78</xdr:row>
      <xdr:rowOff>12700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36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57150</xdr:rowOff>
    </xdr:from>
    <xdr:to>
      <xdr:col>24</xdr:col>
      <xdr:colOff>76200</xdr:colOff>
      <xdr:row>79</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29227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95250</xdr:rowOff>
    </xdr:from>
    <xdr:to>
      <xdr:col>15</xdr:col>
      <xdr:colOff>149225</xdr:colOff>
      <xdr:row>79</xdr:row>
      <xdr:rowOff>25400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平均値を下回っているが、社会保障費が増加する見込みも踏まえ、行政サービスの水準を保ちながら事務事業の見直しを行うなど、経営資源の適正配分を進め、数値が上昇しない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7257</xdr:rowOff>
    </xdr:from>
    <xdr:to>
      <xdr:col>82</xdr:col>
      <xdr:colOff>107950</xdr:colOff>
      <xdr:row>74</xdr:row>
      <xdr:rowOff>127000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26945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48078</xdr:rowOff>
    </xdr:from>
    <xdr:to>
      <xdr:col>78</xdr:col>
      <xdr:colOff>69850</xdr:colOff>
      <xdr:row>74</xdr:row>
      <xdr:rowOff>127000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2563928"/>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157134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48078</xdr:rowOff>
    </xdr:from>
    <xdr:to>
      <xdr:col>73</xdr:col>
      <xdr:colOff>180975</xdr:colOff>
      <xdr:row>75</xdr:row>
      <xdr:rowOff>42635</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563928"/>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140805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42635</xdr:rowOff>
    </xdr:from>
    <xdr:to>
      <xdr:col>69</xdr:col>
      <xdr:colOff>92075</xdr:colOff>
      <xdr:row>75</xdr:row>
      <xdr:rowOff>75293</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2901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50998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127907</xdr:rowOff>
    </xdr:from>
    <xdr:to>
      <xdr:col>82</xdr:col>
      <xdr:colOff>158750</xdr:colOff>
      <xdr:row>74</xdr:row>
      <xdr:rowOff>58057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36484</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55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168728</xdr:rowOff>
    </xdr:from>
    <xdr:to>
      <xdr:col>74</xdr:col>
      <xdr:colOff>31750</xdr:colOff>
      <xdr:row>73</xdr:row>
      <xdr:rowOff>98878</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5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109055</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2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163285</xdr:rowOff>
    </xdr:from>
    <xdr:to>
      <xdr:col>69</xdr:col>
      <xdr:colOff>142875</xdr:colOff>
      <xdr:row>75</xdr:row>
      <xdr:rowOff>93435</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103612</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24493</xdr:rowOff>
    </xdr:from>
    <xdr:to>
      <xdr:col>65</xdr:col>
      <xdr:colOff>53975</xdr:colOff>
      <xdr:row>75</xdr:row>
      <xdr:rowOff>126093</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136270</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95110</xdr:rowOff>
    </xdr:from>
    <xdr:to>
      <xdr:col>29</xdr:col>
      <xdr:colOff>127000</xdr:colOff>
      <xdr:row>12</xdr:row>
      <xdr:rowOff>151384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00135"/>
          <a:ext cx="647700" cy="56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151384</xdr:rowOff>
    </xdr:from>
    <xdr:to>
      <xdr:col>26</xdr:col>
      <xdr:colOff>50800</xdr:colOff>
      <xdr:row>13</xdr:row>
      <xdr:rowOff>43637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56409"/>
          <a:ext cx="698500" cy="6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21654</xdr:rowOff>
    </xdr:from>
    <xdr:to>
      <xdr:col>22</xdr:col>
      <xdr:colOff>114300</xdr:colOff>
      <xdr:row>13</xdr:row>
      <xdr:rowOff>43637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298129"/>
          <a:ext cx="698500" cy="2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21654</xdr:rowOff>
    </xdr:from>
    <xdr:to>
      <xdr:col>18</xdr:col>
      <xdr:colOff>177800</xdr:colOff>
      <xdr:row>14</xdr:row>
      <xdr:rowOff>10986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98129"/>
          <a:ext cx="698500" cy="16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44310</xdr:rowOff>
    </xdr:from>
    <xdr:to>
      <xdr:col>29</xdr:col>
      <xdr:colOff>177800</xdr:colOff>
      <xdr:row>12</xdr:row>
      <xdr:rowOff>145910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49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124337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5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100584</xdr:rowOff>
    </xdr:from>
    <xdr:to>
      <xdr:col>26</xdr:col>
      <xdr:colOff>101600</xdr:colOff>
      <xdr:row>13</xdr:row>
      <xdr:rowOff>30734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05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40911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7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164287</xdr:rowOff>
    </xdr:from>
    <xdr:to>
      <xdr:col>22</xdr:col>
      <xdr:colOff>165100</xdr:colOff>
      <xdr:row>13</xdr:row>
      <xdr:rowOff>94437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69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104614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3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142304</xdr:rowOff>
    </xdr:from>
    <xdr:to>
      <xdr:col>19</xdr:col>
      <xdr:colOff>38100</xdr:colOff>
      <xdr:row>13</xdr:row>
      <xdr:rowOff>72454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47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82631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1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131636</xdr:rowOff>
    </xdr:from>
    <xdr:to>
      <xdr:col>15</xdr:col>
      <xdr:colOff>101600</xdr:colOff>
      <xdr:row>14</xdr:row>
      <xdr:rowOff>61786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08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71963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7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329463</xdr:rowOff>
    </xdr:from>
    <xdr:to>
      <xdr:col>29</xdr:col>
      <xdr:colOff>127000</xdr:colOff>
      <xdr:row>33</xdr:row>
      <xdr:rowOff>340474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254013"/>
          <a:ext cx="647700" cy="1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3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340474</xdr:rowOff>
    </xdr:from>
    <xdr:to>
      <xdr:col>26</xdr:col>
      <xdr:colOff>50800</xdr:colOff>
      <xdr:row>34</xdr:row>
      <xdr:rowOff>137516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265024"/>
          <a:ext cx="698500" cy="13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137516</xdr:rowOff>
    </xdr:from>
    <xdr:to>
      <xdr:col>22</xdr:col>
      <xdr:colOff>114300</xdr:colOff>
      <xdr:row>34</xdr:row>
      <xdr:rowOff>198818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404966"/>
          <a:ext cx="698500" cy="61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316348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198818</xdr:rowOff>
    </xdr:from>
    <xdr:to>
      <xdr:col>18</xdr:col>
      <xdr:colOff>177800</xdr:colOff>
      <xdr:row>34</xdr:row>
      <xdr:rowOff>244463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466268"/>
          <a:ext cx="698500" cy="45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324045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278663</xdr:rowOff>
    </xdr:from>
    <xdr:to>
      <xdr:col>29</xdr:col>
      <xdr:colOff>177800</xdr:colOff>
      <xdr:row>34</xdr:row>
      <xdr:rowOff>37363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203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225340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4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289674</xdr:rowOff>
    </xdr:from>
    <xdr:to>
      <xdr:col>26</xdr:col>
      <xdr:colOff>101600</xdr:colOff>
      <xdr:row>34</xdr:row>
      <xdr:rowOff>48374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214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58551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983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86716</xdr:rowOff>
    </xdr:from>
    <xdr:to>
      <xdr:col>22</xdr:col>
      <xdr:colOff>165100</xdr:colOff>
      <xdr:row>34</xdr:row>
      <xdr:rowOff>188316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354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198493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12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148018</xdr:rowOff>
    </xdr:from>
    <xdr:to>
      <xdr:col>19</xdr:col>
      <xdr:colOff>38100</xdr:colOff>
      <xdr:row>34</xdr:row>
      <xdr:rowOff>249619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1546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259795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18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193662</xdr:rowOff>
    </xdr:from>
    <xdr:to>
      <xdr:col>15</xdr:col>
      <xdr:colOff>101600</xdr:colOff>
      <xdr:row>34</xdr:row>
      <xdr:rowOff>295263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6111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305439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2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767,565
761,312
725.99
440,273,359
426,252,997
5,222,869
241,028,935
625,194,547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52680</xdr:rowOff>
    </xdr:from>
    <xdr:to>
      <xdr:col>24</xdr:col>
      <xdr:colOff>63500</xdr:colOff>
      <xdr:row>30</xdr:row>
      <xdr:rowOff>167780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196180"/>
          <a:ext cx="8382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52680</xdr:rowOff>
    </xdr:from>
    <xdr:to>
      <xdr:col>19</xdr:col>
      <xdr:colOff>177800</xdr:colOff>
      <xdr:row>30</xdr:row>
      <xdr:rowOff>89827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196180"/>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89827</xdr:rowOff>
    </xdr:from>
    <xdr:to>
      <xdr:col>15</xdr:col>
      <xdr:colOff>50800</xdr:colOff>
      <xdr:row>30</xdr:row>
      <xdr:rowOff>148006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233327"/>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148006</xdr:rowOff>
    </xdr:from>
    <xdr:to>
      <xdr:col>10</xdr:col>
      <xdr:colOff>114300</xdr:colOff>
      <xdr:row>32</xdr:row>
      <xdr:rowOff>43650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291506"/>
          <a:ext cx="889000" cy="2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116980</xdr:rowOff>
    </xdr:from>
    <xdr:to>
      <xdr:col>24</xdr:col>
      <xdr:colOff>114300</xdr:colOff>
      <xdr:row>31</xdr:row>
      <xdr:rowOff>47130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6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60939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0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1880</xdr:rowOff>
    </xdr:from>
    <xdr:to>
      <xdr:col>20</xdr:col>
      <xdr:colOff>38100</xdr:colOff>
      <xdr:row>30</xdr:row>
      <xdr:rowOff>103480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1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120007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492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39027</xdr:rowOff>
    </xdr:from>
    <xdr:to>
      <xdr:col>15</xdr:col>
      <xdr:colOff>101600</xdr:colOff>
      <xdr:row>30</xdr:row>
      <xdr:rowOff>140627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18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157154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49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97206</xdr:rowOff>
    </xdr:from>
    <xdr:to>
      <xdr:col>10</xdr:col>
      <xdr:colOff>165100</xdr:colOff>
      <xdr:row>31</xdr:row>
      <xdr:rowOff>27356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4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43883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164300</xdr:rowOff>
    </xdr:from>
    <xdr:to>
      <xdr:col>6</xdr:col>
      <xdr:colOff>38100</xdr:colOff>
      <xdr:row>32</xdr:row>
      <xdr:rowOff>94450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110977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5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137643</xdr:rowOff>
    </xdr:from>
    <xdr:to>
      <xdr:col>24</xdr:col>
      <xdr:colOff>63500</xdr:colOff>
      <xdr:row>55</xdr:row>
      <xdr:rowOff>18953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053043"/>
          <a:ext cx="838200" cy="39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28602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58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137643</xdr:rowOff>
    </xdr:from>
    <xdr:to>
      <xdr:col>19</xdr:col>
      <xdr:colOff>177800</xdr:colOff>
      <xdr:row>53</xdr:row>
      <xdr:rowOff>125801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053043"/>
          <a:ext cx="889000" cy="15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124111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125801</xdr:rowOff>
    </xdr:from>
    <xdr:to>
      <xdr:col>15</xdr:col>
      <xdr:colOff>50800</xdr:colOff>
      <xdr:row>56</xdr:row>
      <xdr:rowOff>23251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12651"/>
          <a:ext cx="889000" cy="4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117848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23251</xdr:rowOff>
    </xdr:from>
    <xdr:to>
      <xdr:col>10</xdr:col>
      <xdr:colOff>114300</xdr:colOff>
      <xdr:row>56</xdr:row>
      <xdr:rowOff>52375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24451"/>
          <a:ext cx="8890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3228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40901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139603</xdr:rowOff>
    </xdr:from>
    <xdr:to>
      <xdr:col>24</xdr:col>
      <xdr:colOff>114300</xdr:colOff>
      <xdr:row>55</xdr:row>
      <xdr:rowOff>69753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162480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86843</xdr:rowOff>
    </xdr:from>
    <xdr:to>
      <xdr:col>20</xdr:col>
      <xdr:colOff>38100</xdr:colOff>
      <xdr:row>53</xdr:row>
      <xdr:rowOff>16993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0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33520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77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75001</xdr:rowOff>
    </xdr:from>
    <xdr:to>
      <xdr:col>15</xdr:col>
      <xdr:colOff>101600</xdr:colOff>
      <xdr:row>54</xdr:row>
      <xdr:rowOff>5151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6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21678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93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143901</xdr:rowOff>
    </xdr:from>
    <xdr:to>
      <xdr:col>10</xdr:col>
      <xdr:colOff>165100</xdr:colOff>
      <xdr:row>56</xdr:row>
      <xdr:rowOff>74051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7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90578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3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1575</xdr:rowOff>
    </xdr:from>
    <xdr:to>
      <xdr:col>6</xdr:col>
      <xdr:colOff>38100</xdr:colOff>
      <xdr:row>56</xdr:row>
      <xdr:rowOff>103175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119702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3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170833</xdr:rowOff>
    </xdr:from>
    <xdr:to>
      <xdr:col>24</xdr:col>
      <xdr:colOff>63500</xdr:colOff>
      <xdr:row>75</xdr:row>
      <xdr:rowOff>125984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515233"/>
          <a:ext cx="838200" cy="46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14532</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044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170833</xdr:rowOff>
    </xdr:from>
    <xdr:to>
      <xdr:col>19</xdr:col>
      <xdr:colOff>177800</xdr:colOff>
      <xdr:row>75</xdr:row>
      <xdr:rowOff>141442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515233"/>
          <a:ext cx="889000" cy="48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150385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18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62738</xdr:rowOff>
    </xdr:from>
    <xdr:to>
      <xdr:col>15</xdr:col>
      <xdr:colOff>50800</xdr:colOff>
      <xdr:row>75</xdr:row>
      <xdr:rowOff>141442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2064238"/>
          <a:ext cx="889000" cy="9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166713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1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62738</xdr:rowOff>
    </xdr:from>
    <xdr:to>
      <xdr:col>10</xdr:col>
      <xdr:colOff>114300</xdr:colOff>
      <xdr:row>77</xdr:row>
      <xdr:rowOff>82550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064238"/>
          <a:ext cx="889000" cy="121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5387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75184</xdr:rowOff>
    </xdr:from>
    <xdr:to>
      <xdr:col>24</xdr:col>
      <xdr:colOff>114300</xdr:colOff>
      <xdr:row>76</xdr:row>
      <xdr:rowOff>5333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9339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98061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7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120033</xdr:rowOff>
    </xdr:from>
    <xdr:to>
      <xdr:col>20</xdr:col>
      <xdr:colOff>38100</xdr:colOff>
      <xdr:row>73</xdr:row>
      <xdr:rowOff>50183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4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66710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23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90642</xdr:rowOff>
    </xdr:from>
    <xdr:to>
      <xdr:col>15</xdr:col>
      <xdr:colOff>101600</xdr:colOff>
      <xdr:row>76</xdr:row>
      <xdr:rowOff>20793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9493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37319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27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11938</xdr:rowOff>
    </xdr:from>
    <xdr:to>
      <xdr:col>10</xdr:col>
      <xdr:colOff>165100</xdr:colOff>
      <xdr:row>70</xdr:row>
      <xdr:rowOff>113538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0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68</xdr:row>
      <xdr:rowOff>130065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17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31750</xdr:rowOff>
    </xdr:from>
    <xdr:to>
      <xdr:col>6</xdr:col>
      <xdr:colOff>38100</xdr:colOff>
      <xdr:row>77</xdr:row>
      <xdr:rowOff>133350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124477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104980</xdr:rowOff>
    </xdr:from>
    <xdr:to>
      <xdr:col>24</xdr:col>
      <xdr:colOff>62865</xdr:colOff>
      <xdr:row>97</xdr:row>
      <xdr:rowOff>163666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35480"/>
          <a:ext cx="1270" cy="1258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167493</xdr:rowOff>
    </xdr:from>
    <xdr:ext cx="599010"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7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163666</xdr:rowOff>
    </xdr:from>
    <xdr:to>
      <xdr:col>24</xdr:col>
      <xdr:colOff>152400</xdr:colOff>
      <xdr:row>97</xdr:row>
      <xdr:rowOff>163666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9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51657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1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104980</xdr:rowOff>
    </xdr:from>
    <xdr:to>
      <xdr:col>24</xdr:col>
      <xdr:colOff>152400</xdr:colOff>
      <xdr:row>90</xdr:row>
      <xdr:rowOff>104980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11849</xdr:rowOff>
    </xdr:from>
    <xdr:to>
      <xdr:col>24</xdr:col>
      <xdr:colOff>63500</xdr:colOff>
      <xdr:row>97</xdr:row>
      <xdr:rowOff>126733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42499"/>
          <a:ext cx="838200" cy="1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132717</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775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109840</xdr:rowOff>
    </xdr:from>
    <xdr:to>
      <xdr:col>24</xdr:col>
      <xdr:colOff>114300</xdr:colOff>
      <xdr:row>95</xdr:row>
      <xdr:rowOff>39990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2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21267</xdr:rowOff>
    </xdr:from>
    <xdr:to>
      <xdr:col>19</xdr:col>
      <xdr:colOff>177800</xdr:colOff>
      <xdr:row>97</xdr:row>
      <xdr:rowOff>126733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51917"/>
          <a:ext cx="889000" cy="10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20979</xdr:rowOff>
    </xdr:from>
    <xdr:to>
      <xdr:col>20</xdr:col>
      <xdr:colOff>38100</xdr:colOff>
      <xdr:row>95</xdr:row>
      <xdr:rowOff>122579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0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139106</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08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21267</xdr:rowOff>
    </xdr:from>
    <xdr:to>
      <xdr:col>15</xdr:col>
      <xdr:colOff>50800</xdr:colOff>
      <xdr:row>98</xdr:row>
      <xdr:rowOff>88621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51917"/>
          <a:ext cx="889000" cy="2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127606</xdr:rowOff>
    </xdr:from>
    <xdr:to>
      <xdr:col>15</xdr:col>
      <xdr:colOff>101600</xdr:colOff>
      <xdr:row>95</xdr:row>
      <xdr:rowOff>57756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4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74283</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1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88621</xdr:rowOff>
    </xdr:from>
    <xdr:to>
      <xdr:col>10</xdr:col>
      <xdr:colOff>114300</xdr:colOff>
      <xdr:row>98</xdr:row>
      <xdr:rowOff>110110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90721"/>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30031</xdr:rowOff>
    </xdr:from>
    <xdr:to>
      <xdr:col>10</xdr:col>
      <xdr:colOff>165100</xdr:colOff>
      <xdr:row>96</xdr:row>
      <xdr:rowOff>131631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148158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6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77744</xdr:rowOff>
    </xdr:from>
    <xdr:to>
      <xdr:col>6</xdr:col>
      <xdr:colOff>38100</xdr:colOff>
      <xdr:row>97</xdr:row>
      <xdr:rowOff>7894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24421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31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132499</xdr:rowOff>
    </xdr:from>
    <xdr:to>
      <xdr:col>24</xdr:col>
      <xdr:colOff>114300</xdr:colOff>
      <xdr:row>97</xdr:row>
      <xdr:rowOff>62649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110926</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75933</xdr:rowOff>
    </xdr:from>
    <xdr:to>
      <xdr:col>20</xdr:col>
      <xdr:colOff>38100</xdr:colOff>
      <xdr:row>98</xdr:row>
      <xdr:rowOff>6083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0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168660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79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141917</xdr:rowOff>
    </xdr:from>
    <xdr:to>
      <xdr:col>15</xdr:col>
      <xdr:colOff>101600</xdr:colOff>
      <xdr:row>97</xdr:row>
      <xdr:rowOff>72067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63194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69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37821</xdr:rowOff>
    </xdr:from>
    <xdr:to>
      <xdr:col>10</xdr:col>
      <xdr:colOff>165100</xdr:colOff>
      <xdr:row>98</xdr:row>
      <xdr:rowOff>139421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130548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9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59310</xdr:rowOff>
    </xdr:from>
    <xdr:to>
      <xdr:col>6</xdr:col>
      <xdr:colOff>38100</xdr:colOff>
      <xdr:row>98</xdr:row>
      <xdr:rowOff>160910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152037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95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94755</xdr:rowOff>
    </xdr:from>
    <xdr:to>
      <xdr:col>55</xdr:col>
      <xdr:colOff>0</xdr:colOff>
      <xdr:row>38</xdr:row>
      <xdr:rowOff>15125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38405"/>
          <a:ext cx="838200" cy="9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6253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5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91046</xdr:rowOff>
    </xdr:from>
    <xdr:to>
      <xdr:col>50</xdr:col>
      <xdr:colOff>114300</xdr:colOff>
      <xdr:row>37</xdr:row>
      <xdr:rowOff>94755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34696"/>
          <a:ext cx="8890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75163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168859</xdr:rowOff>
    </xdr:from>
    <xdr:to>
      <xdr:col>45</xdr:col>
      <xdr:colOff>177800</xdr:colOff>
      <xdr:row>37</xdr:row>
      <xdr:rowOff>91046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12359"/>
          <a:ext cx="889000" cy="11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56431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168859</xdr:rowOff>
    </xdr:from>
    <xdr:to>
      <xdr:col>41</xdr:col>
      <xdr:colOff>50800</xdr:colOff>
      <xdr:row>38</xdr:row>
      <xdr:rowOff>117094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12359"/>
          <a:ext cx="889000" cy="13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59923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12349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135776</xdr:rowOff>
    </xdr:from>
    <xdr:to>
      <xdr:col>55</xdr:col>
      <xdr:colOff>50800</xdr:colOff>
      <xdr:row>38</xdr:row>
      <xdr:rowOff>65926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50703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43955</xdr:rowOff>
    </xdr:from>
    <xdr:to>
      <xdr:col>50</xdr:col>
      <xdr:colOff>165100</xdr:colOff>
      <xdr:row>37</xdr:row>
      <xdr:rowOff>145555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162082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6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40246</xdr:rowOff>
    </xdr:from>
    <xdr:to>
      <xdr:col>46</xdr:col>
      <xdr:colOff>38100</xdr:colOff>
      <xdr:row>37</xdr:row>
      <xdr:rowOff>141846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158373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5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118059</xdr:rowOff>
    </xdr:from>
    <xdr:to>
      <xdr:col>41</xdr:col>
      <xdr:colOff>101600</xdr:colOff>
      <xdr:row>31</xdr:row>
      <xdr:rowOff>48209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2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39336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3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66294</xdr:rowOff>
    </xdr:from>
    <xdr:to>
      <xdr:col>36</xdr:col>
      <xdr:colOff>165100</xdr:colOff>
      <xdr:row>38</xdr:row>
      <xdr:rowOff>167894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12971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162789</xdr:rowOff>
    </xdr:from>
    <xdr:to>
      <xdr:col>55</xdr:col>
      <xdr:colOff>0</xdr:colOff>
      <xdr:row>55</xdr:row>
      <xdr:rowOff>62319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421089"/>
          <a:ext cx="8382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45293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13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30944</xdr:rowOff>
    </xdr:from>
    <xdr:to>
      <xdr:col>50</xdr:col>
      <xdr:colOff>114300</xdr:colOff>
      <xdr:row>55</xdr:row>
      <xdr:rowOff>62319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460694"/>
          <a:ext cx="8890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149378</xdr:rowOff>
    </xdr:from>
    <xdr:to>
      <xdr:col>45</xdr:col>
      <xdr:colOff>177800</xdr:colOff>
      <xdr:row>55</xdr:row>
      <xdr:rowOff>30944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407678"/>
          <a:ext cx="889000" cy="5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159745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0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119926</xdr:rowOff>
    </xdr:from>
    <xdr:to>
      <xdr:col>41</xdr:col>
      <xdr:colOff>50800</xdr:colOff>
      <xdr:row>54</xdr:row>
      <xdr:rowOff>149378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206776"/>
          <a:ext cx="889000" cy="20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64812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111989</xdr:rowOff>
    </xdr:from>
    <xdr:to>
      <xdr:col>55</xdr:col>
      <xdr:colOff>50800</xdr:colOff>
      <xdr:row>55</xdr:row>
      <xdr:rowOff>42139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37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90416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4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11519</xdr:rowOff>
    </xdr:from>
    <xdr:to>
      <xdr:col>50</xdr:col>
      <xdr:colOff>165100</xdr:colOff>
      <xdr:row>55</xdr:row>
      <xdr:rowOff>113119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104246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5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151594</xdr:rowOff>
    </xdr:from>
    <xdr:to>
      <xdr:col>46</xdr:col>
      <xdr:colOff>38100</xdr:colOff>
      <xdr:row>55</xdr:row>
      <xdr:rowOff>81744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0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72871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50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98578</xdr:rowOff>
    </xdr:from>
    <xdr:to>
      <xdr:col>41</xdr:col>
      <xdr:colOff>101600</xdr:colOff>
      <xdr:row>55</xdr:row>
      <xdr:rowOff>28728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45255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13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69126</xdr:rowOff>
    </xdr:from>
    <xdr:to>
      <xdr:col>36</xdr:col>
      <xdr:colOff>165100</xdr:colOff>
      <xdr:row>53</xdr:row>
      <xdr:rowOff>170726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1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15803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89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162216</xdr:rowOff>
    </xdr:from>
    <xdr:to>
      <xdr:col>55</xdr:col>
      <xdr:colOff>0</xdr:colOff>
      <xdr:row>76</xdr:row>
      <xdr:rowOff>50622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020966"/>
          <a:ext cx="838200" cy="5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819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8941</xdr:rowOff>
    </xdr:from>
    <xdr:to>
      <xdr:col>50</xdr:col>
      <xdr:colOff>114300</xdr:colOff>
      <xdr:row>75</xdr:row>
      <xdr:rowOff>162216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867691"/>
          <a:ext cx="889000" cy="15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81157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8941</xdr:rowOff>
    </xdr:from>
    <xdr:to>
      <xdr:col>45</xdr:col>
      <xdr:colOff>177800</xdr:colOff>
      <xdr:row>75</xdr:row>
      <xdr:rowOff>20371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86769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171187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19494</xdr:rowOff>
    </xdr:from>
    <xdr:to>
      <xdr:col>41</xdr:col>
      <xdr:colOff>50800</xdr:colOff>
      <xdr:row>75</xdr:row>
      <xdr:rowOff>20371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535344"/>
          <a:ext cx="889000" cy="3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113733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171272</xdr:rowOff>
    </xdr:from>
    <xdr:to>
      <xdr:col>55</xdr:col>
      <xdr:colOff>50800</xdr:colOff>
      <xdr:row>76</xdr:row>
      <xdr:rowOff>101422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149699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0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111417</xdr:rowOff>
    </xdr:from>
    <xdr:to>
      <xdr:col>50</xdr:col>
      <xdr:colOff>165100</xdr:colOff>
      <xdr:row>76</xdr:row>
      <xdr:rowOff>41566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9701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58094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7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129591</xdr:rowOff>
    </xdr:from>
    <xdr:to>
      <xdr:col>46</xdr:col>
      <xdr:colOff>38100</xdr:colOff>
      <xdr:row>75</xdr:row>
      <xdr:rowOff>59741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8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76268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5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141021</xdr:rowOff>
    </xdr:from>
    <xdr:to>
      <xdr:col>41</xdr:col>
      <xdr:colOff>101600</xdr:colOff>
      <xdr:row>75</xdr:row>
      <xdr:rowOff>71171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87698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140144</xdr:rowOff>
    </xdr:from>
    <xdr:to>
      <xdr:col>36</xdr:col>
      <xdr:colOff>165100</xdr:colOff>
      <xdr:row>73</xdr:row>
      <xdr:rowOff>70294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4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86821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2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61094</xdr:rowOff>
    </xdr:from>
    <xdr:to>
      <xdr:col>55</xdr:col>
      <xdr:colOff>0</xdr:colOff>
      <xdr:row>96</xdr:row>
      <xdr:rowOff>58579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348844"/>
          <a:ext cx="838200" cy="1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26967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597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58579</xdr:rowOff>
    </xdr:from>
    <xdr:to>
      <xdr:col>50</xdr:col>
      <xdr:colOff>114300</xdr:colOff>
      <xdr:row>97</xdr:row>
      <xdr:rowOff>36144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17779"/>
          <a:ext cx="889000" cy="1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44753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59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16517</xdr:rowOff>
    </xdr:from>
    <xdr:to>
      <xdr:col>45</xdr:col>
      <xdr:colOff>177800</xdr:colOff>
      <xdr:row>97</xdr:row>
      <xdr:rowOff>36144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475717"/>
          <a:ext cx="889000" cy="19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158596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117134</xdr:rowOff>
    </xdr:from>
    <xdr:to>
      <xdr:col>41</xdr:col>
      <xdr:colOff>50800</xdr:colOff>
      <xdr:row>96</xdr:row>
      <xdr:rowOff>16517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404884"/>
          <a:ext cx="8890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59881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10294</xdr:rowOff>
    </xdr:from>
    <xdr:to>
      <xdr:col>55</xdr:col>
      <xdr:colOff>50800</xdr:colOff>
      <xdr:row>95</xdr:row>
      <xdr:rowOff>111894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2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160171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2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7779</xdr:rowOff>
    </xdr:from>
    <xdr:to>
      <xdr:col>50</xdr:col>
      <xdr:colOff>165100</xdr:colOff>
      <xdr:row>96</xdr:row>
      <xdr:rowOff>109379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100506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5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156794</xdr:rowOff>
    </xdr:from>
    <xdr:to>
      <xdr:col>46</xdr:col>
      <xdr:colOff>38100</xdr:colOff>
      <xdr:row>97</xdr:row>
      <xdr:rowOff>86944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78071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137167</xdr:rowOff>
    </xdr:from>
    <xdr:to>
      <xdr:col>41</xdr:col>
      <xdr:colOff>101600</xdr:colOff>
      <xdr:row>96</xdr:row>
      <xdr:rowOff>67317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58444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5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66334</xdr:rowOff>
    </xdr:from>
    <xdr:to>
      <xdr:col>36</xdr:col>
      <xdr:colOff>165100</xdr:colOff>
      <xdr:row>95</xdr:row>
      <xdr:rowOff>167934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13011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139374</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654474"/>
          <a:ext cx="838200" cy="13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97154</xdr:rowOff>
    </xdr:from>
    <xdr:ext cx="378565"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155973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88574</xdr:rowOff>
    </xdr:from>
    <xdr:to>
      <xdr:col>85</xdr:col>
      <xdr:colOff>177800</xdr:colOff>
      <xdr:row>39</xdr:row>
      <xdr:rowOff>18724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111450</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45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135051</xdr:rowOff>
    </xdr:from>
    <xdr:to>
      <xdr:col>85</xdr:col>
      <xdr:colOff>127000</xdr:colOff>
      <xdr:row>74</xdr:row>
      <xdr:rowOff>55004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650901"/>
          <a:ext cx="838200" cy="9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144556</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55004</xdr:rowOff>
    </xdr:from>
    <xdr:to>
      <xdr:col>81</xdr:col>
      <xdr:colOff>50800</xdr:colOff>
      <xdr:row>74</xdr:row>
      <xdr:rowOff>61061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742304"/>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115676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61061</xdr:rowOff>
    </xdr:from>
    <xdr:to>
      <xdr:col>76</xdr:col>
      <xdr:colOff>114300</xdr:colOff>
      <xdr:row>75</xdr:row>
      <xdr:rowOff>85522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748361"/>
          <a:ext cx="889000" cy="19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89730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85522</xdr:rowOff>
    </xdr:from>
    <xdr:to>
      <xdr:col>71</xdr:col>
      <xdr:colOff>177800</xdr:colOff>
      <xdr:row>75</xdr:row>
      <xdr:rowOff>128156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944272"/>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84251</xdr:rowOff>
    </xdr:from>
    <xdr:to>
      <xdr:col>85</xdr:col>
      <xdr:colOff>177800</xdr:colOff>
      <xdr:row>74</xdr:row>
      <xdr:rowOff>14401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60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107128</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45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4204</xdr:rowOff>
    </xdr:from>
    <xdr:to>
      <xdr:col>81</xdr:col>
      <xdr:colOff>101600</xdr:colOff>
      <xdr:row>74</xdr:row>
      <xdr:rowOff>105804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6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122331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46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10261</xdr:rowOff>
    </xdr:from>
    <xdr:to>
      <xdr:col>76</xdr:col>
      <xdr:colOff>165100</xdr:colOff>
      <xdr:row>74</xdr:row>
      <xdr:rowOff>111861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6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128388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4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34722</xdr:rowOff>
    </xdr:from>
    <xdr:to>
      <xdr:col>72</xdr:col>
      <xdr:colOff>38100</xdr:colOff>
      <xdr:row>75</xdr:row>
      <xdr:rowOff>136322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8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152849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6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77356</xdr:rowOff>
    </xdr:from>
    <xdr:to>
      <xdr:col>67</xdr:col>
      <xdr:colOff>101600</xdr:colOff>
      <xdr:row>76</xdr:row>
      <xdr:rowOff>7507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936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170082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0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33858</xdr:rowOff>
    </xdr:from>
    <xdr:to>
      <xdr:col>85</xdr:col>
      <xdr:colOff>127000</xdr:colOff>
      <xdr:row>98</xdr:row>
      <xdr:rowOff>81026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493058"/>
          <a:ext cx="838200" cy="3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162144</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106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151206</xdr:rowOff>
    </xdr:from>
    <xdr:to>
      <xdr:col>81</xdr:col>
      <xdr:colOff>50800</xdr:colOff>
      <xdr:row>98</xdr:row>
      <xdr:rowOff>81026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438956"/>
          <a:ext cx="889000" cy="4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46428" y="160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151206</xdr:rowOff>
    </xdr:from>
    <xdr:to>
      <xdr:col>76</xdr:col>
      <xdr:colOff>114300</xdr:colOff>
      <xdr:row>99</xdr:row>
      <xdr:rowOff>16484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438956"/>
          <a:ext cx="889000" cy="55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139548</xdr:rowOff>
    </xdr:from>
    <xdr:to>
      <xdr:col>71</xdr:col>
      <xdr:colOff>177800</xdr:colOff>
      <xdr:row>99</xdr:row>
      <xdr:rowOff>16484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70198"/>
          <a:ext cx="889000" cy="21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153001</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154508</xdr:rowOff>
    </xdr:from>
    <xdr:to>
      <xdr:col>85</xdr:col>
      <xdr:colOff>177800</xdr:colOff>
      <xdr:row>96</xdr:row>
      <xdr:rowOff>84658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4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132935</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2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30226</xdr:rowOff>
    </xdr:from>
    <xdr:to>
      <xdr:col>81</xdr:col>
      <xdr:colOff>101600</xdr:colOff>
      <xdr:row>98</xdr:row>
      <xdr:rowOff>131826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3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122953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2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100406</xdr:rowOff>
    </xdr:from>
    <xdr:to>
      <xdr:col>76</xdr:col>
      <xdr:colOff>165100</xdr:colOff>
      <xdr:row>96</xdr:row>
      <xdr:rowOff>30556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3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21683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48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137134</xdr:rowOff>
    </xdr:from>
    <xdr:to>
      <xdr:col>72</xdr:col>
      <xdr:colOff>38100</xdr:colOff>
      <xdr:row>99</xdr:row>
      <xdr:rowOff>67284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58411</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4017" y="17031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88748</xdr:rowOff>
    </xdr:from>
    <xdr:to>
      <xdr:col>67</xdr:col>
      <xdr:colOff>101600</xdr:colOff>
      <xdr:row>98</xdr:row>
      <xdr:rowOff>18898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10025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81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82550</xdr:rowOff>
    </xdr:from>
    <xdr:to>
      <xdr:col>116</xdr:col>
      <xdr:colOff>63500</xdr:colOff>
      <xdr:row>38</xdr:row>
      <xdr:rowOff>128597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597650"/>
          <a:ext cx="8382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50055</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050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97899</xdr:rowOff>
    </xdr:from>
    <xdr:to>
      <xdr:col>111</xdr:col>
      <xdr:colOff>177800</xdr:colOff>
      <xdr:row>38</xdr:row>
      <xdr:rowOff>128597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612999"/>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74112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59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97899</xdr:rowOff>
    </xdr:from>
    <xdr:to>
      <xdr:col>107</xdr:col>
      <xdr:colOff>50800</xdr:colOff>
      <xdr:row>39</xdr:row>
      <xdr:rowOff>32585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612999"/>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167838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133169</xdr:rowOff>
    </xdr:from>
    <xdr:to>
      <xdr:col>102</xdr:col>
      <xdr:colOff>114300</xdr:colOff>
      <xdr:row>39</xdr:row>
      <xdr:rowOff>32585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648269"/>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77705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20555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31750</xdr:rowOff>
    </xdr:from>
    <xdr:to>
      <xdr:col>116</xdr:col>
      <xdr:colOff>114300</xdr:colOff>
      <xdr:row>38</xdr:row>
      <xdr:rowOff>133350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10177</xdr:rowOff>
    </xdr:from>
    <xdr:ext cx="378565"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77797</xdr:rowOff>
    </xdr:from>
    <xdr:to>
      <xdr:col>112</xdr:col>
      <xdr:colOff>38100</xdr:colOff>
      <xdr:row>39</xdr:row>
      <xdr:rowOff>7947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5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170524</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4017" y="6685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47099</xdr:rowOff>
    </xdr:from>
    <xdr:to>
      <xdr:col>107</xdr:col>
      <xdr:colOff>101600</xdr:colOff>
      <xdr:row>38</xdr:row>
      <xdr:rowOff>148699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5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139826</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5017" y="665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153235</xdr:rowOff>
    </xdr:from>
    <xdr:to>
      <xdr:col>102</xdr:col>
      <xdr:colOff>165100</xdr:colOff>
      <xdr:row>39</xdr:row>
      <xdr:rowOff>83385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74512</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56017" y="6761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82369</xdr:rowOff>
    </xdr:from>
    <xdr:to>
      <xdr:col>98</xdr:col>
      <xdr:colOff>38100</xdr:colOff>
      <xdr:row>39</xdr:row>
      <xdr:rowOff>12519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5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3646</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67017" y="669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10770</xdr:rowOff>
    </xdr:from>
    <xdr:to>
      <xdr:col>116</xdr:col>
      <xdr:colOff>63500</xdr:colOff>
      <xdr:row>58</xdr:row>
      <xdr:rowOff>19659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954870"/>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2236</xdr:rowOff>
    </xdr:from>
    <xdr:to>
      <xdr:col>111</xdr:col>
      <xdr:colOff>177800</xdr:colOff>
      <xdr:row>58</xdr:row>
      <xdr:rowOff>10770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9946336"/>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124333</xdr:rowOff>
    </xdr:from>
    <xdr:to>
      <xdr:col>107</xdr:col>
      <xdr:colOff>50800</xdr:colOff>
      <xdr:row>58</xdr:row>
      <xdr:rowOff>2236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896983"/>
          <a:ext cx="889000" cy="4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124333</xdr:rowOff>
    </xdr:from>
    <xdr:to>
      <xdr:col>102</xdr:col>
      <xdr:colOff>114300</xdr:colOff>
      <xdr:row>57</xdr:row>
      <xdr:rowOff>125616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9896983"/>
          <a:ext cx="8890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170566</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9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140309</xdr:rowOff>
    </xdr:from>
    <xdr:to>
      <xdr:col>116</xdr:col>
      <xdr:colOff>114300</xdr:colOff>
      <xdr:row>58</xdr:row>
      <xdr:rowOff>70459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9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118736</xdr:rowOff>
    </xdr:from>
    <xdr:ext cx="534377"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8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131420</xdr:rowOff>
    </xdr:from>
    <xdr:to>
      <xdr:col>112</xdr:col>
      <xdr:colOff>38100</xdr:colOff>
      <xdr:row>58</xdr:row>
      <xdr:rowOff>61570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9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52697</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56111" y="99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122886</xdr:rowOff>
    </xdr:from>
    <xdr:to>
      <xdr:col>107</xdr:col>
      <xdr:colOff>101600</xdr:colOff>
      <xdr:row>58</xdr:row>
      <xdr:rowOff>53036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8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44163</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67111" y="99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73533</xdr:rowOff>
    </xdr:from>
    <xdr:to>
      <xdr:col>102</xdr:col>
      <xdr:colOff>165100</xdr:colOff>
      <xdr:row>58</xdr:row>
      <xdr:rowOff>3683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8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166260</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278111" y="99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74816</xdr:rowOff>
    </xdr:from>
    <xdr:to>
      <xdr:col>98</xdr:col>
      <xdr:colOff>38100</xdr:colOff>
      <xdr:row>58</xdr:row>
      <xdr:rowOff>4966</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8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21493</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962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68514</xdr:rowOff>
    </xdr:from>
    <xdr:to>
      <xdr:col>116</xdr:col>
      <xdr:colOff>63500</xdr:colOff>
      <xdr:row>76</xdr:row>
      <xdr:rowOff>120407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98714"/>
          <a:ext cx="8382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4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120407</xdr:rowOff>
    </xdr:from>
    <xdr:to>
      <xdr:col>111</xdr:col>
      <xdr:colOff>177800</xdr:colOff>
      <xdr:row>76</xdr:row>
      <xdr:rowOff>167635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50607"/>
          <a:ext cx="889000" cy="4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170380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167635</xdr:rowOff>
    </xdr:from>
    <xdr:to>
      <xdr:col>107</xdr:col>
      <xdr:colOff>50800</xdr:colOff>
      <xdr:row>77</xdr:row>
      <xdr:rowOff>33950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197835"/>
          <a:ext cx="8890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53728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33950</xdr:rowOff>
    </xdr:from>
    <xdr:to>
      <xdr:col>102</xdr:col>
      <xdr:colOff>114300</xdr:colOff>
      <xdr:row>77</xdr:row>
      <xdr:rowOff>85567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235600"/>
          <a:ext cx="889000" cy="5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77660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94418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17714</xdr:rowOff>
    </xdr:from>
    <xdr:to>
      <xdr:col>116</xdr:col>
      <xdr:colOff>114300</xdr:colOff>
      <xdr:row>76</xdr:row>
      <xdr:rowOff>119314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40591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9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69607</xdr:rowOff>
    </xdr:from>
    <xdr:to>
      <xdr:col>112</xdr:col>
      <xdr:colOff>38100</xdr:colOff>
      <xdr:row>76</xdr:row>
      <xdr:rowOff>171207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16283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116835</xdr:rowOff>
    </xdr:from>
    <xdr:to>
      <xdr:col>107</xdr:col>
      <xdr:colOff>101600</xdr:colOff>
      <xdr:row>77</xdr:row>
      <xdr:rowOff>46985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38112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154600</xdr:rowOff>
    </xdr:from>
    <xdr:to>
      <xdr:col>102</xdr:col>
      <xdr:colOff>165100</xdr:colOff>
      <xdr:row>77</xdr:row>
      <xdr:rowOff>84750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101277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96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34767</xdr:rowOff>
    </xdr:from>
    <xdr:to>
      <xdr:col>98</xdr:col>
      <xdr:colOff>38100</xdr:colOff>
      <xdr:row>77</xdr:row>
      <xdr:rowOff>136367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127494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3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定年延長制度開始に伴い、退職手当が一時的に減</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ことにより決算額は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補助費等については、感染症拡大防止協力金の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減の影響などにより決算額は減少した。物件費については、新型コロナウイルスワクチン接種関係事業費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、市営住宅を除く公共施設の一人あたり保有面積が政令市の中で上位にあることにより高い傾向にある。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維持補修費については、降雪量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の影響により除排雪経費が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しており、扶助費については、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物価高騰等対策給付金や被災者生活再建支援金が増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となった影響などにより決算額は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学校大規模改造等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の経費が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したことなどから、決算額が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年能登半島地震への対応のため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基金の一部を取り崩した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ため基金現在高が減少したが、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社会情勢の変化を的確にとらえた一層の事業の選択と集中などにより、将来にわたって強固な財政運営の基盤づくりを進める。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767,565
761,312
725.99
440,273,359
426,252,997
5,222,869
241,028,935
625,194,547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25400</xdr:rowOff>
    </xdr:from>
    <xdr:to>
      <xdr:col>24</xdr:col>
      <xdr:colOff>63500</xdr:colOff>
      <xdr:row>35</xdr:row>
      <xdr:rowOff>58057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261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25400</xdr:rowOff>
    </xdr:from>
    <xdr:to>
      <xdr:col>19</xdr:col>
      <xdr:colOff>177800</xdr:colOff>
      <xdr:row>35</xdr:row>
      <xdr:rowOff>133169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2615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133169</xdr:rowOff>
    </xdr:from>
    <xdr:to>
      <xdr:col>15</xdr:col>
      <xdr:colOff>50800</xdr:colOff>
      <xdr:row>35</xdr:row>
      <xdr:rowOff>156028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339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67854</xdr:rowOff>
    </xdr:from>
    <xdr:to>
      <xdr:col>10</xdr:col>
      <xdr:colOff>114300</xdr:colOff>
      <xdr:row>35</xdr:row>
      <xdr:rowOff>156028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6860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7257</xdr:rowOff>
    </xdr:from>
    <xdr:to>
      <xdr:col>24</xdr:col>
      <xdr:colOff>114300</xdr:colOff>
      <xdr:row>35</xdr:row>
      <xdr:rowOff>108857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30134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5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146050</xdr:rowOff>
    </xdr:from>
    <xdr:to>
      <xdr:col>20</xdr:col>
      <xdr:colOff>38100</xdr:colOff>
      <xdr:row>35</xdr:row>
      <xdr:rowOff>76200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92727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82369</xdr:rowOff>
    </xdr:from>
    <xdr:to>
      <xdr:col>15</xdr:col>
      <xdr:colOff>101600</xdr:colOff>
      <xdr:row>36</xdr:row>
      <xdr:rowOff>12519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29046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5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105228</xdr:rowOff>
    </xdr:from>
    <xdr:to>
      <xdr:col>10</xdr:col>
      <xdr:colOff>165100</xdr:colOff>
      <xdr:row>36</xdr:row>
      <xdr:rowOff>35378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51905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8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17054</xdr:rowOff>
    </xdr:from>
    <xdr:to>
      <xdr:col>6</xdr:col>
      <xdr:colOff>38100</xdr:colOff>
      <xdr:row>35</xdr:row>
      <xdr:rowOff>118654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135181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9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119088</xdr:rowOff>
    </xdr:from>
    <xdr:to>
      <xdr:col>24</xdr:col>
      <xdr:colOff>63500</xdr:colOff>
      <xdr:row>58</xdr:row>
      <xdr:rowOff>148844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63188"/>
          <a:ext cx="8382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74833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120510</xdr:rowOff>
    </xdr:from>
    <xdr:to>
      <xdr:col>19</xdr:col>
      <xdr:colOff>177800</xdr:colOff>
      <xdr:row>58</xdr:row>
      <xdr:rowOff>148844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64610"/>
          <a:ext cx="889000" cy="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134226</xdr:rowOff>
    </xdr:from>
    <xdr:to>
      <xdr:col>15</xdr:col>
      <xdr:colOff>50800</xdr:colOff>
      <xdr:row>58</xdr:row>
      <xdr:rowOff>120510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78176"/>
          <a:ext cx="889000" cy="118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134226</xdr:rowOff>
    </xdr:from>
    <xdr:to>
      <xdr:col>10</xdr:col>
      <xdr:colOff>114300</xdr:colOff>
      <xdr:row>58</xdr:row>
      <xdr:rowOff>108369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78176"/>
          <a:ext cx="889000" cy="117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10139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68288</xdr:rowOff>
    </xdr:from>
    <xdr:to>
      <xdr:col>24</xdr:col>
      <xdr:colOff>114300</xdr:colOff>
      <xdr:row>58</xdr:row>
      <xdr:rowOff>169888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30383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98044</xdr:rowOff>
    </xdr:from>
    <xdr:to>
      <xdr:col>20</xdr:col>
      <xdr:colOff>38100</xdr:colOff>
      <xdr:row>59</xdr:row>
      <xdr:rowOff>28194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19321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69710</xdr:rowOff>
    </xdr:from>
    <xdr:to>
      <xdr:col>15</xdr:col>
      <xdr:colOff>101600</xdr:colOff>
      <xdr:row>58</xdr:row>
      <xdr:rowOff>171310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162437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83426</xdr:rowOff>
    </xdr:from>
    <xdr:to>
      <xdr:col>10</xdr:col>
      <xdr:colOff>165100</xdr:colOff>
      <xdr:row>52</xdr:row>
      <xdr:rowOff>13576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8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4703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92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57569</xdr:rowOff>
    </xdr:from>
    <xdr:to>
      <xdr:col>6</xdr:col>
      <xdr:colOff>38100</xdr:colOff>
      <xdr:row>58</xdr:row>
      <xdr:rowOff>159169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58531</xdr:rowOff>
    </xdr:from>
    <xdr:to>
      <xdr:col>24</xdr:col>
      <xdr:colOff>63500</xdr:colOff>
      <xdr:row>77</xdr:row>
      <xdr:rowOff>161821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260181"/>
          <a:ext cx="838200" cy="1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79212</xdr:rowOff>
    </xdr:from>
    <xdr:to>
      <xdr:col>19</xdr:col>
      <xdr:colOff>177800</xdr:colOff>
      <xdr:row>77</xdr:row>
      <xdr:rowOff>161821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280862"/>
          <a:ext cx="889000" cy="8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79212</xdr:rowOff>
    </xdr:from>
    <xdr:to>
      <xdr:col>15</xdr:col>
      <xdr:colOff>50800</xdr:colOff>
      <xdr:row>78</xdr:row>
      <xdr:rowOff>108686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80862"/>
          <a:ext cx="889000" cy="20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108686</xdr:rowOff>
    </xdr:from>
    <xdr:to>
      <xdr:col>10</xdr:col>
      <xdr:colOff>114300</xdr:colOff>
      <xdr:row>78</xdr:row>
      <xdr:rowOff>154322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81786"/>
          <a:ext cx="889000" cy="4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7731</xdr:rowOff>
    </xdr:from>
    <xdr:to>
      <xdr:col>24</xdr:col>
      <xdr:colOff>114300</xdr:colOff>
      <xdr:row>77</xdr:row>
      <xdr:rowOff>109331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0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157608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8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111021</xdr:rowOff>
    </xdr:from>
    <xdr:to>
      <xdr:col>20</xdr:col>
      <xdr:colOff>38100</xdr:colOff>
      <xdr:row>78</xdr:row>
      <xdr:rowOff>41171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3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32298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40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28412</xdr:rowOff>
    </xdr:from>
    <xdr:to>
      <xdr:col>15</xdr:col>
      <xdr:colOff>101600</xdr:colOff>
      <xdr:row>77</xdr:row>
      <xdr:rowOff>130012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121139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2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57886</xdr:rowOff>
    </xdr:from>
    <xdr:to>
      <xdr:col>10</xdr:col>
      <xdr:colOff>165100</xdr:colOff>
      <xdr:row>78</xdr:row>
      <xdr:rowOff>159486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4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150613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2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103522</xdr:rowOff>
    </xdr:from>
    <xdr:to>
      <xdr:col>6</xdr:col>
      <xdr:colOff>38100</xdr:colOff>
      <xdr:row>79</xdr:row>
      <xdr:rowOff>33672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7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24799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6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104921</xdr:rowOff>
    </xdr:from>
    <xdr:to>
      <xdr:col>24</xdr:col>
      <xdr:colOff>63500</xdr:colOff>
      <xdr:row>96</xdr:row>
      <xdr:rowOff>102896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392671"/>
          <a:ext cx="838200" cy="1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50378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09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104921</xdr:rowOff>
    </xdr:from>
    <xdr:to>
      <xdr:col>19</xdr:col>
      <xdr:colOff>177800</xdr:colOff>
      <xdr:row>96</xdr:row>
      <xdr:rowOff>9463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392671"/>
          <a:ext cx="889000" cy="7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34662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59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9463</xdr:rowOff>
    </xdr:from>
    <xdr:to>
      <xdr:col>15</xdr:col>
      <xdr:colOff>50800</xdr:colOff>
      <xdr:row>98</xdr:row>
      <xdr:rowOff>83138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468663"/>
          <a:ext cx="889000" cy="4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82766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0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83138</xdr:rowOff>
    </xdr:from>
    <xdr:to>
      <xdr:col>10</xdr:col>
      <xdr:colOff>114300</xdr:colOff>
      <xdr:row>98</xdr:row>
      <xdr:rowOff>119421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85238"/>
          <a:ext cx="8890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80317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156246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52096</xdr:rowOff>
    </xdr:from>
    <xdr:to>
      <xdr:col>24</xdr:col>
      <xdr:colOff>114300</xdr:colOff>
      <xdr:row>96</xdr:row>
      <xdr:rowOff>153696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74973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54121</xdr:rowOff>
    </xdr:from>
    <xdr:to>
      <xdr:col>20</xdr:col>
      <xdr:colOff>38100</xdr:colOff>
      <xdr:row>95</xdr:row>
      <xdr:rowOff>155721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3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146848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43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130113</xdr:rowOff>
    </xdr:from>
    <xdr:to>
      <xdr:col>15</xdr:col>
      <xdr:colOff>101600</xdr:colOff>
      <xdr:row>96</xdr:row>
      <xdr:rowOff>60263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51390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5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32338</xdr:rowOff>
    </xdr:from>
    <xdr:to>
      <xdr:col>10</xdr:col>
      <xdr:colOff>165100</xdr:colOff>
      <xdr:row>98</xdr:row>
      <xdr:rowOff>133938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3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125065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68621</xdr:rowOff>
    </xdr:from>
    <xdr:to>
      <xdr:col>6</xdr:col>
      <xdr:colOff>38100</xdr:colOff>
      <xdr:row>98</xdr:row>
      <xdr:rowOff>170221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161348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6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151892</xdr:rowOff>
    </xdr:from>
    <xdr:to>
      <xdr:col>54</xdr:col>
      <xdr:colOff>189865</xdr:colOff>
      <xdr:row>39</xdr:row>
      <xdr:rowOff>29210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809742"/>
          <a:ext cx="1270" cy="906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33037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19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29210</xdr:rowOff>
    </xdr:from>
    <xdr:to>
      <xdr:col>55</xdr:col>
      <xdr:colOff>88900</xdr:colOff>
      <xdr:row>39</xdr:row>
      <xdr:rowOff>29210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1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98569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5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151892</xdr:rowOff>
    </xdr:from>
    <xdr:to>
      <xdr:col>55</xdr:col>
      <xdr:colOff>88900</xdr:colOff>
      <xdr:row>33</xdr:row>
      <xdr:rowOff>151892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151892</xdr:rowOff>
    </xdr:from>
    <xdr:to>
      <xdr:col>55</xdr:col>
      <xdr:colOff>0</xdr:colOff>
      <xdr:row>34</xdr:row>
      <xdr:rowOff>99314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580974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63517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4071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85090</xdr:rowOff>
    </xdr:from>
    <xdr:to>
      <xdr:col>55</xdr:col>
      <xdr:colOff>50800</xdr:colOff>
      <xdr:row>38</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149606</xdr:rowOff>
    </xdr:from>
    <xdr:to>
      <xdr:col>50</xdr:col>
      <xdr:colOff>114300</xdr:colOff>
      <xdr:row>34</xdr:row>
      <xdr:rowOff>99314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293106"/>
          <a:ext cx="889000" cy="6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63754</xdr:rowOff>
    </xdr:from>
    <xdr:to>
      <xdr:col>50</xdr:col>
      <xdr:colOff>165100</xdr:colOff>
      <xdr:row>37</xdr:row>
      <xdr:rowOff>165354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156481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50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127508</xdr:rowOff>
    </xdr:from>
    <xdr:to>
      <xdr:col>45</xdr:col>
      <xdr:colOff>177800</xdr:colOff>
      <xdr:row>30</xdr:row>
      <xdr:rowOff>149606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527100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33274</xdr:rowOff>
    </xdr:from>
    <xdr:to>
      <xdr:col>46</xdr:col>
      <xdr:colOff>38100</xdr:colOff>
      <xdr:row>37</xdr:row>
      <xdr:rowOff>134874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126001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469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127508</xdr:rowOff>
    </xdr:from>
    <xdr:to>
      <xdr:col>41</xdr:col>
      <xdr:colOff>50800</xdr:colOff>
      <xdr:row>32</xdr:row>
      <xdr:rowOff>18542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5271008"/>
          <a:ext cx="8890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20320</xdr:rowOff>
    </xdr:from>
    <xdr:to>
      <xdr:col>41</xdr:col>
      <xdr:colOff>101600</xdr:colOff>
      <xdr:row>37</xdr:row>
      <xdr:rowOff>121920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113047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68326</xdr:rowOff>
    </xdr:from>
    <xdr:to>
      <xdr:col>36</xdr:col>
      <xdr:colOff>165100</xdr:colOff>
      <xdr:row>37</xdr:row>
      <xdr:rowOff>169926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161053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101092</xdr:rowOff>
    </xdr:from>
    <xdr:to>
      <xdr:col>55</xdr:col>
      <xdr:colOff>50800</xdr:colOff>
      <xdr:row>34</xdr:row>
      <xdr:rowOff>31242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54119</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71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48514</xdr:rowOff>
    </xdr:from>
    <xdr:to>
      <xdr:col>50</xdr:col>
      <xdr:colOff>165100</xdr:colOff>
      <xdr:row>34</xdr:row>
      <xdr:rowOff>150114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8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166641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65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98806</xdr:rowOff>
    </xdr:from>
    <xdr:to>
      <xdr:col>46</xdr:col>
      <xdr:colOff>38100</xdr:colOff>
      <xdr:row>31</xdr:row>
      <xdr:rowOff>28956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2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45483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01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76708</xdr:rowOff>
    </xdr:from>
    <xdr:to>
      <xdr:col>41</xdr:col>
      <xdr:colOff>101600</xdr:colOff>
      <xdr:row>31</xdr:row>
      <xdr:rowOff>6858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2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23385</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49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139192</xdr:rowOff>
    </xdr:from>
    <xdr:to>
      <xdr:col>36</xdr:col>
      <xdr:colOff>165100</xdr:colOff>
      <xdr:row>32</xdr:row>
      <xdr:rowOff>69342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4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85869</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2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82677</xdr:rowOff>
    </xdr:from>
    <xdr:to>
      <xdr:col>55</xdr:col>
      <xdr:colOff>0</xdr:colOff>
      <xdr:row>52</xdr:row>
      <xdr:rowOff>118999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8998077"/>
          <a:ext cx="8382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18813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9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107696</xdr:rowOff>
    </xdr:from>
    <xdr:to>
      <xdr:col>50</xdr:col>
      <xdr:colOff>114300</xdr:colOff>
      <xdr:row>52</xdr:row>
      <xdr:rowOff>118999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023096"/>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107696</xdr:rowOff>
    </xdr:from>
    <xdr:to>
      <xdr:col>45</xdr:col>
      <xdr:colOff>177800</xdr:colOff>
      <xdr:row>52</xdr:row>
      <xdr:rowOff>126619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023096"/>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145178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70231</xdr:rowOff>
    </xdr:from>
    <xdr:to>
      <xdr:col>41</xdr:col>
      <xdr:colOff>50800</xdr:colOff>
      <xdr:row>52</xdr:row>
      <xdr:rowOff>126619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8985631"/>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151274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31877</xdr:rowOff>
    </xdr:from>
    <xdr:to>
      <xdr:col>55</xdr:col>
      <xdr:colOff>50800</xdr:colOff>
      <xdr:row>52</xdr:row>
      <xdr:rowOff>133477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89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118254</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68199</xdr:rowOff>
    </xdr:from>
    <xdr:to>
      <xdr:col>50</xdr:col>
      <xdr:colOff>165100</xdr:colOff>
      <xdr:row>52</xdr:row>
      <xdr:rowOff>169799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898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51</xdr:row>
      <xdr:rowOff>14876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875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56896</xdr:rowOff>
    </xdr:from>
    <xdr:to>
      <xdr:col>46</xdr:col>
      <xdr:colOff>38100</xdr:colOff>
      <xdr:row>52</xdr:row>
      <xdr:rowOff>158496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89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51</xdr:row>
      <xdr:rowOff>3573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874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75819</xdr:rowOff>
    </xdr:from>
    <xdr:to>
      <xdr:col>41</xdr:col>
      <xdr:colOff>101600</xdr:colOff>
      <xdr:row>53</xdr:row>
      <xdr:rowOff>5969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89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51</xdr:row>
      <xdr:rowOff>22496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876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19431</xdr:rowOff>
    </xdr:from>
    <xdr:to>
      <xdr:col>36</xdr:col>
      <xdr:colOff>165100</xdr:colOff>
      <xdr:row>52</xdr:row>
      <xdr:rowOff>121031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89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50</xdr:row>
      <xdr:rowOff>137558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871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73275</xdr:rowOff>
    </xdr:from>
    <xdr:to>
      <xdr:col>55</xdr:col>
      <xdr:colOff>0</xdr:colOff>
      <xdr:row>78</xdr:row>
      <xdr:rowOff>136815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46375"/>
          <a:ext cx="838200" cy="6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22254</xdr:rowOff>
    </xdr:from>
    <xdr:to>
      <xdr:col>50</xdr:col>
      <xdr:colOff>114300</xdr:colOff>
      <xdr:row>78</xdr:row>
      <xdr:rowOff>73275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395354"/>
          <a:ext cx="889000" cy="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22254</xdr:rowOff>
    </xdr:from>
    <xdr:to>
      <xdr:col>45</xdr:col>
      <xdr:colOff>177800</xdr:colOff>
      <xdr:row>78</xdr:row>
      <xdr:rowOff>84358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395354"/>
          <a:ext cx="889000" cy="6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84358</xdr:rowOff>
    </xdr:from>
    <xdr:to>
      <xdr:col>41</xdr:col>
      <xdr:colOff>50800</xdr:colOff>
      <xdr:row>78</xdr:row>
      <xdr:rowOff>104453</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457458"/>
          <a:ext cx="8890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86015</xdr:rowOff>
    </xdr:from>
    <xdr:to>
      <xdr:col>55</xdr:col>
      <xdr:colOff>50800</xdr:colOff>
      <xdr:row>79</xdr:row>
      <xdr:rowOff>16165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942</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22475</xdr:rowOff>
    </xdr:from>
    <xdr:to>
      <xdr:col>50</xdr:col>
      <xdr:colOff>165100</xdr:colOff>
      <xdr:row>78</xdr:row>
      <xdr:rowOff>124075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115202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48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142904</xdr:rowOff>
    </xdr:from>
    <xdr:to>
      <xdr:col>46</xdr:col>
      <xdr:colOff>38100</xdr:colOff>
      <xdr:row>78</xdr:row>
      <xdr:rowOff>73054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4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64181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4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33558</xdr:rowOff>
    </xdr:from>
    <xdr:to>
      <xdr:col>41</xdr:col>
      <xdr:colOff>101600</xdr:colOff>
      <xdr:row>78</xdr:row>
      <xdr:rowOff>135158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0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126285</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4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53653</xdr:rowOff>
    </xdr:from>
    <xdr:to>
      <xdr:col>36</xdr:col>
      <xdr:colOff>165100</xdr:colOff>
      <xdr:row>78</xdr:row>
      <xdr:rowOff>155253</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146380</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59438</xdr:rowOff>
    </xdr:from>
    <xdr:to>
      <xdr:col>55</xdr:col>
      <xdr:colOff>0</xdr:colOff>
      <xdr:row>93</xdr:row>
      <xdr:rowOff>9192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5832838"/>
          <a:ext cx="838200" cy="1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14612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0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59438</xdr:rowOff>
    </xdr:from>
    <xdr:to>
      <xdr:col>50</xdr:col>
      <xdr:colOff>114300</xdr:colOff>
      <xdr:row>92</xdr:row>
      <xdr:rowOff>144340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5832838"/>
          <a:ext cx="889000" cy="8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99697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15684</xdr:rowOff>
    </xdr:from>
    <xdr:to>
      <xdr:col>45</xdr:col>
      <xdr:colOff>177800</xdr:colOff>
      <xdr:row>92</xdr:row>
      <xdr:rowOff>144340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5789084"/>
          <a:ext cx="889000" cy="12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15684</xdr:rowOff>
    </xdr:from>
    <xdr:to>
      <xdr:col>41</xdr:col>
      <xdr:colOff>50800</xdr:colOff>
      <xdr:row>93</xdr:row>
      <xdr:rowOff>144135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5789084"/>
          <a:ext cx="889000" cy="29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155475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129842</xdr:rowOff>
    </xdr:from>
    <xdr:to>
      <xdr:col>55</xdr:col>
      <xdr:colOff>50800</xdr:colOff>
      <xdr:row>93</xdr:row>
      <xdr:rowOff>59992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59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152719</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75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8638</xdr:rowOff>
    </xdr:from>
    <xdr:to>
      <xdr:col>50</xdr:col>
      <xdr:colOff>165100</xdr:colOff>
      <xdr:row>92</xdr:row>
      <xdr:rowOff>110238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578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126765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5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93540</xdr:rowOff>
    </xdr:from>
    <xdr:to>
      <xdr:col>46</xdr:col>
      <xdr:colOff>38100</xdr:colOff>
      <xdr:row>93</xdr:row>
      <xdr:rowOff>23690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586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40217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64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136334</xdr:rowOff>
    </xdr:from>
    <xdr:to>
      <xdr:col>41</xdr:col>
      <xdr:colOff>101600</xdr:colOff>
      <xdr:row>92</xdr:row>
      <xdr:rowOff>66484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57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83011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5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93335</xdr:rowOff>
    </xdr:from>
    <xdr:to>
      <xdr:col>36</xdr:col>
      <xdr:colOff>165100</xdr:colOff>
      <xdr:row>94</xdr:row>
      <xdr:rowOff>23485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03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40012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81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2349</xdr:rowOff>
    </xdr:from>
    <xdr:to>
      <xdr:col>85</xdr:col>
      <xdr:colOff>127000</xdr:colOff>
      <xdr:row>35</xdr:row>
      <xdr:rowOff>43116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5831649"/>
          <a:ext cx="838200" cy="2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43324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4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43116</xdr:rowOff>
    </xdr:from>
    <xdr:to>
      <xdr:col>81</xdr:col>
      <xdr:colOff>50800</xdr:colOff>
      <xdr:row>36</xdr:row>
      <xdr:rowOff>30543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043866"/>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30543</xdr:rowOff>
    </xdr:from>
    <xdr:to>
      <xdr:col>76</xdr:col>
      <xdr:colOff>114300</xdr:colOff>
      <xdr:row>36</xdr:row>
      <xdr:rowOff>53594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202743"/>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124841</xdr:rowOff>
    </xdr:from>
    <xdr:to>
      <xdr:col>71</xdr:col>
      <xdr:colOff>177800</xdr:colOff>
      <xdr:row>36</xdr:row>
      <xdr:rowOff>53594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954141"/>
          <a:ext cx="889000" cy="27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122999</xdr:rowOff>
    </xdr:from>
    <xdr:to>
      <xdr:col>85</xdr:col>
      <xdr:colOff>177800</xdr:colOff>
      <xdr:row>34</xdr:row>
      <xdr:rowOff>53149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78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145876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6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163766</xdr:rowOff>
    </xdr:from>
    <xdr:to>
      <xdr:col>81</xdr:col>
      <xdr:colOff>101600</xdr:colOff>
      <xdr:row>35</xdr:row>
      <xdr:rowOff>93916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99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110443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76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151193</xdr:rowOff>
    </xdr:from>
    <xdr:to>
      <xdr:col>76</xdr:col>
      <xdr:colOff>165100</xdr:colOff>
      <xdr:row>36</xdr:row>
      <xdr:rowOff>81343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97870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9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2794</xdr:rowOff>
    </xdr:from>
    <xdr:to>
      <xdr:col>72</xdr:col>
      <xdr:colOff>38100</xdr:colOff>
      <xdr:row>36</xdr:row>
      <xdr:rowOff>104394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120921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5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74041</xdr:rowOff>
    </xdr:from>
    <xdr:to>
      <xdr:col>67</xdr:col>
      <xdr:colOff>101600</xdr:colOff>
      <xdr:row>35</xdr:row>
      <xdr:rowOff>4191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20718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6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5588</xdr:rowOff>
    </xdr:from>
    <xdr:to>
      <xdr:col>85</xdr:col>
      <xdr:colOff>127000</xdr:colOff>
      <xdr:row>54</xdr:row>
      <xdr:rowOff>94818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263888"/>
          <a:ext cx="838200" cy="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163136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0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5588</xdr:rowOff>
    </xdr:from>
    <xdr:to>
      <xdr:col>81</xdr:col>
      <xdr:colOff>50800</xdr:colOff>
      <xdr:row>54</xdr:row>
      <xdr:rowOff>71386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263888"/>
          <a:ext cx="889000" cy="6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63271</xdr:rowOff>
    </xdr:from>
    <xdr:to>
      <xdr:col>76</xdr:col>
      <xdr:colOff>114300</xdr:colOff>
      <xdr:row>54</xdr:row>
      <xdr:rowOff>71386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150121"/>
          <a:ext cx="889000" cy="17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31208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28563</xdr:rowOff>
    </xdr:from>
    <xdr:to>
      <xdr:col>71</xdr:col>
      <xdr:colOff>177800</xdr:colOff>
      <xdr:row>53</xdr:row>
      <xdr:rowOff>63271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115413"/>
          <a:ext cx="889000" cy="3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123562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166616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44018</xdr:rowOff>
    </xdr:from>
    <xdr:to>
      <xdr:col>85</xdr:col>
      <xdr:colOff>177800</xdr:colOff>
      <xdr:row>54</xdr:row>
      <xdr:rowOff>145618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30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22445</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2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126238</xdr:rowOff>
    </xdr:from>
    <xdr:to>
      <xdr:col>81</xdr:col>
      <xdr:colOff>101600</xdr:colOff>
      <xdr:row>54</xdr:row>
      <xdr:rowOff>56388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21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72915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898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20586</xdr:rowOff>
    </xdr:from>
    <xdr:to>
      <xdr:col>76</xdr:col>
      <xdr:colOff>165100</xdr:colOff>
      <xdr:row>54</xdr:row>
      <xdr:rowOff>122186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27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138713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0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12471</xdr:rowOff>
    </xdr:from>
    <xdr:to>
      <xdr:col>72</xdr:col>
      <xdr:colOff>38100</xdr:colOff>
      <xdr:row>53</xdr:row>
      <xdr:rowOff>114071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0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130598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887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149213</xdr:rowOff>
    </xdr:from>
    <xdr:to>
      <xdr:col>67</xdr:col>
      <xdr:colOff>101600</xdr:colOff>
      <xdr:row>53</xdr:row>
      <xdr:rowOff>79363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0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95890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88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139373</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12473"/>
          <a:ext cx="838200" cy="1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97153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470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155973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88573</xdr:rowOff>
    </xdr:from>
    <xdr:to>
      <xdr:col>85</xdr:col>
      <xdr:colOff>177800</xdr:colOff>
      <xdr:row>79</xdr:row>
      <xdr:rowOff>18723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6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111450</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31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130099</xdr:rowOff>
    </xdr:from>
    <xdr:to>
      <xdr:col>85</xdr:col>
      <xdr:colOff>127000</xdr:colOff>
      <xdr:row>94</xdr:row>
      <xdr:rowOff>50127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074949"/>
          <a:ext cx="8382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254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50127</xdr:rowOff>
    </xdr:from>
    <xdr:to>
      <xdr:col>81</xdr:col>
      <xdr:colOff>50800</xdr:colOff>
      <xdr:row>94</xdr:row>
      <xdr:rowOff>52412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16642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52412</xdr:rowOff>
    </xdr:from>
    <xdr:to>
      <xdr:col>76</xdr:col>
      <xdr:colOff>114300</xdr:colOff>
      <xdr:row>95</xdr:row>
      <xdr:rowOff>79578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168712"/>
          <a:ext cx="889000" cy="19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81233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79578</xdr:rowOff>
    </xdr:from>
    <xdr:to>
      <xdr:col>71</xdr:col>
      <xdr:colOff>177800</xdr:colOff>
      <xdr:row>95</xdr:row>
      <xdr:rowOff>120611</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367328"/>
          <a:ext cx="8890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79299</xdr:rowOff>
    </xdr:from>
    <xdr:to>
      <xdr:col>85</xdr:col>
      <xdr:colOff>177800</xdr:colOff>
      <xdr:row>94</xdr:row>
      <xdr:rowOff>9449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02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102176</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8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170777</xdr:rowOff>
    </xdr:from>
    <xdr:to>
      <xdr:col>81</xdr:col>
      <xdr:colOff>101600</xdr:colOff>
      <xdr:row>94</xdr:row>
      <xdr:rowOff>100927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1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117454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89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1612</xdr:rowOff>
    </xdr:from>
    <xdr:to>
      <xdr:col>76</xdr:col>
      <xdr:colOff>165100</xdr:colOff>
      <xdr:row>94</xdr:row>
      <xdr:rowOff>103212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1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119739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8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28778</xdr:rowOff>
    </xdr:from>
    <xdr:to>
      <xdr:col>72</xdr:col>
      <xdr:colOff>38100</xdr:colOff>
      <xdr:row>95</xdr:row>
      <xdr:rowOff>130378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3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146905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0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69811</xdr:rowOff>
    </xdr:from>
    <xdr:to>
      <xdr:col>67</xdr:col>
      <xdr:colOff>101600</xdr:colOff>
      <xdr:row>95</xdr:row>
      <xdr:rowOff>171411</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3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162538</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4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総務費については、財政調整基金積立金の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などにより決算額が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した。民生費については、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物価高騰等対策給付金の増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したほか、衛生費については、新型コロナウイルスワクチン接種関係事業費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労働費については、類似団体の中で最も高いのは、新潟勤労者総合福祉センター（新潟テルサ）の管理運営費があるためである。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農林水産業費については、類似団体の中で高い状況にあるのは、住民一人あたりの耕地面積が類似団体の中で最も高く、田園型政令市を目指した各種施策に取り組んでいるためである。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土木費については、除雪対策費の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により決算額が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た。住民一人あたり決算額が類似団体の中で上位になっているのは、新潟駅付近連続立体交差事業などの大規模事業を推進していることや、冬季の除雪対策経費の影響</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教育費については、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退職手当の減など</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により決算額が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た。災害復旧費については、令和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年能登半島地震対応により皆増となった。公債費については、元金償還金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財政調整基金残高は、財源の状況等を踏まえ</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36.8</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億円を積み立てた一方、令和６年能登半島地震への対応等により</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75.1</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標準財政規模は、標準税収入額等が増加したことに加え、普通交付税において、臨時財政対策債償還基金費が算定されたこと等により、前年度比</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％の増加となった。</a:t>
          </a:r>
          <a:endParaRPr lang="ja-JP" altLang="ja-JP" sz="115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実質収支は、原油価格・物価高騰対策</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や令和６年能登半島地震</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に多額の経費を執行したものの、</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基金の取り崩し、</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国庫支出金の活用などにより黒字を確保した。実質単年度収支は、</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令和６年能登半島地震への対応のため</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財政調整基金の一部を取り崩した影響により赤字となった。</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新潟市において、平成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年度決算以降、連結実質赤字は生じていない。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ただし国民健康保険事業会計では、近年において実質収支比率の赤字はないものの、平成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は保険給付費の増加や前期高齢者交付金の減などにより生じた収支不足の結果赤字となった事例がある。今後も保険給付費の増加が見込まれるなど厳しい財政状況が予想されることから、不納欠損額や収入未済額の削減を図るなど、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公営企業会計においても、今後も厳しい経営環境が予想されることから、より一層の経営努力が必要となる。特に、水道事業会計や下水道事業会計では老朽化施設の更新を適切な時期に実施する必要があ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しかし、人口減少などによる事業収益のさらなる減少により、財源確保が厳しくなるものと見込まれることから、徹底した経費削減とともに、将来世代に過度な負担を残さないよう企業債残高の増高を抑制しながら、安定的な事業運営に必要な資金を確保す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「元利償還金」について、元金償還・利子償還が減少した一方、増加要因となる満期一括元金償還が増加したことにより合計として増加している。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また、「公営企業債の元利償還金に対する繰入金」の増加等もあり、分子全体で増加となっている。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年度の豪雪に対応するための積立額の年度間調整の影響等により、令和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年度末の減債基金残高が増加している。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将来負担額は、地方債現在高が減少したことから、前年度比で減少している。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充当可能財源等については、都市計画税充当見込額などが減少したことから、前年度比で減少している。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分子全体としては、将来負担額の減少幅の方か大きいため、前年度比で減少している。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新潟県新潟市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財政調整基金について、財源の状況等を踏まえ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億円を積み立てた一方、令和６年能登半島地震への対応により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市は、主に豪雪となった際の除排雪経費の財源として、近年、財政調整基金を取崩しており、小雪、豪雪の差が大きく、豪雪となった際の主な財源である特別交付税については、現行制度上、政令市に適用される財政力指数による割り落としの影響もあることから、決して十分にカバーされているとは言い難い状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また、能登半島地震へ対応するため、財政調整基金を取崩してきた結果、令和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億円となっている。能登半島地震からの生活再建等については、現在も継続した支援が求められており、液状化被害が甚大であった地域では、面的な整備を検討していく必要があり、今後も基金の取崩しが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考えられる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らを踏まえ、今後もあらゆる分野の事業・事務の効率化・適正化を進め、歳入・歳出両面にわたる不断の見直しを継続するとともに、決算剰余金を着実に積み立てていくほか、不動産の売り払いの取組を継続し、売り払い収入を基金に積み立てていきたいと考え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都市整備基金：健全なかつ秩序ある発展に資する都市施設の整備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職員退職手当基金：退職手当の財源に不足を生じた場合の財源に充てるもの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森林環境譲与税活用基金：地球温暖化の防止及び災害の防止</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農業成長産業化基金：農業分野の人材育成並びに農業及び農業に関連する産業の成長</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再生可能エネルギー等導入推進基金：エネルギーの自立化及び分散化並びに効率化を図り、地球温暖化対策及び災害に強いまちづくりを推進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主に、職員退職手当基金の積み立てによるもの。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各基金の目的のために活用予定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主に、財政調整基金について、財源の状況等を踏まえ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億円を積み立てた一方、令和６年能登半島地震への対応等により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市は、主に豪雪となった際の除排雪経費の財源として、近年、財政調整基金を取崩しており、小雪、豪雪の差が大きく、豪雪となった際の主な財源である特別交付税については、現行制度上、政令市に適用される財政力指数による割り落としの影響もあることから、決して十分にカバーされているとは言い難い状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また、能登半島地震へ対応するため、財政調整基金を取崩してきた結果、令和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億円となっている。能登半島地震からの生活再建等については、現在も継続した支援が求められており、液状化被害が甚大であった地域では、面的な整備を検討していく必要があり、今後も基金の取崩しが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考えられる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らを踏まえ、今後もあらゆる分野の事業・事務の効率化・適正化を進め、歳入・歳出両面にわたる不断の見直しを継続するとともに、決算剰余金を着実に積み立てていくほか、不動産の売り払いの取組を継続し、売り払い収入を基金に積み立てていきたいと考え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臨時財政対策債償還基金費積立分として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1,093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百万円積み立てたため。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基金運用益分を積み立て予定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440273359</v>
      </c>
      <c r="BO4" s="371"/>
      <c r="BP4" s="371"/>
      <c r="BQ4" s="371"/>
      <c r="BR4" s="371"/>
      <c r="BS4" s="371"/>
      <c r="BT4" s="371"/>
      <c r="BU4" s="372"/>
      <c r="BV4" s="370">
        <v>436287767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2.2000000000000002</v>
      </c>
      <c r="CU4" s="377"/>
      <c r="CV4" s="377"/>
      <c r="CW4" s="377"/>
      <c r="CX4" s="377"/>
      <c r="CY4" s="377"/>
      <c r="CZ4" s="377"/>
      <c r="DA4" s="378"/>
      <c r="DB4" s="376">
        <v>2.7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426252997</v>
      </c>
      <c r="BO5" s="408"/>
      <c r="BP5" s="408"/>
      <c r="BQ5" s="408"/>
      <c r="BR5" s="408"/>
      <c r="BS5" s="408"/>
      <c r="BT5" s="408"/>
      <c r="BU5" s="409"/>
      <c r="BV5" s="407">
        <v>427945418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94.2</v>
      </c>
      <c r="CU5" s="405"/>
      <c r="CV5" s="405"/>
      <c r="CW5" s="405"/>
      <c r="CX5" s="405"/>
      <c r="CY5" s="405"/>
      <c r="CZ5" s="405"/>
      <c r="DA5" s="406"/>
      <c r="DB5" s="404">
        <v>94.9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14020362</v>
      </c>
      <c r="BO6" s="408"/>
      <c r="BP6" s="408"/>
      <c r="BQ6" s="408"/>
      <c r="BR6" s="408"/>
      <c r="BS6" s="408"/>
      <c r="BT6" s="408"/>
      <c r="BU6" s="409"/>
      <c r="BV6" s="407">
        <v>8342349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98.8</v>
      </c>
      <c r="CU6" s="445"/>
      <c r="CV6" s="445"/>
      <c r="CW6" s="445"/>
      <c r="CX6" s="445"/>
      <c r="CY6" s="445"/>
      <c r="CZ6" s="445"/>
      <c r="DA6" s="446"/>
      <c r="DB6" s="444">
        <v>101.9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8797493</v>
      </c>
      <c r="BO7" s="408"/>
      <c r="BP7" s="408"/>
      <c r="BQ7" s="408"/>
      <c r="BR7" s="408"/>
      <c r="BS7" s="408"/>
      <c r="BT7" s="408"/>
      <c r="BU7" s="409"/>
      <c r="BV7" s="407">
        <v>1905162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241028935</v>
      </c>
      <c r="CU7" s="408"/>
      <c r="CV7" s="408"/>
      <c r="CW7" s="408"/>
      <c r="CX7" s="408"/>
      <c r="CY7" s="408"/>
      <c r="CZ7" s="408"/>
      <c r="DA7" s="409"/>
      <c r="DB7" s="407">
        <v>238150751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5222869</v>
      </c>
      <c r="BO8" s="408"/>
      <c r="BP8" s="408"/>
      <c r="BQ8" s="408"/>
      <c r="BR8" s="408"/>
      <c r="BS8" s="408"/>
      <c r="BT8" s="408"/>
      <c r="BU8" s="409"/>
      <c r="BV8" s="407">
        <v>6437187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0.65</v>
      </c>
      <c r="CU8" s="448"/>
      <c r="CV8" s="448"/>
      <c r="CW8" s="448"/>
      <c r="CX8" s="448"/>
      <c r="CY8" s="448"/>
      <c r="CZ8" s="448"/>
      <c r="DA8" s="449"/>
      <c r="DB8" s="447">
        <v>0.66</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789275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-1214318</v>
      </c>
      <c r="BO9" s="408"/>
      <c r="BP9" s="408"/>
      <c r="BQ9" s="408"/>
      <c r="BR9" s="408"/>
      <c r="BS9" s="408"/>
      <c r="BT9" s="408"/>
      <c r="BU9" s="409"/>
      <c r="BV9" s="407">
        <v>-1128649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16.7</v>
      </c>
      <c r="CU9" s="405"/>
      <c r="CV9" s="405"/>
      <c r="CW9" s="405"/>
      <c r="CX9" s="405"/>
      <c r="CY9" s="405"/>
      <c r="CZ9" s="405"/>
      <c r="DA9" s="406"/>
      <c r="DB9" s="404">
        <v>17.100000000000001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810157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3681018</v>
      </c>
      <c r="BO10" s="408"/>
      <c r="BP10" s="408"/>
      <c r="BQ10" s="408"/>
      <c r="BR10" s="408"/>
      <c r="BS10" s="408"/>
      <c r="BT10" s="408"/>
      <c r="BU10" s="409"/>
      <c r="BV10" s="407">
        <v>1167723</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767565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7506382</v>
      </c>
      <c r="BO12" s="408"/>
      <c r="BP12" s="408"/>
      <c r="BQ12" s="408"/>
      <c r="BR12" s="408"/>
      <c r="BS12" s="408"/>
      <c r="BT12" s="408"/>
      <c r="BU12" s="409"/>
      <c r="BV12" s="407">
        <v>1586623</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761312</v>
      </c>
      <c r="S13" s="492"/>
      <c r="T13" s="492"/>
      <c r="U13" s="492"/>
      <c r="V13" s="493"/>
      <c r="W13" s="423" t="s">
        <v>131</v>
      </c>
      <c r="X13" s="424"/>
      <c r="Y13" s="424"/>
      <c r="Z13" s="424"/>
      <c r="AA13" s="424"/>
      <c r="AB13" s="414"/>
      <c r="AC13" s="458">
        <v>11608</v>
      </c>
      <c r="AD13" s="459"/>
      <c r="AE13" s="459"/>
      <c r="AF13" s="459"/>
      <c r="AG13" s="501"/>
      <c r="AH13" s="458">
        <v>13773</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-5039682</v>
      </c>
      <c r="BO13" s="408"/>
      <c r="BP13" s="408"/>
      <c r="BQ13" s="408"/>
      <c r="BR13" s="408"/>
      <c r="BS13" s="408"/>
      <c r="BT13" s="408"/>
      <c r="BU13" s="409"/>
      <c r="BV13" s="407">
        <v>-1547549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12.1</v>
      </c>
      <c r="CU13" s="405"/>
      <c r="CV13" s="405"/>
      <c r="CW13" s="405"/>
      <c r="CX13" s="405"/>
      <c r="CY13" s="405"/>
      <c r="CZ13" s="405"/>
      <c r="DA13" s="406"/>
      <c r="DB13" s="404">
        <v>11.7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773914</v>
      </c>
      <c r="S14" s="492"/>
      <c r="T14" s="492"/>
      <c r="U14" s="492"/>
      <c r="V14" s="493"/>
      <c r="W14" s="397"/>
      <c r="X14" s="398"/>
      <c r="Y14" s="398"/>
      <c r="Z14" s="398"/>
      <c r="AA14" s="398"/>
      <c r="AB14" s="387"/>
      <c r="AC14" s="494">
        <v>3.2</v>
      </c>
      <c r="AD14" s="495"/>
      <c r="AE14" s="495"/>
      <c r="AF14" s="495"/>
      <c r="AG14" s="496"/>
      <c r="AH14" s="494">
        <v>3.7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123</v>
      </c>
      <c r="CU14" s="506"/>
      <c r="CV14" s="506"/>
      <c r="CW14" s="506"/>
      <c r="CX14" s="506"/>
      <c r="CY14" s="506"/>
      <c r="CZ14" s="506"/>
      <c r="DA14" s="507"/>
      <c r="DB14" s="505">
        <v>126.7</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768177</v>
      </c>
      <c r="S15" s="492"/>
      <c r="T15" s="492"/>
      <c r="U15" s="492"/>
      <c r="V15" s="493"/>
      <c r="W15" s="423" t="s">
        <v>137</v>
      </c>
      <c r="X15" s="424"/>
      <c r="Y15" s="424"/>
      <c r="Z15" s="424"/>
      <c r="AA15" s="424"/>
      <c r="AB15" s="414"/>
      <c r="AC15" s="458">
        <v>78488</v>
      </c>
      <c r="AD15" s="459"/>
      <c r="AE15" s="459"/>
      <c r="AF15" s="459"/>
      <c r="AG15" s="501"/>
      <c r="AH15" s="458">
        <v>83531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127672239</v>
      </c>
      <c r="BO15" s="371"/>
      <c r="BP15" s="371"/>
      <c r="BQ15" s="371"/>
      <c r="BR15" s="371"/>
      <c r="BS15" s="371"/>
      <c r="BT15" s="371"/>
      <c r="BU15" s="372"/>
      <c r="BV15" s="370">
        <v>126153719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21.5</v>
      </c>
      <c r="AD16" s="495"/>
      <c r="AE16" s="495"/>
      <c r="AF16" s="495"/>
      <c r="AG16" s="496"/>
      <c r="AH16" s="494">
        <v>22.1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198409622</v>
      </c>
      <c r="BO16" s="408"/>
      <c r="BP16" s="408"/>
      <c r="BQ16" s="408"/>
      <c r="BR16" s="408"/>
      <c r="BS16" s="408"/>
      <c r="BT16" s="408"/>
      <c r="BU16" s="409"/>
      <c r="BV16" s="407">
        <v>190531168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275525</v>
      </c>
      <c r="AD17" s="459"/>
      <c r="AE17" s="459"/>
      <c r="AF17" s="459"/>
      <c r="AG17" s="501"/>
      <c r="AH17" s="458">
        <v>280010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158495042</v>
      </c>
      <c r="BO17" s="408"/>
      <c r="BP17" s="408"/>
      <c r="BQ17" s="408"/>
      <c r="BR17" s="408"/>
      <c r="BS17" s="408"/>
      <c r="BT17" s="408"/>
      <c r="BU17" s="409"/>
      <c r="BV17" s="407">
        <v>156830890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725.99</v>
      </c>
      <c r="M18" s="531"/>
      <c r="N18" s="531"/>
      <c r="O18" s="531"/>
      <c r="P18" s="531"/>
      <c r="Q18" s="531"/>
      <c r="R18" s="532"/>
      <c r="S18" s="532"/>
      <c r="T18" s="532"/>
      <c r="U18" s="532"/>
      <c r="V18" s="533"/>
      <c r="W18" s="425"/>
      <c r="X18" s="426"/>
      <c r="Y18" s="426"/>
      <c r="Z18" s="426"/>
      <c r="AA18" s="426"/>
      <c r="AB18" s="417"/>
      <c r="AC18" s="534">
        <v>75.400000000000006</v>
      </c>
      <c r="AD18" s="535"/>
      <c r="AE18" s="535"/>
      <c r="AF18" s="535"/>
      <c r="AG18" s="536"/>
      <c r="AH18" s="534">
        <v>74.2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230347950</v>
      </c>
      <c r="BO18" s="408"/>
      <c r="BP18" s="408"/>
      <c r="BQ18" s="408"/>
      <c r="BR18" s="408"/>
      <c r="BS18" s="408"/>
      <c r="BT18" s="408"/>
      <c r="BU18" s="409"/>
      <c r="BV18" s="407">
        <v>230108656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1087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291756170</v>
      </c>
      <c r="BO19" s="408"/>
      <c r="BP19" s="408"/>
      <c r="BQ19" s="408"/>
      <c r="BR19" s="408"/>
      <c r="BS19" s="408"/>
      <c r="BT19" s="408"/>
      <c r="BU19" s="409"/>
      <c r="BV19" s="407">
        <v>277242848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331272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625194547</v>
      </c>
      <c r="BO22" s="371"/>
      <c r="BP22" s="371"/>
      <c r="BQ22" s="371"/>
      <c r="BR22" s="371"/>
      <c r="BS22" s="371"/>
      <c r="BT22" s="371"/>
      <c r="BU22" s="372"/>
      <c r="BV22" s="370">
        <v>632150531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82777399</v>
      </c>
      <c r="BO23" s="408"/>
      <c r="BP23" s="408"/>
      <c r="BQ23" s="408"/>
      <c r="BR23" s="408"/>
      <c r="BS23" s="408"/>
      <c r="BT23" s="408"/>
      <c r="BU23" s="409"/>
      <c r="BV23" s="407">
        <v>93997989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11670</v>
      </c>
      <c r="R24" s="459"/>
      <c r="S24" s="459"/>
      <c r="T24" s="459"/>
      <c r="U24" s="459"/>
      <c r="V24" s="501"/>
      <c r="W24" s="553"/>
      <c r="X24" s="554"/>
      <c r="Y24" s="555"/>
      <c r="Z24" s="457" t="s">
        <v>162</v>
      </c>
      <c r="AA24" s="437"/>
      <c r="AB24" s="437"/>
      <c r="AC24" s="437"/>
      <c r="AD24" s="437"/>
      <c r="AE24" s="437"/>
      <c r="AF24" s="437"/>
      <c r="AG24" s="438"/>
      <c r="AH24" s="458">
        <v>5232</v>
      </c>
      <c r="AI24" s="459"/>
      <c r="AJ24" s="459"/>
      <c r="AK24" s="459"/>
      <c r="AL24" s="501"/>
      <c r="AM24" s="458">
        <v>16899360</v>
      </c>
      <c r="AN24" s="459"/>
      <c r="AO24" s="459"/>
      <c r="AP24" s="459"/>
      <c r="AQ24" s="459"/>
      <c r="AR24" s="501"/>
      <c r="AS24" s="458">
        <v>3230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366028914</v>
      </c>
      <c r="BO24" s="408"/>
      <c r="BP24" s="408"/>
      <c r="BQ24" s="408"/>
      <c r="BR24" s="408"/>
      <c r="BS24" s="408"/>
      <c r="BT24" s="408"/>
      <c r="BU24" s="409"/>
      <c r="BV24" s="407">
        <v>370267099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3</v>
      </c>
      <c r="M25" s="459"/>
      <c r="N25" s="459"/>
      <c r="O25" s="459"/>
      <c r="P25" s="501"/>
      <c r="Q25" s="458">
        <v>9420</v>
      </c>
      <c r="R25" s="459"/>
      <c r="S25" s="459"/>
      <c r="T25" s="459"/>
      <c r="U25" s="459"/>
      <c r="V25" s="501"/>
      <c r="W25" s="553"/>
      <c r="X25" s="554"/>
      <c r="Y25" s="555"/>
      <c r="Z25" s="457" t="s">
        <v>165</v>
      </c>
      <c r="AA25" s="437"/>
      <c r="AB25" s="437"/>
      <c r="AC25" s="437"/>
      <c r="AD25" s="437"/>
      <c r="AE25" s="437"/>
      <c r="AF25" s="437"/>
      <c r="AG25" s="438"/>
      <c r="AH25" s="458">
        <v>914</v>
      </c>
      <c r="AI25" s="459"/>
      <c r="AJ25" s="459"/>
      <c r="AK25" s="459"/>
      <c r="AL25" s="501"/>
      <c r="AM25" s="458">
        <v>2958618</v>
      </c>
      <c r="AN25" s="459"/>
      <c r="AO25" s="459"/>
      <c r="AP25" s="459"/>
      <c r="AQ25" s="459"/>
      <c r="AR25" s="501"/>
      <c r="AS25" s="458">
        <v>3237</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51115967</v>
      </c>
      <c r="BO25" s="371"/>
      <c r="BP25" s="371"/>
      <c r="BQ25" s="371"/>
      <c r="BR25" s="371"/>
      <c r="BS25" s="371"/>
      <c r="BT25" s="371"/>
      <c r="BU25" s="372"/>
      <c r="BV25" s="370">
        <v>60585999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8170</v>
      </c>
      <c r="R26" s="459"/>
      <c r="S26" s="459"/>
      <c r="T26" s="459"/>
      <c r="U26" s="459"/>
      <c r="V26" s="501"/>
      <c r="W26" s="553"/>
      <c r="X26" s="554"/>
      <c r="Y26" s="555"/>
      <c r="Z26" s="457" t="s">
        <v>168</v>
      </c>
      <c r="AA26" s="559"/>
      <c r="AB26" s="559"/>
      <c r="AC26" s="559"/>
      <c r="AD26" s="559"/>
      <c r="AE26" s="559"/>
      <c r="AF26" s="559"/>
      <c r="AG26" s="560"/>
      <c r="AH26" s="458">
        <v>442</v>
      </c>
      <c r="AI26" s="459"/>
      <c r="AJ26" s="459"/>
      <c r="AK26" s="459"/>
      <c r="AL26" s="501"/>
      <c r="AM26" s="458">
        <v>1440478</v>
      </c>
      <c r="AN26" s="459"/>
      <c r="AO26" s="459"/>
      <c r="AP26" s="459"/>
      <c r="AQ26" s="459"/>
      <c r="AR26" s="501"/>
      <c r="AS26" s="458">
        <v>3259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1249322</v>
      </c>
      <c r="BO26" s="408"/>
      <c r="BP26" s="408"/>
      <c r="BQ26" s="408"/>
      <c r="BR26" s="408"/>
      <c r="BS26" s="408"/>
      <c r="BT26" s="408"/>
      <c r="BU26" s="409"/>
      <c r="BV26" s="407">
        <v>1241806</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7810</v>
      </c>
      <c r="R27" s="459"/>
      <c r="S27" s="459"/>
      <c r="T27" s="459"/>
      <c r="U27" s="459"/>
      <c r="V27" s="501"/>
      <c r="W27" s="553"/>
      <c r="X27" s="554"/>
      <c r="Y27" s="555"/>
      <c r="Z27" s="457" t="s">
        <v>171</v>
      </c>
      <c r="AA27" s="437"/>
      <c r="AB27" s="437"/>
      <c r="AC27" s="437"/>
      <c r="AD27" s="437"/>
      <c r="AE27" s="437"/>
      <c r="AF27" s="437"/>
      <c r="AG27" s="438"/>
      <c r="AH27" s="458">
        <v>3827</v>
      </c>
      <c r="AI27" s="459"/>
      <c r="AJ27" s="459"/>
      <c r="AK27" s="459"/>
      <c r="AL27" s="501"/>
      <c r="AM27" s="458">
        <v>14243556</v>
      </c>
      <c r="AN27" s="459"/>
      <c r="AO27" s="459"/>
      <c r="AP27" s="459"/>
      <c r="AQ27" s="459"/>
      <c r="AR27" s="501"/>
      <c r="AS27" s="458">
        <v>3722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7030</v>
      </c>
      <c r="R28" s="459"/>
      <c r="S28" s="459"/>
      <c r="T28" s="459"/>
      <c r="U28" s="459"/>
      <c r="V28" s="501"/>
      <c r="W28" s="553"/>
      <c r="X28" s="554"/>
      <c r="Y28" s="555"/>
      <c r="Z28" s="457" t="s">
        <v>174</v>
      </c>
      <c r="AA28" s="437"/>
      <c r="AB28" s="437"/>
      <c r="AC28" s="437"/>
      <c r="AD28" s="437"/>
      <c r="AE28" s="437"/>
      <c r="AF28" s="437"/>
      <c r="AG28" s="438"/>
      <c r="AH28" s="458">
        <v>405</v>
      </c>
      <c r="AI28" s="459"/>
      <c r="AJ28" s="459"/>
      <c r="AK28" s="459"/>
      <c r="AL28" s="501"/>
      <c r="AM28" s="458">
        <v>1062720</v>
      </c>
      <c r="AN28" s="459"/>
      <c r="AO28" s="459"/>
      <c r="AP28" s="459"/>
      <c r="AQ28" s="459"/>
      <c r="AR28" s="501"/>
      <c r="AS28" s="458">
        <v>2624</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4994629</v>
      </c>
      <c r="BO28" s="371"/>
      <c r="BP28" s="371"/>
      <c r="BQ28" s="371"/>
      <c r="BR28" s="371"/>
      <c r="BS28" s="371"/>
      <c r="BT28" s="371"/>
      <c r="BU28" s="372"/>
      <c r="BV28" s="370">
        <v>8819993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48</v>
      </c>
      <c r="M29" s="459"/>
      <c r="N29" s="459"/>
      <c r="O29" s="459"/>
      <c r="P29" s="501"/>
      <c r="Q29" s="458">
        <v>6550</v>
      </c>
      <c r="R29" s="459"/>
      <c r="S29" s="459"/>
      <c r="T29" s="459"/>
      <c r="U29" s="459"/>
      <c r="V29" s="501"/>
      <c r="W29" s="556"/>
      <c r="X29" s="557"/>
      <c r="Y29" s="558"/>
      <c r="Z29" s="457" t="s">
        <v>177</v>
      </c>
      <c r="AA29" s="437"/>
      <c r="AB29" s="437"/>
      <c r="AC29" s="437"/>
      <c r="AD29" s="437"/>
      <c r="AE29" s="437"/>
      <c r="AF29" s="437"/>
      <c r="AG29" s="438"/>
      <c r="AH29" s="458">
        <v>9464</v>
      </c>
      <c r="AI29" s="459"/>
      <c r="AJ29" s="459"/>
      <c r="AK29" s="459"/>
      <c r="AL29" s="501"/>
      <c r="AM29" s="458">
        <v>32205636</v>
      </c>
      <c r="AN29" s="459"/>
      <c r="AO29" s="459"/>
      <c r="AP29" s="459"/>
      <c r="AQ29" s="459"/>
      <c r="AR29" s="501"/>
      <c r="AS29" s="458">
        <v>3403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1129848</v>
      </c>
      <c r="BO29" s="408"/>
      <c r="BP29" s="408"/>
      <c r="BQ29" s="408"/>
      <c r="BR29" s="408"/>
      <c r="BS29" s="408"/>
      <c r="BT29" s="408"/>
      <c r="BU29" s="409"/>
      <c r="BV29" s="407">
        <v>36059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2203392</v>
      </c>
      <c r="BO30" s="527"/>
      <c r="BP30" s="527"/>
      <c r="BQ30" s="527"/>
      <c r="BR30" s="527"/>
      <c r="BS30" s="527"/>
      <c r="BT30" s="527"/>
      <c r="BU30" s="528"/>
      <c r="BV30" s="526">
        <v>1950837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国民健康保険事業会計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IF('各会計、関係団体の財政状況及び健全化判断比率'!B34="","",'各会計、関係団体の財政状況及び健全化判断比率'!B34)</f>
        <v>中央卸売市場事業会計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さくら福祉保健事務組合（一般会計分）</v>
      </c>
      <c r="BZ34" s="598"/>
      <c r="CA34" s="598"/>
      <c r="CB34" s="598"/>
      <c r="CC34" s="598"/>
      <c r="CD34" s="598"/>
      <c r="CE34" s="598"/>
      <c r="CF34" s="598"/>
      <c r="CG34" s="598"/>
      <c r="CH34" s="598"/>
      <c r="CI34" s="598"/>
      <c r="CJ34" s="598"/>
      <c r="CK34" s="598"/>
      <c r="CL34" s="598"/>
      <c r="CM34" s="598"/>
      <c r="CN34" s="181"/>
      <c r="CO34" s="597">
        <f>IF(CQ34="","",MAX(C34:D43,U34:V43,AM34:AN43,BE34:BF43,BW34:BX43)+1)</f>
        <v>23</v>
      </c>
      <c r="CP34" s="597"/>
      <c r="CQ34" s="598" t="str">
        <f>IF('各会計、関係団体の財政状況及び健全化判断比率'!BS7="","",'各会計、関係団体の財政状況及び健全化判断比率'!BS7)</f>
        <v>新潟市土地開発公社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公債管理事業会計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介護保険事業会計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f t="shared" ref="BE35:BE43" si="1">IF(BG35="","",BE34+1)</f>
        <v>12</v>
      </c>
      <c r="BF35" s="597"/>
      <c r="BG35" s="598" t="str">
        <f>IF('各会計、関係団体の財政状況及び健全化判断比率'!B35="","",'各会計、関係団体の財政状況及び健全化判断比率'!B35)</f>
        <v>と畜場事業会計</v>
      </c>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さくら福祉保健事務組合（病院分）</v>
      </c>
      <c r="BZ35" s="598"/>
      <c r="CA35" s="598"/>
      <c r="CB35" s="598"/>
      <c r="CC35" s="598"/>
      <c r="CD35" s="598"/>
      <c r="CE35" s="598"/>
      <c r="CF35" s="598"/>
      <c r="CG35" s="598"/>
      <c r="CH35" s="598"/>
      <c r="CI35" s="598"/>
      <c r="CJ35" s="598"/>
      <c r="CK35" s="598"/>
      <c r="CL35" s="598"/>
      <c r="CM35" s="598"/>
      <c r="CN35" s="181"/>
      <c r="CO35" s="597">
        <f t="shared" ref="CO35:CO43" si="3">IF(CQ35="","",CO34+1)</f>
        <v>24</v>
      </c>
      <c r="CP35" s="597"/>
      <c r="CQ35" s="598" t="str">
        <f>IF('各会計、関係団体の財政状況及び健全化判断比率'!BS8="","",'各会計、関係団体の財政状況及び健全化判断比率'!BS8)</f>
        <v>公益財団法人新潟市国際交流協会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母子父子寡婦福祉資金貸付事業会計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後期高齢者医療事業会計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下越障害福祉事務組合</v>
      </c>
      <c r="BZ36" s="598"/>
      <c r="CA36" s="598"/>
      <c r="CB36" s="598"/>
      <c r="CC36" s="598"/>
      <c r="CD36" s="598"/>
      <c r="CE36" s="598"/>
      <c r="CF36" s="598"/>
      <c r="CG36" s="598"/>
      <c r="CH36" s="598"/>
      <c r="CI36" s="598"/>
      <c r="CJ36" s="598"/>
      <c r="CK36" s="598"/>
      <c r="CL36" s="598"/>
      <c r="CM36" s="598"/>
      <c r="CN36" s="181"/>
      <c r="CO36" s="597">
        <f t="shared" si="3"/>
        <v>25</v>
      </c>
      <c r="CP36" s="597"/>
      <c r="CQ36" s="598" t="str">
        <f>IF('各会計、関係団体の財政状況及び健全化判断比率'!BS9="","",'各会計、関係団体の財政状況及び健全化判断比率'!BS9)</f>
        <v>公益財団法人新潟市芸術文化振興財団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土地取得事業会計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新潟県中東福祉事務組合</v>
      </c>
      <c r="BZ37" s="598"/>
      <c r="CA37" s="598"/>
      <c r="CB37" s="598"/>
      <c r="CC37" s="598"/>
      <c r="CD37" s="598"/>
      <c r="CE37" s="598"/>
      <c r="CF37" s="598"/>
      <c r="CG37" s="598"/>
      <c r="CH37" s="598"/>
      <c r="CI37" s="598"/>
      <c r="CJ37" s="598"/>
      <c r="CK37" s="598"/>
      <c r="CL37" s="598"/>
      <c r="CM37" s="598"/>
      <c r="CN37" s="181"/>
      <c r="CO37" s="597">
        <f t="shared" si="3"/>
        <v>26</v>
      </c>
      <c r="CP37" s="597"/>
      <c r="CQ37" s="598" t="str">
        <f>IF('各会計、関係団体の財政状況及び健全化判断比率'!BS10="","",'各会計、関係団体の財政状況及び健全化判断比率'!BS10)</f>
        <v>公益財団法人會津八一記念館</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西蒲原福祉事務組合（一般・急患分）</v>
      </c>
      <c r="BZ38" s="598"/>
      <c r="CA38" s="598"/>
      <c r="CB38" s="598"/>
      <c r="CC38" s="598"/>
      <c r="CD38" s="598"/>
      <c r="CE38" s="598"/>
      <c r="CF38" s="598"/>
      <c r="CG38" s="598"/>
      <c r="CH38" s="598"/>
      <c r="CI38" s="598"/>
      <c r="CJ38" s="598"/>
      <c r="CK38" s="598"/>
      <c r="CL38" s="598"/>
      <c r="CM38" s="598"/>
      <c r="CN38" s="181"/>
      <c r="CO38" s="597">
        <f t="shared" si="3"/>
        <v>27</v>
      </c>
      <c r="CP38" s="597"/>
      <c r="CQ38" s="598" t="str">
        <f>IF('各会計、関係団体の財政状況及び健全化判断比率'!BS11="","",'各会計、関係団体の財政状況及び健全化判断比率'!BS11)</f>
        <v>公益財団法人新潟市海洋河川文化財団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18</v>
      </c>
      <c r="BX39" s="597"/>
      <c r="BY39" s="598" t="str">
        <f>IF('各会計、関係団体の財政状況及び健全化判断比率'!B73="","",'各会計、関係団体の財政状況及び健全化判断比率'!B73)</f>
        <v>三条・燕・西蒲・南蒲広域養護老人ホーム施設組合</v>
      </c>
      <c r="BZ39" s="598"/>
      <c r="CA39" s="598"/>
      <c r="CB39" s="598"/>
      <c r="CC39" s="598"/>
      <c r="CD39" s="598"/>
      <c r="CE39" s="598"/>
      <c r="CF39" s="598"/>
      <c r="CG39" s="598"/>
      <c r="CH39" s="598"/>
      <c r="CI39" s="598"/>
      <c r="CJ39" s="598"/>
      <c r="CK39" s="598"/>
      <c r="CL39" s="598"/>
      <c r="CM39" s="598"/>
      <c r="CN39" s="181"/>
      <c r="CO39" s="597">
        <f t="shared" si="3"/>
        <v>28</v>
      </c>
      <c r="CP39" s="597"/>
      <c r="CQ39" s="598" t="str">
        <f>IF('各会計、関係団体の財政状況及び健全化判断比率'!BS12="","",'各会計、関係団体の財政状況及び健全化判断比率'!BS12)</f>
        <v>公益財団法人新潟市産業振興財団</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19</v>
      </c>
      <c r="BX40" s="597"/>
      <c r="BY40" s="598" t="str">
        <f>IF('各会計、関係団体の財政状況及び健全化判断比率'!B74="","",'各会計、関係団体の財政状況及び健全化判断比率'!B74)</f>
        <v>豊栄郷清掃施設処理組合</v>
      </c>
      <c r="BZ40" s="598"/>
      <c r="CA40" s="598"/>
      <c r="CB40" s="598"/>
      <c r="CC40" s="598"/>
      <c r="CD40" s="598"/>
      <c r="CE40" s="598"/>
      <c r="CF40" s="598"/>
      <c r="CG40" s="598"/>
      <c r="CH40" s="598"/>
      <c r="CI40" s="598"/>
      <c r="CJ40" s="598"/>
      <c r="CK40" s="598"/>
      <c r="CL40" s="598"/>
      <c r="CM40" s="598"/>
      <c r="CN40" s="181"/>
      <c r="CO40" s="597">
        <f t="shared" si="3"/>
        <v>29</v>
      </c>
      <c r="CP40" s="597"/>
      <c r="CQ40" s="598" t="str">
        <f>IF('各会計、関係団体の財政状況及び健全化判断比率'!BS13="","",'各会計、関係団体の財政状況及び健全化判断比率'!BS13)</f>
        <v>公益財団法人新潟観光コンベンション協会</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20</v>
      </c>
      <c r="BX41" s="597"/>
      <c r="BY41" s="598" t="str">
        <f>IF('各会計、関係団体の財政状況及び健全化判断比率'!B75="","",'各会計、関係団体の財政状況及び健全化判断比率'!B75)</f>
        <v>新潟県後期高齢者医療広域連合（一般会計）</v>
      </c>
      <c r="BZ41" s="598"/>
      <c r="CA41" s="598"/>
      <c r="CB41" s="598"/>
      <c r="CC41" s="598"/>
      <c r="CD41" s="598"/>
      <c r="CE41" s="598"/>
      <c r="CF41" s="598"/>
      <c r="CG41" s="598"/>
      <c r="CH41" s="598"/>
      <c r="CI41" s="598"/>
      <c r="CJ41" s="598"/>
      <c r="CK41" s="598"/>
      <c r="CL41" s="598"/>
      <c r="CM41" s="598"/>
      <c r="CN41" s="181"/>
      <c r="CO41" s="597">
        <f t="shared" si="3"/>
        <v>30</v>
      </c>
      <c r="CP41" s="597"/>
      <c r="CQ41" s="598" t="str">
        <f>IF('各会計、関係団体の財政状況及び健全化判断比率'!BS14="","",'各会計、関係団体の財政状況及び健全化判断比率'!BS14)</f>
        <v>公益財団法人新潟市勤労者福祉サービスセンター</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21</v>
      </c>
      <c r="BX42" s="597"/>
      <c r="BY42" s="598" t="str">
        <f>IF('各会計、関係団体の財政状況及び健全化判断比率'!B76="","",'各会計、関係団体の財政状況及び健全化判断比率'!B76)</f>
        <v>新潟県後期高齢者医療広域連合（後期高齢会計）</v>
      </c>
      <c r="BZ42" s="598"/>
      <c r="CA42" s="598"/>
      <c r="CB42" s="598"/>
      <c r="CC42" s="598"/>
      <c r="CD42" s="598"/>
      <c r="CE42" s="598"/>
      <c r="CF42" s="598"/>
      <c r="CG42" s="598"/>
      <c r="CH42" s="598"/>
      <c r="CI42" s="598"/>
      <c r="CJ42" s="598"/>
      <c r="CK42" s="598"/>
      <c r="CL42" s="598"/>
      <c r="CM42" s="598"/>
      <c r="CN42" s="181"/>
      <c r="CO42" s="597">
        <f t="shared" si="3"/>
        <v>31</v>
      </c>
      <c r="CP42" s="597"/>
      <c r="CQ42" s="598" t="str">
        <f>IF('各会計、関係団体の財政状況及び健全化判断比率'!BS15="","",'各会計、関係団体の財政状況及び健全化判断比率'!BS15)</f>
        <v>公益財団法人新潟ミートプラント</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22</v>
      </c>
      <c r="BX43" s="597"/>
      <c r="BY43" s="598" t="str">
        <f>IF('各会計、関係団体の財政状況及び健全化判断比率'!B77="","",'各会計、関係団体の財政状況及び健全化判断比率'!B77)</f>
        <v>新潟県市町村総合事務組合（全体分）</v>
      </c>
      <c r="BZ43" s="598"/>
      <c r="CA43" s="598"/>
      <c r="CB43" s="598"/>
      <c r="CC43" s="598"/>
      <c r="CD43" s="598"/>
      <c r="CE43" s="598"/>
      <c r="CF43" s="598"/>
      <c r="CG43" s="598"/>
      <c r="CH43" s="598"/>
      <c r="CI43" s="598"/>
      <c r="CJ43" s="598"/>
      <c r="CK43" s="598"/>
      <c r="CL43" s="598"/>
      <c r="CM43" s="598"/>
      <c r="CN43" s="181"/>
      <c r="CO43" s="597">
        <f t="shared" si="3"/>
        <v>32</v>
      </c>
      <c r="CP43" s="597"/>
      <c r="CQ43" s="598" t="str">
        <f>IF('各会計、関係団体の財政状況及び健全化判断比率'!BS16="","",'各会計、関係団体の財政状況及び健全化判断比率'!BS16)</f>
        <v>公益財団法人新潟市スポーツ協会</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hJ6CChemNWjdXmNYTLXxjtx7+LwW3ZXlsSJXwk4zfqioYDqpFjyIyem7Hr48tsHkH+xpjpU95xZq5AzSWc2isQ==" saltValue="8wcn3mp+YT1wI5kEmjwmK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135601082</v>
      </c>
      <c r="S5" s="613"/>
      <c r="T5" s="613"/>
      <c r="U5" s="613"/>
      <c r="V5" s="613"/>
      <c r="W5" s="613"/>
      <c r="X5" s="613"/>
      <c r="Y5" s="614"/>
      <c r="Z5" s="615">
        <v>30.8</v>
      </c>
      <c r="AA5" s="615"/>
      <c r="AB5" s="615"/>
      <c r="AC5" s="615"/>
      <c r="AD5" s="616">
        <v>127344826</v>
      </c>
      <c r="AE5" s="616"/>
      <c r="AF5" s="616"/>
      <c r="AG5" s="616"/>
      <c r="AH5" s="616"/>
      <c r="AI5" s="616"/>
      <c r="AJ5" s="616"/>
      <c r="AK5" s="616"/>
      <c r="AL5" s="617">
        <v>54.6</v>
      </c>
      <c r="AM5" s="618"/>
      <c r="AN5" s="618"/>
      <c r="AO5" s="619"/>
      <c r="AP5" s="609" t="s">
        <v>216</v>
      </c>
      <c r="AQ5" s="610"/>
      <c r="AR5" s="610"/>
      <c r="AS5" s="610"/>
      <c r="AT5" s="610"/>
      <c r="AU5" s="610"/>
      <c r="AV5" s="610"/>
      <c r="AW5" s="610"/>
      <c r="AX5" s="610"/>
      <c r="AY5" s="610"/>
      <c r="AZ5" s="610"/>
      <c r="BA5" s="610"/>
      <c r="BB5" s="610"/>
      <c r="BC5" s="610"/>
      <c r="BD5" s="610"/>
      <c r="BE5" s="610"/>
      <c r="BF5" s="611"/>
      <c r="BG5" s="623">
        <v>122595584</v>
      </c>
      <c r="BH5" s="624"/>
      <c r="BI5" s="624"/>
      <c r="BJ5" s="624"/>
      <c r="BK5" s="624"/>
      <c r="BL5" s="624"/>
      <c r="BM5" s="624"/>
      <c r="BN5" s="625"/>
      <c r="BO5" s="626">
        <v>90.4</v>
      </c>
      <c r="BP5" s="626"/>
      <c r="BQ5" s="626"/>
      <c r="BR5" s="626"/>
      <c r="BS5" s="627">
        <v>1681065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3277053</v>
      </c>
      <c r="S6" s="624"/>
      <c r="T6" s="624"/>
      <c r="U6" s="624"/>
      <c r="V6" s="624"/>
      <c r="W6" s="624"/>
      <c r="X6" s="624"/>
      <c r="Y6" s="625"/>
      <c r="Z6" s="626">
        <v>0.7</v>
      </c>
      <c r="AA6" s="626"/>
      <c r="AB6" s="626"/>
      <c r="AC6" s="626"/>
      <c r="AD6" s="627">
        <v>3277053</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122595584</v>
      </c>
      <c r="BH6" s="624"/>
      <c r="BI6" s="624"/>
      <c r="BJ6" s="624"/>
      <c r="BK6" s="624"/>
      <c r="BL6" s="624"/>
      <c r="BM6" s="624"/>
      <c r="BN6" s="625"/>
      <c r="BO6" s="626">
        <v>90.4</v>
      </c>
      <c r="BP6" s="626"/>
      <c r="BQ6" s="626"/>
      <c r="BR6" s="626"/>
      <c r="BS6" s="627">
        <v>1681065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955241</v>
      </c>
      <c r="CS6" s="624"/>
      <c r="CT6" s="624"/>
      <c r="CU6" s="624"/>
      <c r="CV6" s="624"/>
      <c r="CW6" s="624"/>
      <c r="CX6" s="624"/>
      <c r="CY6" s="625"/>
      <c r="CZ6" s="617">
        <v>0.2</v>
      </c>
      <c r="DA6" s="618"/>
      <c r="DB6" s="618"/>
      <c r="DC6" s="634"/>
      <c r="DD6" s="632" t="s">
        <v>122</v>
      </c>
      <c r="DE6" s="624"/>
      <c r="DF6" s="624"/>
      <c r="DG6" s="624"/>
      <c r="DH6" s="624"/>
      <c r="DI6" s="624"/>
      <c r="DJ6" s="624"/>
      <c r="DK6" s="624"/>
      <c r="DL6" s="624"/>
      <c r="DM6" s="624"/>
      <c r="DN6" s="624"/>
      <c r="DO6" s="624"/>
      <c r="DP6" s="625"/>
      <c r="DQ6" s="632">
        <v>953703</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26598</v>
      </c>
      <c r="S7" s="624"/>
      <c r="T7" s="624"/>
      <c r="U7" s="624"/>
      <c r="V7" s="624"/>
      <c r="W7" s="624"/>
      <c r="X7" s="624"/>
      <c r="Y7" s="625"/>
      <c r="Z7" s="626">
        <v>0</v>
      </c>
      <c r="AA7" s="626"/>
      <c r="AB7" s="626"/>
      <c r="AC7" s="626"/>
      <c r="AD7" s="627">
        <v>26598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64604739</v>
      </c>
      <c r="BH7" s="624"/>
      <c r="BI7" s="624"/>
      <c r="BJ7" s="624"/>
      <c r="BK7" s="624"/>
      <c r="BL7" s="624"/>
      <c r="BM7" s="624"/>
      <c r="BN7" s="625"/>
      <c r="BO7" s="626">
        <v>47.6</v>
      </c>
      <c r="BP7" s="626"/>
      <c r="BQ7" s="626"/>
      <c r="BR7" s="626"/>
      <c r="BS7" s="627">
        <v>1681065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28878053</v>
      </c>
      <c r="CS7" s="624"/>
      <c r="CT7" s="624"/>
      <c r="CU7" s="624"/>
      <c r="CV7" s="624"/>
      <c r="CW7" s="624"/>
      <c r="CX7" s="624"/>
      <c r="CY7" s="625"/>
      <c r="CZ7" s="626">
        <v>6.8</v>
      </c>
      <c r="DA7" s="626"/>
      <c r="DB7" s="626"/>
      <c r="DC7" s="626"/>
      <c r="DD7" s="632">
        <v>2565118</v>
      </c>
      <c r="DE7" s="624"/>
      <c r="DF7" s="624"/>
      <c r="DG7" s="624"/>
      <c r="DH7" s="624"/>
      <c r="DI7" s="624"/>
      <c r="DJ7" s="624"/>
      <c r="DK7" s="624"/>
      <c r="DL7" s="624"/>
      <c r="DM7" s="624"/>
      <c r="DN7" s="624"/>
      <c r="DO7" s="624"/>
      <c r="DP7" s="625"/>
      <c r="DQ7" s="632">
        <v>23938299</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610329</v>
      </c>
      <c r="S8" s="624"/>
      <c r="T8" s="624"/>
      <c r="U8" s="624"/>
      <c r="V8" s="624"/>
      <c r="W8" s="624"/>
      <c r="X8" s="624"/>
      <c r="Y8" s="625"/>
      <c r="Z8" s="626">
        <v>0.1</v>
      </c>
      <c r="AA8" s="626"/>
      <c r="AB8" s="626"/>
      <c r="AC8" s="626"/>
      <c r="AD8" s="627">
        <v>610329</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1411925</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148256511</v>
      </c>
      <c r="CS8" s="624"/>
      <c r="CT8" s="624"/>
      <c r="CU8" s="624"/>
      <c r="CV8" s="624"/>
      <c r="CW8" s="624"/>
      <c r="CX8" s="624"/>
      <c r="CY8" s="625"/>
      <c r="CZ8" s="626">
        <v>34.799999999999997</v>
      </c>
      <c r="DA8" s="626"/>
      <c r="DB8" s="626"/>
      <c r="DC8" s="626"/>
      <c r="DD8" s="632">
        <v>3106400</v>
      </c>
      <c r="DE8" s="624"/>
      <c r="DF8" s="624"/>
      <c r="DG8" s="624"/>
      <c r="DH8" s="624"/>
      <c r="DI8" s="624"/>
      <c r="DJ8" s="624"/>
      <c r="DK8" s="624"/>
      <c r="DL8" s="624"/>
      <c r="DM8" s="624"/>
      <c r="DN8" s="624"/>
      <c r="DO8" s="624"/>
      <c r="DP8" s="625"/>
      <c r="DQ8" s="632">
        <v>81189864</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656403</v>
      </c>
      <c r="S9" s="624"/>
      <c r="T9" s="624"/>
      <c r="U9" s="624"/>
      <c r="V9" s="624"/>
      <c r="W9" s="624"/>
      <c r="X9" s="624"/>
      <c r="Y9" s="625"/>
      <c r="Z9" s="626">
        <v>0.1</v>
      </c>
      <c r="AA9" s="626"/>
      <c r="AB9" s="626"/>
      <c r="AC9" s="626"/>
      <c r="AD9" s="627">
        <v>656403</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54575154</v>
      </c>
      <c r="BH9" s="624"/>
      <c r="BI9" s="624"/>
      <c r="BJ9" s="624"/>
      <c r="BK9" s="624"/>
      <c r="BL9" s="624"/>
      <c r="BM9" s="624"/>
      <c r="BN9" s="625"/>
      <c r="BO9" s="626">
        <v>40.200000000000003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35021955</v>
      </c>
      <c r="CS9" s="624"/>
      <c r="CT9" s="624"/>
      <c r="CU9" s="624"/>
      <c r="CV9" s="624"/>
      <c r="CW9" s="624"/>
      <c r="CX9" s="624"/>
      <c r="CY9" s="625"/>
      <c r="CZ9" s="626">
        <v>8.1999999999999993</v>
      </c>
      <c r="DA9" s="626"/>
      <c r="DB9" s="626"/>
      <c r="DC9" s="626"/>
      <c r="DD9" s="632">
        <v>564278</v>
      </c>
      <c r="DE9" s="624"/>
      <c r="DF9" s="624"/>
      <c r="DG9" s="624"/>
      <c r="DH9" s="624"/>
      <c r="DI9" s="624"/>
      <c r="DJ9" s="624"/>
      <c r="DK9" s="624"/>
      <c r="DL9" s="624"/>
      <c r="DM9" s="624"/>
      <c r="DN9" s="624"/>
      <c r="DO9" s="624"/>
      <c r="DP9" s="625"/>
      <c r="DQ9" s="632">
        <v>25884823</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v>127796</v>
      </c>
      <c r="S10" s="624"/>
      <c r="T10" s="624"/>
      <c r="U10" s="624"/>
      <c r="V10" s="624"/>
      <c r="W10" s="624"/>
      <c r="X10" s="624"/>
      <c r="Y10" s="625"/>
      <c r="Z10" s="626">
        <v>0</v>
      </c>
      <c r="AA10" s="626"/>
      <c r="AB10" s="626"/>
      <c r="AC10" s="626"/>
      <c r="AD10" s="627">
        <v>127796</v>
      </c>
      <c r="AE10" s="627"/>
      <c r="AF10" s="627"/>
      <c r="AG10" s="627"/>
      <c r="AH10" s="627"/>
      <c r="AI10" s="627"/>
      <c r="AJ10" s="627"/>
      <c r="AK10" s="627"/>
      <c r="AL10" s="628">
        <v>0.1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2687178</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927753</v>
      </c>
      <c r="CS10" s="624"/>
      <c r="CT10" s="624"/>
      <c r="CU10" s="624"/>
      <c r="CV10" s="624"/>
      <c r="CW10" s="624"/>
      <c r="CX10" s="624"/>
      <c r="CY10" s="625"/>
      <c r="CZ10" s="626">
        <v>0.2</v>
      </c>
      <c r="DA10" s="626"/>
      <c r="DB10" s="626"/>
      <c r="DC10" s="626"/>
      <c r="DD10" s="632">
        <v>100</v>
      </c>
      <c r="DE10" s="624"/>
      <c r="DF10" s="624"/>
      <c r="DG10" s="624"/>
      <c r="DH10" s="624"/>
      <c r="DI10" s="624"/>
      <c r="DJ10" s="624"/>
      <c r="DK10" s="624"/>
      <c r="DL10" s="624"/>
      <c r="DM10" s="624"/>
      <c r="DN10" s="624"/>
      <c r="DO10" s="624"/>
      <c r="DP10" s="625"/>
      <c r="DQ10" s="632">
        <v>735316</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20239982</v>
      </c>
      <c r="S11" s="624"/>
      <c r="T11" s="624"/>
      <c r="U11" s="624"/>
      <c r="V11" s="624"/>
      <c r="W11" s="624"/>
      <c r="X11" s="624"/>
      <c r="Y11" s="625"/>
      <c r="Z11" s="628">
        <v>4.5999999999999996</v>
      </c>
      <c r="AA11" s="629"/>
      <c r="AB11" s="629"/>
      <c r="AC11" s="635"/>
      <c r="AD11" s="632">
        <v>20239982</v>
      </c>
      <c r="AE11" s="624"/>
      <c r="AF11" s="624"/>
      <c r="AG11" s="624"/>
      <c r="AH11" s="624"/>
      <c r="AI11" s="624"/>
      <c r="AJ11" s="624"/>
      <c r="AK11" s="625"/>
      <c r="AL11" s="628">
        <v>8.6999999999999993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5930482</v>
      </c>
      <c r="BH11" s="624"/>
      <c r="BI11" s="624"/>
      <c r="BJ11" s="624"/>
      <c r="BK11" s="624"/>
      <c r="BL11" s="624"/>
      <c r="BM11" s="624"/>
      <c r="BN11" s="625"/>
      <c r="BO11" s="626">
        <v>4.4000000000000004</v>
      </c>
      <c r="BP11" s="626"/>
      <c r="BQ11" s="626"/>
      <c r="BR11" s="626"/>
      <c r="BS11" s="627">
        <v>1681065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7022323</v>
      </c>
      <c r="CS11" s="624"/>
      <c r="CT11" s="624"/>
      <c r="CU11" s="624"/>
      <c r="CV11" s="624"/>
      <c r="CW11" s="624"/>
      <c r="CX11" s="624"/>
      <c r="CY11" s="625"/>
      <c r="CZ11" s="626">
        <v>1.6</v>
      </c>
      <c r="DA11" s="626"/>
      <c r="DB11" s="626"/>
      <c r="DC11" s="626"/>
      <c r="DD11" s="632">
        <v>1281026</v>
      </c>
      <c r="DE11" s="624"/>
      <c r="DF11" s="624"/>
      <c r="DG11" s="624"/>
      <c r="DH11" s="624"/>
      <c r="DI11" s="624"/>
      <c r="DJ11" s="624"/>
      <c r="DK11" s="624"/>
      <c r="DL11" s="624"/>
      <c r="DM11" s="624"/>
      <c r="DN11" s="624"/>
      <c r="DO11" s="624"/>
      <c r="DP11" s="625"/>
      <c r="DQ11" s="632">
        <v>3753657</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18273</v>
      </c>
      <c r="S12" s="624"/>
      <c r="T12" s="624"/>
      <c r="U12" s="624"/>
      <c r="V12" s="624"/>
      <c r="W12" s="624"/>
      <c r="X12" s="624"/>
      <c r="Y12" s="625"/>
      <c r="Z12" s="626">
        <v>0</v>
      </c>
      <c r="AA12" s="626"/>
      <c r="AB12" s="626"/>
      <c r="AC12" s="626"/>
      <c r="AD12" s="627">
        <v>18273</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50094429</v>
      </c>
      <c r="BH12" s="624"/>
      <c r="BI12" s="624"/>
      <c r="BJ12" s="624"/>
      <c r="BK12" s="624"/>
      <c r="BL12" s="624"/>
      <c r="BM12" s="624"/>
      <c r="BN12" s="625"/>
      <c r="BO12" s="626">
        <v>36.9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9413934</v>
      </c>
      <c r="CS12" s="624"/>
      <c r="CT12" s="624"/>
      <c r="CU12" s="624"/>
      <c r="CV12" s="624"/>
      <c r="CW12" s="624"/>
      <c r="CX12" s="624"/>
      <c r="CY12" s="625"/>
      <c r="CZ12" s="626">
        <v>2.2000000000000002</v>
      </c>
      <c r="DA12" s="626"/>
      <c r="DB12" s="626"/>
      <c r="DC12" s="626"/>
      <c r="DD12" s="632">
        <v>1274390</v>
      </c>
      <c r="DE12" s="624"/>
      <c r="DF12" s="624"/>
      <c r="DG12" s="624"/>
      <c r="DH12" s="624"/>
      <c r="DI12" s="624"/>
      <c r="DJ12" s="624"/>
      <c r="DK12" s="624"/>
      <c r="DL12" s="624"/>
      <c r="DM12" s="624"/>
      <c r="DN12" s="624"/>
      <c r="DO12" s="624"/>
      <c r="DP12" s="625"/>
      <c r="DQ12" s="632">
        <v>4481049</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49894309</v>
      </c>
      <c r="BH13" s="624"/>
      <c r="BI13" s="624"/>
      <c r="BJ13" s="624"/>
      <c r="BK13" s="624"/>
      <c r="BL13" s="624"/>
      <c r="BM13" s="624"/>
      <c r="BN13" s="625"/>
      <c r="BO13" s="626">
        <v>36.799999999999997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63868017</v>
      </c>
      <c r="CS13" s="624"/>
      <c r="CT13" s="624"/>
      <c r="CU13" s="624"/>
      <c r="CV13" s="624"/>
      <c r="CW13" s="624"/>
      <c r="CX13" s="624"/>
      <c r="CY13" s="625"/>
      <c r="CZ13" s="626">
        <v>15</v>
      </c>
      <c r="DA13" s="626"/>
      <c r="DB13" s="626"/>
      <c r="DC13" s="626"/>
      <c r="DD13" s="632">
        <v>29947131</v>
      </c>
      <c r="DE13" s="624"/>
      <c r="DF13" s="624"/>
      <c r="DG13" s="624"/>
      <c r="DH13" s="624"/>
      <c r="DI13" s="624"/>
      <c r="DJ13" s="624"/>
      <c r="DK13" s="624"/>
      <c r="DL13" s="624"/>
      <c r="DM13" s="624"/>
      <c r="DN13" s="624"/>
      <c r="DO13" s="624"/>
      <c r="DP13" s="625"/>
      <c r="DQ13" s="632">
        <v>26265579</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29587</v>
      </c>
      <c r="S14" s="624"/>
      <c r="T14" s="624"/>
      <c r="U14" s="624"/>
      <c r="V14" s="624"/>
      <c r="W14" s="624"/>
      <c r="X14" s="624"/>
      <c r="Y14" s="625"/>
      <c r="Z14" s="626">
        <v>0</v>
      </c>
      <c r="AA14" s="626"/>
      <c r="AB14" s="626"/>
      <c r="AC14" s="626"/>
      <c r="AD14" s="627">
        <v>29587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2477702</v>
      </c>
      <c r="BH14" s="624"/>
      <c r="BI14" s="624"/>
      <c r="BJ14" s="624"/>
      <c r="BK14" s="624"/>
      <c r="BL14" s="624"/>
      <c r="BM14" s="624"/>
      <c r="BN14" s="625"/>
      <c r="BO14" s="626">
        <v>1.8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11299540</v>
      </c>
      <c r="CS14" s="624"/>
      <c r="CT14" s="624"/>
      <c r="CU14" s="624"/>
      <c r="CV14" s="624"/>
      <c r="CW14" s="624"/>
      <c r="CX14" s="624"/>
      <c r="CY14" s="625"/>
      <c r="CZ14" s="626">
        <v>2.7</v>
      </c>
      <c r="DA14" s="626"/>
      <c r="DB14" s="626"/>
      <c r="DC14" s="626"/>
      <c r="DD14" s="632">
        <v>1135001</v>
      </c>
      <c r="DE14" s="624"/>
      <c r="DF14" s="624"/>
      <c r="DG14" s="624"/>
      <c r="DH14" s="624"/>
      <c r="DI14" s="624"/>
      <c r="DJ14" s="624"/>
      <c r="DK14" s="624"/>
      <c r="DL14" s="624"/>
      <c r="DM14" s="624"/>
      <c r="DN14" s="624"/>
      <c r="DO14" s="624"/>
      <c r="DP14" s="625"/>
      <c r="DQ14" s="632">
        <v>10242787</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v>5176763</v>
      </c>
      <c r="S15" s="624"/>
      <c r="T15" s="624"/>
      <c r="U15" s="624"/>
      <c r="V15" s="624"/>
      <c r="W15" s="624"/>
      <c r="X15" s="624"/>
      <c r="Y15" s="625"/>
      <c r="Z15" s="626">
        <v>1.2</v>
      </c>
      <c r="AA15" s="626"/>
      <c r="AB15" s="626"/>
      <c r="AC15" s="626"/>
      <c r="AD15" s="627">
        <v>5176763</v>
      </c>
      <c r="AE15" s="627"/>
      <c r="AF15" s="627"/>
      <c r="AG15" s="627"/>
      <c r="AH15" s="627"/>
      <c r="AI15" s="627"/>
      <c r="AJ15" s="627"/>
      <c r="AK15" s="627"/>
      <c r="AL15" s="628">
        <v>2.2000000000000002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5338628</v>
      </c>
      <c r="BH15" s="624"/>
      <c r="BI15" s="624"/>
      <c r="BJ15" s="624"/>
      <c r="BK15" s="624"/>
      <c r="BL15" s="624"/>
      <c r="BM15" s="624"/>
      <c r="BN15" s="625"/>
      <c r="BO15" s="626">
        <v>3.9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69984827</v>
      </c>
      <c r="CS15" s="624"/>
      <c r="CT15" s="624"/>
      <c r="CU15" s="624"/>
      <c r="CV15" s="624"/>
      <c r="CW15" s="624"/>
      <c r="CX15" s="624"/>
      <c r="CY15" s="625"/>
      <c r="CZ15" s="626">
        <v>16.399999999999999</v>
      </c>
      <c r="DA15" s="626"/>
      <c r="DB15" s="626"/>
      <c r="DC15" s="626"/>
      <c r="DD15" s="632">
        <v>5250040</v>
      </c>
      <c r="DE15" s="624"/>
      <c r="DF15" s="624"/>
      <c r="DG15" s="624"/>
      <c r="DH15" s="624"/>
      <c r="DI15" s="624"/>
      <c r="DJ15" s="624"/>
      <c r="DK15" s="624"/>
      <c r="DL15" s="624"/>
      <c r="DM15" s="624"/>
      <c r="DN15" s="624"/>
      <c r="DO15" s="624"/>
      <c r="DP15" s="625"/>
      <c r="DQ15" s="632">
        <v>51092805</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327382</v>
      </c>
      <c r="S16" s="624"/>
      <c r="T16" s="624"/>
      <c r="U16" s="624"/>
      <c r="V16" s="624"/>
      <c r="W16" s="624"/>
      <c r="X16" s="624"/>
      <c r="Y16" s="625"/>
      <c r="Z16" s="626">
        <v>0.1</v>
      </c>
      <c r="AA16" s="626"/>
      <c r="AB16" s="626"/>
      <c r="AC16" s="626"/>
      <c r="AD16" s="627">
        <v>327382</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80086</v>
      </c>
      <c r="BH16" s="624"/>
      <c r="BI16" s="624"/>
      <c r="BJ16" s="624"/>
      <c r="BK16" s="624"/>
      <c r="BL16" s="624"/>
      <c r="BM16" s="624"/>
      <c r="BN16" s="625"/>
      <c r="BO16" s="626">
        <v>0.1</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923746</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229746</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1898159</v>
      </c>
      <c r="S17" s="624"/>
      <c r="T17" s="624"/>
      <c r="U17" s="624"/>
      <c r="V17" s="624"/>
      <c r="W17" s="624"/>
      <c r="X17" s="624"/>
      <c r="Y17" s="625"/>
      <c r="Z17" s="626">
        <v>0.4</v>
      </c>
      <c r="AA17" s="626"/>
      <c r="AB17" s="626"/>
      <c r="AC17" s="626"/>
      <c r="AD17" s="627">
        <v>1898159</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49701097</v>
      </c>
      <c r="CS17" s="624"/>
      <c r="CT17" s="624"/>
      <c r="CU17" s="624"/>
      <c r="CV17" s="624"/>
      <c r="CW17" s="624"/>
      <c r="CX17" s="624"/>
      <c r="CY17" s="625"/>
      <c r="CZ17" s="626">
        <v>11.7</v>
      </c>
      <c r="DA17" s="626"/>
      <c r="DB17" s="626"/>
      <c r="DC17" s="626"/>
      <c r="DD17" s="632" t="s">
        <v>122</v>
      </c>
      <c r="DE17" s="624"/>
      <c r="DF17" s="624"/>
      <c r="DG17" s="624"/>
      <c r="DH17" s="624"/>
      <c r="DI17" s="624"/>
      <c r="DJ17" s="624"/>
      <c r="DK17" s="624"/>
      <c r="DL17" s="624"/>
      <c r="DM17" s="624"/>
      <c r="DN17" s="624"/>
      <c r="DO17" s="624"/>
      <c r="DP17" s="625"/>
      <c r="DQ17" s="632">
        <v>48968180</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1236485</v>
      </c>
      <c r="S18" s="624"/>
      <c r="T18" s="624"/>
      <c r="U18" s="624"/>
      <c r="V18" s="624"/>
      <c r="W18" s="624"/>
      <c r="X18" s="624"/>
      <c r="Y18" s="625"/>
      <c r="Z18" s="626">
        <v>0.3</v>
      </c>
      <c r="AA18" s="626"/>
      <c r="AB18" s="626"/>
      <c r="AC18" s="626"/>
      <c r="AD18" s="627">
        <v>1236485</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1162182</v>
      </c>
      <c r="S19" s="624"/>
      <c r="T19" s="624"/>
      <c r="U19" s="624"/>
      <c r="V19" s="624"/>
      <c r="W19" s="624"/>
      <c r="X19" s="624"/>
      <c r="Y19" s="625"/>
      <c r="Z19" s="626">
        <v>0.3</v>
      </c>
      <c r="AA19" s="626"/>
      <c r="AB19" s="626"/>
      <c r="AC19" s="626"/>
      <c r="AD19" s="627">
        <v>1162182</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13005498</v>
      </c>
      <c r="BH19" s="624"/>
      <c r="BI19" s="624"/>
      <c r="BJ19" s="624"/>
      <c r="BK19" s="624"/>
      <c r="BL19" s="624"/>
      <c r="BM19" s="624"/>
      <c r="BN19" s="625"/>
      <c r="BO19" s="626">
        <v>9.6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74303</v>
      </c>
      <c r="S20" s="624"/>
      <c r="T20" s="624"/>
      <c r="U20" s="624"/>
      <c r="V20" s="624"/>
      <c r="W20" s="624"/>
      <c r="X20" s="624"/>
      <c r="Y20" s="625"/>
      <c r="Z20" s="626">
        <v>0</v>
      </c>
      <c r="AA20" s="626"/>
      <c r="AB20" s="626"/>
      <c r="AC20" s="626"/>
      <c r="AD20" s="627">
        <v>74303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13005498</v>
      </c>
      <c r="BH20" s="624"/>
      <c r="BI20" s="624"/>
      <c r="BJ20" s="624"/>
      <c r="BK20" s="624"/>
      <c r="BL20" s="624"/>
      <c r="BM20" s="624"/>
      <c r="BN20" s="625"/>
      <c r="BO20" s="626">
        <v>9.6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426252997</v>
      </c>
      <c r="CS20" s="624"/>
      <c r="CT20" s="624"/>
      <c r="CU20" s="624"/>
      <c r="CV20" s="624"/>
      <c r="CW20" s="624"/>
      <c r="CX20" s="624"/>
      <c r="CY20" s="625"/>
      <c r="CZ20" s="626">
        <v>100</v>
      </c>
      <c r="DA20" s="626"/>
      <c r="DB20" s="626"/>
      <c r="DC20" s="626"/>
      <c r="DD20" s="632">
        <v>45123484</v>
      </c>
      <c r="DE20" s="624"/>
      <c r="DF20" s="624"/>
      <c r="DG20" s="624"/>
      <c r="DH20" s="624"/>
      <c r="DI20" s="624"/>
      <c r="DJ20" s="624"/>
      <c r="DK20" s="624"/>
      <c r="DL20" s="624"/>
      <c r="DM20" s="624"/>
      <c r="DN20" s="624"/>
      <c r="DO20" s="624"/>
      <c r="DP20" s="625"/>
      <c r="DQ20" s="632">
        <v>277735808</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76945419</v>
      </c>
      <c r="S21" s="624"/>
      <c r="T21" s="624"/>
      <c r="U21" s="624"/>
      <c r="V21" s="624"/>
      <c r="W21" s="624"/>
      <c r="X21" s="624"/>
      <c r="Y21" s="625"/>
      <c r="Z21" s="626">
        <v>17.5</v>
      </c>
      <c r="AA21" s="626"/>
      <c r="AB21" s="626"/>
      <c r="AC21" s="626"/>
      <c r="AD21" s="627">
        <v>71164636</v>
      </c>
      <c r="AE21" s="627"/>
      <c r="AF21" s="627"/>
      <c r="AG21" s="627"/>
      <c r="AH21" s="627"/>
      <c r="AI21" s="627"/>
      <c r="AJ21" s="627"/>
      <c r="AK21" s="627"/>
      <c r="AL21" s="628">
        <v>30.5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28802</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71164636</v>
      </c>
      <c r="S22" s="624"/>
      <c r="T22" s="624"/>
      <c r="U22" s="624"/>
      <c r="V22" s="624"/>
      <c r="W22" s="624"/>
      <c r="X22" s="624"/>
      <c r="Y22" s="625"/>
      <c r="Z22" s="626">
        <v>16.2</v>
      </c>
      <c r="AA22" s="626"/>
      <c r="AB22" s="626"/>
      <c r="AC22" s="626"/>
      <c r="AD22" s="627">
        <v>71164636</v>
      </c>
      <c r="AE22" s="627"/>
      <c r="AF22" s="627"/>
      <c r="AG22" s="627"/>
      <c r="AH22" s="627"/>
      <c r="AI22" s="627"/>
      <c r="AJ22" s="627"/>
      <c r="AK22" s="627"/>
      <c r="AL22" s="628">
        <v>30.5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4720440</v>
      </c>
      <c r="BH22" s="624"/>
      <c r="BI22" s="624"/>
      <c r="BJ22" s="624"/>
      <c r="BK22" s="624"/>
      <c r="BL22" s="624"/>
      <c r="BM22" s="624"/>
      <c r="BN22" s="625"/>
      <c r="BO22" s="626">
        <v>3.5</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5779891</v>
      </c>
      <c r="S23" s="624"/>
      <c r="T23" s="624"/>
      <c r="U23" s="624"/>
      <c r="V23" s="624"/>
      <c r="W23" s="624"/>
      <c r="X23" s="624"/>
      <c r="Y23" s="625"/>
      <c r="Z23" s="626">
        <v>1.3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8256256</v>
      </c>
      <c r="BH23" s="624"/>
      <c r="BI23" s="624"/>
      <c r="BJ23" s="624"/>
      <c r="BK23" s="624"/>
      <c r="BL23" s="624"/>
      <c r="BM23" s="624"/>
      <c r="BN23" s="625"/>
      <c r="BO23" s="626">
        <v>6.1</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892</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241488835</v>
      </c>
      <c r="CS24" s="613"/>
      <c r="CT24" s="613"/>
      <c r="CU24" s="613"/>
      <c r="CV24" s="613"/>
      <c r="CW24" s="613"/>
      <c r="CX24" s="613"/>
      <c r="CY24" s="614"/>
      <c r="CZ24" s="617">
        <v>56.7</v>
      </c>
      <c r="DA24" s="618"/>
      <c r="DB24" s="618"/>
      <c r="DC24" s="634"/>
      <c r="DD24" s="658">
        <v>169259799</v>
      </c>
      <c r="DE24" s="613"/>
      <c r="DF24" s="613"/>
      <c r="DG24" s="613"/>
      <c r="DH24" s="613"/>
      <c r="DI24" s="613"/>
      <c r="DJ24" s="613"/>
      <c r="DK24" s="614"/>
      <c r="DL24" s="658">
        <v>152418198</v>
      </c>
      <c r="DM24" s="613"/>
      <c r="DN24" s="613"/>
      <c r="DO24" s="613"/>
      <c r="DP24" s="613"/>
      <c r="DQ24" s="613"/>
      <c r="DR24" s="613"/>
      <c r="DS24" s="613"/>
      <c r="DT24" s="613"/>
      <c r="DU24" s="613"/>
      <c r="DV24" s="614"/>
      <c r="DW24" s="617">
        <v>62.3</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246171311</v>
      </c>
      <c r="S25" s="624"/>
      <c r="T25" s="624"/>
      <c r="U25" s="624"/>
      <c r="V25" s="624"/>
      <c r="W25" s="624"/>
      <c r="X25" s="624"/>
      <c r="Y25" s="625"/>
      <c r="Z25" s="626">
        <v>55.9</v>
      </c>
      <c r="AA25" s="626"/>
      <c r="AB25" s="626"/>
      <c r="AC25" s="626"/>
      <c r="AD25" s="627">
        <v>232134272</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90006757</v>
      </c>
      <c r="CS25" s="655"/>
      <c r="CT25" s="655"/>
      <c r="CU25" s="655"/>
      <c r="CV25" s="655"/>
      <c r="CW25" s="655"/>
      <c r="CX25" s="655"/>
      <c r="CY25" s="656"/>
      <c r="CZ25" s="628">
        <v>21.1</v>
      </c>
      <c r="DA25" s="653"/>
      <c r="DB25" s="653"/>
      <c r="DC25" s="657"/>
      <c r="DD25" s="632">
        <v>78180974</v>
      </c>
      <c r="DE25" s="655"/>
      <c r="DF25" s="655"/>
      <c r="DG25" s="655"/>
      <c r="DH25" s="655"/>
      <c r="DI25" s="655"/>
      <c r="DJ25" s="655"/>
      <c r="DK25" s="656"/>
      <c r="DL25" s="632">
        <v>73161065</v>
      </c>
      <c r="DM25" s="655"/>
      <c r="DN25" s="655"/>
      <c r="DO25" s="655"/>
      <c r="DP25" s="655"/>
      <c r="DQ25" s="655"/>
      <c r="DR25" s="655"/>
      <c r="DS25" s="655"/>
      <c r="DT25" s="655"/>
      <c r="DU25" s="655"/>
      <c r="DV25" s="656"/>
      <c r="DW25" s="628">
        <v>29.9</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190234</v>
      </c>
      <c r="S26" s="624"/>
      <c r="T26" s="624"/>
      <c r="U26" s="624"/>
      <c r="V26" s="624"/>
      <c r="W26" s="624"/>
      <c r="X26" s="624"/>
      <c r="Y26" s="625"/>
      <c r="Z26" s="626">
        <v>0</v>
      </c>
      <c r="AA26" s="626"/>
      <c r="AB26" s="626"/>
      <c r="AC26" s="626"/>
      <c r="AD26" s="627">
        <v>190234</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64345981</v>
      </c>
      <c r="CS26" s="624"/>
      <c r="CT26" s="624"/>
      <c r="CU26" s="624"/>
      <c r="CV26" s="624"/>
      <c r="CW26" s="624"/>
      <c r="CX26" s="624"/>
      <c r="CY26" s="625"/>
      <c r="CZ26" s="628">
        <v>15.1</v>
      </c>
      <c r="DA26" s="653"/>
      <c r="DB26" s="653"/>
      <c r="DC26" s="657"/>
      <c r="DD26" s="632">
        <v>53477335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847412</v>
      </c>
      <c r="S27" s="624"/>
      <c r="T27" s="624"/>
      <c r="U27" s="624"/>
      <c r="V27" s="624"/>
      <c r="W27" s="624"/>
      <c r="X27" s="624"/>
      <c r="Y27" s="625"/>
      <c r="Z27" s="626">
        <v>0.2</v>
      </c>
      <c r="AA27" s="626"/>
      <c r="AB27" s="626"/>
      <c r="AC27" s="626"/>
      <c r="AD27" s="627">
        <v>3455</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135601082</v>
      </c>
      <c r="BH27" s="624"/>
      <c r="BI27" s="624"/>
      <c r="BJ27" s="624"/>
      <c r="BK27" s="624"/>
      <c r="BL27" s="624"/>
      <c r="BM27" s="624"/>
      <c r="BN27" s="625"/>
      <c r="BO27" s="626">
        <v>100</v>
      </c>
      <c r="BP27" s="626"/>
      <c r="BQ27" s="626"/>
      <c r="BR27" s="626"/>
      <c r="BS27" s="627">
        <v>1681065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101880132</v>
      </c>
      <c r="CS27" s="655"/>
      <c r="CT27" s="655"/>
      <c r="CU27" s="655"/>
      <c r="CV27" s="655"/>
      <c r="CW27" s="655"/>
      <c r="CX27" s="655"/>
      <c r="CY27" s="656"/>
      <c r="CZ27" s="628">
        <v>23.9</v>
      </c>
      <c r="DA27" s="653"/>
      <c r="DB27" s="653"/>
      <c r="DC27" s="657"/>
      <c r="DD27" s="632">
        <v>42209796</v>
      </c>
      <c r="DE27" s="655"/>
      <c r="DF27" s="655"/>
      <c r="DG27" s="655"/>
      <c r="DH27" s="655"/>
      <c r="DI27" s="655"/>
      <c r="DJ27" s="655"/>
      <c r="DK27" s="656"/>
      <c r="DL27" s="632">
        <v>30388104</v>
      </c>
      <c r="DM27" s="655"/>
      <c r="DN27" s="655"/>
      <c r="DO27" s="655"/>
      <c r="DP27" s="655"/>
      <c r="DQ27" s="655"/>
      <c r="DR27" s="655"/>
      <c r="DS27" s="655"/>
      <c r="DT27" s="655"/>
      <c r="DU27" s="655"/>
      <c r="DV27" s="656"/>
      <c r="DW27" s="628">
        <v>12.4</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4880940</v>
      </c>
      <c r="S28" s="624"/>
      <c r="T28" s="624"/>
      <c r="U28" s="624"/>
      <c r="V28" s="624"/>
      <c r="W28" s="624"/>
      <c r="X28" s="624"/>
      <c r="Y28" s="625"/>
      <c r="Z28" s="626">
        <v>1.1000000000000001</v>
      </c>
      <c r="AA28" s="626"/>
      <c r="AB28" s="626"/>
      <c r="AC28" s="626"/>
      <c r="AD28" s="627">
        <v>632604</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49601946</v>
      </c>
      <c r="CS28" s="624"/>
      <c r="CT28" s="624"/>
      <c r="CU28" s="624"/>
      <c r="CV28" s="624"/>
      <c r="CW28" s="624"/>
      <c r="CX28" s="624"/>
      <c r="CY28" s="625"/>
      <c r="CZ28" s="628">
        <v>11.6</v>
      </c>
      <c r="DA28" s="653"/>
      <c r="DB28" s="653"/>
      <c r="DC28" s="657"/>
      <c r="DD28" s="632">
        <v>48869029</v>
      </c>
      <c r="DE28" s="624"/>
      <c r="DF28" s="624"/>
      <c r="DG28" s="624"/>
      <c r="DH28" s="624"/>
      <c r="DI28" s="624"/>
      <c r="DJ28" s="624"/>
      <c r="DK28" s="625"/>
      <c r="DL28" s="632">
        <v>48869029</v>
      </c>
      <c r="DM28" s="624"/>
      <c r="DN28" s="624"/>
      <c r="DO28" s="624"/>
      <c r="DP28" s="624"/>
      <c r="DQ28" s="624"/>
      <c r="DR28" s="624"/>
      <c r="DS28" s="624"/>
      <c r="DT28" s="624"/>
      <c r="DU28" s="624"/>
      <c r="DV28" s="625"/>
      <c r="DW28" s="628">
        <v>20</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2553940</v>
      </c>
      <c r="S29" s="624"/>
      <c r="T29" s="624"/>
      <c r="U29" s="624"/>
      <c r="V29" s="624"/>
      <c r="W29" s="624"/>
      <c r="X29" s="624"/>
      <c r="Y29" s="625"/>
      <c r="Z29" s="626">
        <v>0.6</v>
      </c>
      <c r="AA29" s="626"/>
      <c r="AB29" s="626"/>
      <c r="AC29" s="626"/>
      <c r="AD29" s="627">
        <v>646</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49601946</v>
      </c>
      <c r="CS29" s="655"/>
      <c r="CT29" s="655"/>
      <c r="CU29" s="655"/>
      <c r="CV29" s="655"/>
      <c r="CW29" s="655"/>
      <c r="CX29" s="655"/>
      <c r="CY29" s="656"/>
      <c r="CZ29" s="628">
        <v>11.6</v>
      </c>
      <c r="DA29" s="653"/>
      <c r="DB29" s="653"/>
      <c r="DC29" s="657"/>
      <c r="DD29" s="632">
        <v>48869029</v>
      </c>
      <c r="DE29" s="655"/>
      <c r="DF29" s="655"/>
      <c r="DG29" s="655"/>
      <c r="DH29" s="655"/>
      <c r="DI29" s="655"/>
      <c r="DJ29" s="655"/>
      <c r="DK29" s="656"/>
      <c r="DL29" s="632">
        <v>48869029</v>
      </c>
      <c r="DM29" s="655"/>
      <c r="DN29" s="655"/>
      <c r="DO29" s="655"/>
      <c r="DP29" s="655"/>
      <c r="DQ29" s="655"/>
      <c r="DR29" s="655"/>
      <c r="DS29" s="655"/>
      <c r="DT29" s="655"/>
      <c r="DU29" s="655"/>
      <c r="DV29" s="656"/>
      <c r="DW29" s="628">
        <v>20</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88954036</v>
      </c>
      <c r="S30" s="624"/>
      <c r="T30" s="624"/>
      <c r="U30" s="624"/>
      <c r="V30" s="624"/>
      <c r="W30" s="624"/>
      <c r="X30" s="624"/>
      <c r="Y30" s="625"/>
      <c r="Z30" s="626">
        <v>20.2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47307551</v>
      </c>
      <c r="CS30" s="624"/>
      <c r="CT30" s="624"/>
      <c r="CU30" s="624"/>
      <c r="CV30" s="624"/>
      <c r="CW30" s="624"/>
      <c r="CX30" s="624"/>
      <c r="CY30" s="625"/>
      <c r="CZ30" s="628">
        <v>11.1</v>
      </c>
      <c r="DA30" s="653"/>
      <c r="DB30" s="653"/>
      <c r="DC30" s="657"/>
      <c r="DD30" s="632">
        <v>46574634</v>
      </c>
      <c r="DE30" s="624"/>
      <c r="DF30" s="624"/>
      <c r="DG30" s="624"/>
      <c r="DH30" s="624"/>
      <c r="DI30" s="624"/>
      <c r="DJ30" s="624"/>
      <c r="DK30" s="625"/>
      <c r="DL30" s="632">
        <v>46574634</v>
      </c>
      <c r="DM30" s="624"/>
      <c r="DN30" s="624"/>
      <c r="DO30" s="624"/>
      <c r="DP30" s="624"/>
      <c r="DQ30" s="624"/>
      <c r="DR30" s="624"/>
      <c r="DS30" s="624"/>
      <c r="DT30" s="624"/>
      <c r="DU30" s="624"/>
      <c r="DV30" s="625"/>
      <c r="DW30" s="628">
        <v>19</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v>8087</v>
      </c>
      <c r="S31" s="624"/>
      <c r="T31" s="624"/>
      <c r="U31" s="624"/>
      <c r="V31" s="624"/>
      <c r="W31" s="624"/>
      <c r="X31" s="624"/>
      <c r="Y31" s="625"/>
      <c r="Z31" s="626">
        <v>0</v>
      </c>
      <c r="AA31" s="626"/>
      <c r="AB31" s="626"/>
      <c r="AC31" s="626"/>
      <c r="AD31" s="627">
        <v>8087</v>
      </c>
      <c r="AE31" s="627"/>
      <c r="AF31" s="627"/>
      <c r="AG31" s="627"/>
      <c r="AH31" s="627"/>
      <c r="AI31" s="627"/>
      <c r="AJ31" s="627"/>
      <c r="AK31" s="627"/>
      <c r="AL31" s="628">
        <v>0</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97.5</v>
      </c>
      <c r="BN31" s="667"/>
      <c r="BO31" s="667"/>
      <c r="BP31" s="667"/>
      <c r="BQ31" s="668"/>
      <c r="BR31" s="679">
        <v>99.3</v>
      </c>
      <c r="BS31" s="667"/>
      <c r="BT31" s="667"/>
      <c r="BU31" s="667"/>
      <c r="BV31" s="667"/>
      <c r="BW31" s="667"/>
      <c r="BX31" s="618">
        <v>97.6</v>
      </c>
      <c r="BY31" s="667"/>
      <c r="BZ31" s="667"/>
      <c r="CA31" s="667"/>
      <c r="CB31" s="668"/>
      <c r="CD31" s="661"/>
      <c r="CE31" s="662"/>
      <c r="CF31" s="620" t="s">
        <v>300</v>
      </c>
      <c r="CG31" s="621"/>
      <c r="CH31" s="621"/>
      <c r="CI31" s="621"/>
      <c r="CJ31" s="621"/>
      <c r="CK31" s="621"/>
      <c r="CL31" s="621"/>
      <c r="CM31" s="621"/>
      <c r="CN31" s="621"/>
      <c r="CO31" s="621"/>
      <c r="CP31" s="621"/>
      <c r="CQ31" s="622"/>
      <c r="CR31" s="623">
        <v>2294395</v>
      </c>
      <c r="CS31" s="655"/>
      <c r="CT31" s="655"/>
      <c r="CU31" s="655"/>
      <c r="CV31" s="655"/>
      <c r="CW31" s="655"/>
      <c r="CX31" s="655"/>
      <c r="CY31" s="656"/>
      <c r="CZ31" s="628">
        <v>0.5</v>
      </c>
      <c r="DA31" s="653"/>
      <c r="DB31" s="653"/>
      <c r="DC31" s="657"/>
      <c r="DD31" s="632">
        <v>2294395</v>
      </c>
      <c r="DE31" s="655"/>
      <c r="DF31" s="655"/>
      <c r="DG31" s="655"/>
      <c r="DH31" s="655"/>
      <c r="DI31" s="655"/>
      <c r="DJ31" s="655"/>
      <c r="DK31" s="656"/>
      <c r="DL31" s="632">
        <v>2294395</v>
      </c>
      <c r="DM31" s="655"/>
      <c r="DN31" s="655"/>
      <c r="DO31" s="655"/>
      <c r="DP31" s="655"/>
      <c r="DQ31" s="655"/>
      <c r="DR31" s="655"/>
      <c r="DS31" s="655"/>
      <c r="DT31" s="655"/>
      <c r="DU31" s="655"/>
      <c r="DV31" s="656"/>
      <c r="DW31" s="628">
        <v>0.9</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22557028</v>
      </c>
      <c r="S32" s="624"/>
      <c r="T32" s="624"/>
      <c r="U32" s="624"/>
      <c r="V32" s="624"/>
      <c r="W32" s="624"/>
      <c r="X32" s="624"/>
      <c r="Y32" s="625"/>
      <c r="Z32" s="626">
        <v>5.0999999999999996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5"/>
      <c r="BI32" s="655"/>
      <c r="BJ32" s="655"/>
      <c r="BK32" s="655"/>
      <c r="BL32" s="655"/>
      <c r="BM32" s="629">
        <v>97.6</v>
      </c>
      <c r="BN32" s="655"/>
      <c r="BO32" s="655"/>
      <c r="BP32" s="655"/>
      <c r="BQ32" s="678"/>
      <c r="BR32" s="680">
        <v>99.4</v>
      </c>
      <c r="BS32" s="655"/>
      <c r="BT32" s="655"/>
      <c r="BU32" s="655"/>
      <c r="BV32" s="655"/>
      <c r="BW32" s="655"/>
      <c r="BX32" s="629">
        <v>97.8</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556221</v>
      </c>
      <c r="S33" s="624"/>
      <c r="T33" s="624"/>
      <c r="U33" s="624"/>
      <c r="V33" s="624"/>
      <c r="W33" s="624"/>
      <c r="X33" s="624"/>
      <c r="Y33" s="625"/>
      <c r="Z33" s="626">
        <v>0.1</v>
      </c>
      <c r="AA33" s="626"/>
      <c r="AB33" s="626"/>
      <c r="AC33" s="626"/>
      <c r="AD33" s="627">
        <v>218698</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99.1</v>
      </c>
      <c r="BH33" s="682"/>
      <c r="BI33" s="682"/>
      <c r="BJ33" s="682"/>
      <c r="BK33" s="682"/>
      <c r="BL33" s="682"/>
      <c r="BM33" s="683">
        <v>97</v>
      </c>
      <c r="BN33" s="682"/>
      <c r="BO33" s="682"/>
      <c r="BP33" s="682"/>
      <c r="BQ33" s="684"/>
      <c r="BR33" s="681">
        <v>99.2</v>
      </c>
      <c r="BS33" s="682"/>
      <c r="BT33" s="682"/>
      <c r="BU33" s="682"/>
      <c r="BV33" s="682"/>
      <c r="BW33" s="682"/>
      <c r="BX33" s="683">
        <v>97.1</v>
      </c>
      <c r="BY33" s="682"/>
      <c r="BZ33" s="682"/>
      <c r="CA33" s="682"/>
      <c r="CB33" s="684"/>
      <c r="CD33" s="620" t="s">
        <v>307</v>
      </c>
      <c r="CE33" s="621"/>
      <c r="CF33" s="621"/>
      <c r="CG33" s="621"/>
      <c r="CH33" s="621"/>
      <c r="CI33" s="621"/>
      <c r="CJ33" s="621"/>
      <c r="CK33" s="621"/>
      <c r="CL33" s="621"/>
      <c r="CM33" s="621"/>
      <c r="CN33" s="621"/>
      <c r="CO33" s="621"/>
      <c r="CP33" s="621"/>
      <c r="CQ33" s="622"/>
      <c r="CR33" s="623">
        <v>138716932</v>
      </c>
      <c r="CS33" s="655"/>
      <c r="CT33" s="655"/>
      <c r="CU33" s="655"/>
      <c r="CV33" s="655"/>
      <c r="CW33" s="655"/>
      <c r="CX33" s="655"/>
      <c r="CY33" s="656"/>
      <c r="CZ33" s="628">
        <v>32.5</v>
      </c>
      <c r="DA33" s="653"/>
      <c r="DB33" s="653"/>
      <c r="DC33" s="657"/>
      <c r="DD33" s="632">
        <v>103779751</v>
      </c>
      <c r="DE33" s="655"/>
      <c r="DF33" s="655"/>
      <c r="DG33" s="655"/>
      <c r="DH33" s="655"/>
      <c r="DI33" s="655"/>
      <c r="DJ33" s="655"/>
      <c r="DK33" s="656"/>
      <c r="DL33" s="632">
        <v>77929752</v>
      </c>
      <c r="DM33" s="655"/>
      <c r="DN33" s="655"/>
      <c r="DO33" s="655"/>
      <c r="DP33" s="655"/>
      <c r="DQ33" s="655"/>
      <c r="DR33" s="655"/>
      <c r="DS33" s="655"/>
      <c r="DT33" s="655"/>
      <c r="DU33" s="655"/>
      <c r="DV33" s="656"/>
      <c r="DW33" s="628">
        <v>31.9</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1154230</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49040341</v>
      </c>
      <c r="CS34" s="624"/>
      <c r="CT34" s="624"/>
      <c r="CU34" s="624"/>
      <c r="CV34" s="624"/>
      <c r="CW34" s="624"/>
      <c r="CX34" s="624"/>
      <c r="CY34" s="625"/>
      <c r="CZ34" s="628">
        <v>11.5</v>
      </c>
      <c r="DA34" s="653"/>
      <c r="DB34" s="653"/>
      <c r="DC34" s="657"/>
      <c r="DD34" s="632">
        <v>36205521</v>
      </c>
      <c r="DE34" s="624"/>
      <c r="DF34" s="624"/>
      <c r="DG34" s="624"/>
      <c r="DH34" s="624"/>
      <c r="DI34" s="624"/>
      <c r="DJ34" s="624"/>
      <c r="DK34" s="625"/>
      <c r="DL34" s="632">
        <v>27682196</v>
      </c>
      <c r="DM34" s="624"/>
      <c r="DN34" s="624"/>
      <c r="DO34" s="624"/>
      <c r="DP34" s="624"/>
      <c r="DQ34" s="624"/>
      <c r="DR34" s="624"/>
      <c r="DS34" s="624"/>
      <c r="DT34" s="624"/>
      <c r="DU34" s="624"/>
      <c r="DV34" s="625"/>
      <c r="DW34" s="628">
        <v>11.3</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7767087</v>
      </c>
      <c r="S35" s="624"/>
      <c r="T35" s="624"/>
      <c r="U35" s="624"/>
      <c r="V35" s="624"/>
      <c r="W35" s="624"/>
      <c r="X35" s="624"/>
      <c r="Y35" s="625"/>
      <c r="Z35" s="626">
        <v>1.8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6947158</v>
      </c>
      <c r="CS35" s="655"/>
      <c r="CT35" s="655"/>
      <c r="CU35" s="655"/>
      <c r="CV35" s="655"/>
      <c r="CW35" s="655"/>
      <c r="CX35" s="655"/>
      <c r="CY35" s="656"/>
      <c r="CZ35" s="628">
        <v>1.6</v>
      </c>
      <c r="DA35" s="653"/>
      <c r="DB35" s="653"/>
      <c r="DC35" s="657"/>
      <c r="DD35" s="632">
        <v>5977190</v>
      </c>
      <c r="DE35" s="655"/>
      <c r="DF35" s="655"/>
      <c r="DG35" s="655"/>
      <c r="DH35" s="655"/>
      <c r="DI35" s="655"/>
      <c r="DJ35" s="655"/>
      <c r="DK35" s="656"/>
      <c r="DL35" s="632">
        <v>5159366</v>
      </c>
      <c r="DM35" s="655"/>
      <c r="DN35" s="655"/>
      <c r="DO35" s="655"/>
      <c r="DP35" s="655"/>
      <c r="DQ35" s="655"/>
      <c r="DR35" s="655"/>
      <c r="DS35" s="655"/>
      <c r="DT35" s="655"/>
      <c r="DU35" s="655"/>
      <c r="DV35" s="656"/>
      <c r="DW35" s="628">
        <v>2.1</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8342349</v>
      </c>
      <c r="S36" s="624"/>
      <c r="T36" s="624"/>
      <c r="U36" s="624"/>
      <c r="V36" s="624"/>
      <c r="W36" s="624"/>
      <c r="X36" s="624"/>
      <c r="Y36" s="625"/>
      <c r="Z36" s="626">
        <v>1.9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48760691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462695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35161751</v>
      </c>
      <c r="CS36" s="624"/>
      <c r="CT36" s="624"/>
      <c r="CU36" s="624"/>
      <c r="CV36" s="624"/>
      <c r="CW36" s="624"/>
      <c r="CX36" s="624"/>
      <c r="CY36" s="625"/>
      <c r="CZ36" s="628">
        <v>8.1999999999999993</v>
      </c>
      <c r="DA36" s="653"/>
      <c r="DB36" s="653"/>
      <c r="DC36" s="657"/>
      <c r="DD36" s="632">
        <v>31259024</v>
      </c>
      <c r="DE36" s="624"/>
      <c r="DF36" s="624"/>
      <c r="DG36" s="624"/>
      <c r="DH36" s="624"/>
      <c r="DI36" s="624"/>
      <c r="DJ36" s="624"/>
      <c r="DK36" s="625"/>
      <c r="DL36" s="632">
        <v>21918483</v>
      </c>
      <c r="DM36" s="624"/>
      <c r="DN36" s="624"/>
      <c r="DO36" s="624"/>
      <c r="DP36" s="624"/>
      <c r="DQ36" s="624"/>
      <c r="DR36" s="624"/>
      <c r="DS36" s="624"/>
      <c r="DT36" s="624"/>
      <c r="DU36" s="624"/>
      <c r="DV36" s="625"/>
      <c r="DW36" s="628">
        <v>9</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15938917</v>
      </c>
      <c r="S37" s="624"/>
      <c r="T37" s="624"/>
      <c r="U37" s="624"/>
      <c r="V37" s="624"/>
      <c r="W37" s="624"/>
      <c r="X37" s="624"/>
      <c r="Y37" s="625"/>
      <c r="Z37" s="626">
        <v>3.6</v>
      </c>
      <c r="AA37" s="626"/>
      <c r="AB37" s="626"/>
      <c r="AC37" s="626"/>
      <c r="AD37" s="627">
        <v>7927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14218514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-178006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1106833</v>
      </c>
      <c r="CS37" s="655"/>
      <c r="CT37" s="655"/>
      <c r="CU37" s="655"/>
      <c r="CV37" s="655"/>
      <c r="CW37" s="655"/>
      <c r="CX37" s="655"/>
      <c r="CY37" s="656"/>
      <c r="CZ37" s="628">
        <v>0.3</v>
      </c>
      <c r="DA37" s="653"/>
      <c r="DB37" s="653"/>
      <c r="DC37" s="657"/>
      <c r="DD37" s="632">
        <v>885488</v>
      </c>
      <c r="DE37" s="655"/>
      <c r="DF37" s="655"/>
      <c r="DG37" s="655"/>
      <c r="DH37" s="655"/>
      <c r="DI37" s="655"/>
      <c r="DJ37" s="655"/>
      <c r="DK37" s="656"/>
      <c r="DL37" s="632">
        <v>754985</v>
      </c>
      <c r="DM37" s="655"/>
      <c r="DN37" s="655"/>
      <c r="DO37" s="655"/>
      <c r="DP37" s="655"/>
      <c r="DQ37" s="655"/>
      <c r="DR37" s="655"/>
      <c r="DS37" s="655"/>
      <c r="DT37" s="655"/>
      <c r="DU37" s="655"/>
      <c r="DV37" s="656"/>
      <c r="DW37" s="628">
        <v>0.3</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40351567</v>
      </c>
      <c r="S38" s="624"/>
      <c r="T38" s="624"/>
      <c r="U38" s="624"/>
      <c r="V38" s="624"/>
      <c r="W38" s="624"/>
      <c r="X38" s="624"/>
      <c r="Y38" s="625"/>
      <c r="Z38" s="626">
        <v>9.1999999999999993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3912236</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93027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29978559</v>
      </c>
      <c r="CS38" s="624"/>
      <c r="CT38" s="624"/>
      <c r="CU38" s="624"/>
      <c r="CV38" s="624"/>
      <c r="CW38" s="624"/>
      <c r="CX38" s="624"/>
      <c r="CY38" s="625"/>
      <c r="CZ38" s="628">
        <v>7</v>
      </c>
      <c r="DA38" s="653"/>
      <c r="DB38" s="653"/>
      <c r="DC38" s="657"/>
      <c r="DD38" s="632">
        <v>25056392</v>
      </c>
      <c r="DE38" s="624"/>
      <c r="DF38" s="624"/>
      <c r="DG38" s="624"/>
      <c r="DH38" s="624"/>
      <c r="DI38" s="624"/>
      <c r="DJ38" s="624"/>
      <c r="DK38" s="625"/>
      <c r="DL38" s="632">
        <v>23169707</v>
      </c>
      <c r="DM38" s="624"/>
      <c r="DN38" s="624"/>
      <c r="DO38" s="624"/>
      <c r="DP38" s="624"/>
      <c r="DQ38" s="624"/>
      <c r="DR38" s="624"/>
      <c r="DS38" s="624"/>
      <c r="DT38" s="624"/>
      <c r="DU38" s="624"/>
      <c r="DV38" s="625"/>
      <c r="DW38" s="628">
        <v>9.5</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651382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136441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5288053</v>
      </c>
      <c r="CS39" s="655"/>
      <c r="CT39" s="655"/>
      <c r="CU39" s="655"/>
      <c r="CV39" s="655"/>
      <c r="CW39" s="655"/>
      <c r="CX39" s="655"/>
      <c r="CY39" s="656"/>
      <c r="CZ39" s="628">
        <v>1.2</v>
      </c>
      <c r="DA39" s="653"/>
      <c r="DB39" s="653"/>
      <c r="DC39" s="657"/>
      <c r="DD39" s="632">
        <v>5277291</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11369200</v>
      </c>
      <c r="S40" s="624"/>
      <c r="T40" s="624"/>
      <c r="U40" s="624"/>
      <c r="V40" s="624"/>
      <c r="W40" s="624"/>
      <c r="X40" s="624"/>
      <c r="Y40" s="625"/>
      <c r="Z40" s="626">
        <v>2.6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499967</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12301070</v>
      </c>
      <c r="CS40" s="624"/>
      <c r="CT40" s="624"/>
      <c r="CU40" s="624"/>
      <c r="CV40" s="624"/>
      <c r="CW40" s="624"/>
      <c r="CX40" s="624"/>
      <c r="CY40" s="625"/>
      <c r="CZ40" s="628">
        <v>2.9</v>
      </c>
      <c r="DA40" s="653"/>
      <c r="DB40" s="653"/>
      <c r="DC40" s="657"/>
      <c r="DD40" s="632">
        <v>4333</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440273359</v>
      </c>
      <c r="S41" s="696"/>
      <c r="T41" s="696"/>
      <c r="U41" s="696"/>
      <c r="V41" s="696"/>
      <c r="W41" s="696"/>
      <c r="X41" s="696"/>
      <c r="Y41" s="700"/>
      <c r="Z41" s="701">
        <v>100</v>
      </c>
      <c r="AA41" s="701"/>
      <c r="AB41" s="701"/>
      <c r="AC41" s="701"/>
      <c r="AD41" s="702">
        <v>233195923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5916908</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23561684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375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46047230</v>
      </c>
      <c r="CS42" s="655"/>
      <c r="CT42" s="655"/>
      <c r="CU42" s="655"/>
      <c r="CV42" s="655"/>
      <c r="CW42" s="655"/>
      <c r="CX42" s="655"/>
      <c r="CY42" s="656"/>
      <c r="CZ42" s="628">
        <v>10.8</v>
      </c>
      <c r="DA42" s="653"/>
      <c r="DB42" s="653"/>
      <c r="DC42" s="657"/>
      <c r="DD42" s="632">
        <v>4696258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804873</v>
      </c>
      <c r="CS43" s="655"/>
      <c r="CT43" s="655"/>
      <c r="CU43" s="655"/>
      <c r="CV43" s="655"/>
      <c r="CW43" s="655"/>
      <c r="CX43" s="655"/>
      <c r="CY43" s="656"/>
      <c r="CZ43" s="628">
        <v>0.2</v>
      </c>
      <c r="DA43" s="653"/>
      <c r="DB43" s="653"/>
      <c r="DC43" s="657"/>
      <c r="DD43" s="632">
        <v>784073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45123484</v>
      </c>
      <c r="CS44" s="624"/>
      <c r="CT44" s="624"/>
      <c r="CU44" s="624"/>
      <c r="CV44" s="624"/>
      <c r="CW44" s="624"/>
      <c r="CX44" s="624"/>
      <c r="CY44" s="625"/>
      <c r="CZ44" s="628">
        <v>10.6</v>
      </c>
      <c r="DA44" s="629"/>
      <c r="DB44" s="629"/>
      <c r="DC44" s="635"/>
      <c r="DD44" s="632">
        <v>4466512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22328722</v>
      </c>
      <c r="CS45" s="655"/>
      <c r="CT45" s="655"/>
      <c r="CU45" s="655"/>
      <c r="CV45" s="655"/>
      <c r="CW45" s="655"/>
      <c r="CX45" s="655"/>
      <c r="CY45" s="656"/>
      <c r="CZ45" s="628">
        <v>5.2</v>
      </c>
      <c r="DA45" s="653"/>
      <c r="DB45" s="653"/>
      <c r="DC45" s="657"/>
      <c r="DD45" s="632">
        <v>528141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20001207</v>
      </c>
      <c r="CS46" s="624"/>
      <c r="CT46" s="624"/>
      <c r="CU46" s="624"/>
      <c r="CV46" s="624"/>
      <c r="CW46" s="624"/>
      <c r="CX46" s="624"/>
      <c r="CY46" s="625"/>
      <c r="CZ46" s="628">
        <v>4.7</v>
      </c>
      <c r="DA46" s="629"/>
      <c r="DB46" s="629"/>
      <c r="DC46" s="635"/>
      <c r="DD46" s="632">
        <v>3922684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923746</v>
      </c>
      <c r="CS47" s="655"/>
      <c r="CT47" s="655"/>
      <c r="CU47" s="655"/>
      <c r="CV47" s="655"/>
      <c r="CW47" s="655"/>
      <c r="CX47" s="655"/>
      <c r="CY47" s="656"/>
      <c r="CZ47" s="628">
        <v>0.2</v>
      </c>
      <c r="DA47" s="653"/>
      <c r="DB47" s="653"/>
      <c r="DC47" s="657"/>
      <c r="DD47" s="632">
        <v>229746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426252997</v>
      </c>
      <c r="CS49" s="682"/>
      <c r="CT49" s="682"/>
      <c r="CU49" s="682"/>
      <c r="CV49" s="682"/>
      <c r="CW49" s="682"/>
      <c r="CX49" s="682"/>
      <c r="CY49" s="711"/>
      <c r="CZ49" s="703">
        <v>100</v>
      </c>
      <c r="DA49" s="712"/>
      <c r="DB49" s="712"/>
      <c r="DC49" s="713"/>
      <c r="DD49" s="714">
        <v>277735808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7mNoLhlmFST+OrXrUWVoRpCwlMiG8yT2/2KKvk/7U/iLeslnQ0Zz5p4XDakOwgFRion+VpTXXwF6ScN0Of3g==" saltValue="mqxnFBbxRJ89SnbUXDBfS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438698</v>
      </c>
      <c r="R7" s="753"/>
      <c r="S7" s="753"/>
      <c r="T7" s="753"/>
      <c r="U7" s="753"/>
      <c r="V7" s="753">
        <v>425335</v>
      </c>
      <c r="W7" s="753"/>
      <c r="X7" s="753"/>
      <c r="Y7" s="753"/>
      <c r="Z7" s="753"/>
      <c r="AA7" s="753">
        <v>13363</v>
      </c>
      <c r="AB7" s="753"/>
      <c r="AC7" s="753"/>
      <c r="AD7" s="753"/>
      <c r="AE7" s="754"/>
      <c r="AF7" s="755">
        <v>4565</v>
      </c>
      <c r="AG7" s="756"/>
      <c r="AH7" s="756"/>
      <c r="AI7" s="756"/>
      <c r="AJ7" s="757"/>
      <c r="AK7" s="758">
        <v>46</v>
      </c>
      <c r="AL7" s="759"/>
      <c r="AM7" s="759"/>
      <c r="AN7" s="759"/>
      <c r="AO7" s="759"/>
      <c r="AP7" s="759">
        <v>650785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44</v>
      </c>
      <c r="CI7" s="744"/>
      <c r="CJ7" s="744"/>
      <c r="CK7" s="744"/>
      <c r="CL7" s="745"/>
      <c r="CM7" s="743">
        <v>2342</v>
      </c>
      <c r="CN7" s="744"/>
      <c r="CO7" s="744"/>
      <c r="CP7" s="744"/>
      <c r="CQ7" s="745"/>
      <c r="CR7" s="743">
        <v>30</v>
      </c>
      <c r="CS7" s="744"/>
      <c r="CT7" s="744"/>
      <c r="CU7" s="744"/>
      <c r="CV7" s="745"/>
      <c r="CW7" s="743"/>
      <c r="CX7" s="744"/>
      <c r="CY7" s="744"/>
      <c r="CZ7" s="744"/>
      <c r="DA7" s="745"/>
      <c r="DB7" s="743"/>
      <c r="DC7" s="744"/>
      <c r="DD7" s="744"/>
      <c r="DE7" s="744"/>
      <c r="DF7" s="745"/>
      <c r="DG7" s="743">
        <v>6282</v>
      </c>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82540</v>
      </c>
      <c r="R8" s="784"/>
      <c r="S8" s="784"/>
      <c r="T8" s="784"/>
      <c r="U8" s="784"/>
      <c r="V8" s="784">
        <v>82540</v>
      </c>
      <c r="W8" s="784"/>
      <c r="X8" s="784"/>
      <c r="Y8" s="784"/>
      <c r="Z8" s="784"/>
      <c r="AA8" s="784">
        <v>0</v>
      </c>
      <c r="AB8" s="784"/>
      <c r="AC8" s="784"/>
      <c r="AD8" s="784"/>
      <c r="AE8" s="785"/>
      <c r="AF8" s="786" t="s">
        <v>122</v>
      </c>
      <c r="AG8" s="787"/>
      <c r="AH8" s="787"/>
      <c r="AI8" s="787"/>
      <c r="AJ8" s="788"/>
      <c r="AK8" s="769">
        <v>50574</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555</v>
      </c>
      <c r="BT8" s="774"/>
      <c r="BU8" s="774"/>
      <c r="BV8" s="774"/>
      <c r="BW8" s="774"/>
      <c r="BX8" s="774"/>
      <c r="BY8" s="774"/>
      <c r="BZ8" s="774"/>
      <c r="CA8" s="774"/>
      <c r="CB8" s="774"/>
      <c r="CC8" s="774"/>
      <c r="CD8" s="774"/>
      <c r="CE8" s="774"/>
      <c r="CF8" s="774"/>
      <c r="CG8" s="775"/>
      <c r="CH8" s="776">
        <v>-4</v>
      </c>
      <c r="CI8" s="777"/>
      <c r="CJ8" s="777"/>
      <c r="CK8" s="777"/>
      <c r="CL8" s="778"/>
      <c r="CM8" s="776">
        <v>997</v>
      </c>
      <c r="CN8" s="777"/>
      <c r="CO8" s="777"/>
      <c r="CP8" s="777"/>
      <c r="CQ8" s="778"/>
      <c r="CR8" s="776">
        <v>1000</v>
      </c>
      <c r="CS8" s="777"/>
      <c r="CT8" s="777"/>
      <c r="CU8" s="777"/>
      <c r="CV8" s="778"/>
      <c r="CW8" s="776">
        <v>32</v>
      </c>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1110</v>
      </c>
      <c r="R9" s="784"/>
      <c r="S9" s="784"/>
      <c r="T9" s="784"/>
      <c r="U9" s="784"/>
      <c r="V9" s="784">
        <v>452</v>
      </c>
      <c r="W9" s="784"/>
      <c r="X9" s="784"/>
      <c r="Y9" s="784"/>
      <c r="Z9" s="784"/>
      <c r="AA9" s="784">
        <v>658</v>
      </c>
      <c r="AB9" s="784"/>
      <c r="AC9" s="784"/>
      <c r="AD9" s="784"/>
      <c r="AE9" s="785"/>
      <c r="AF9" s="786">
        <v>658</v>
      </c>
      <c r="AG9" s="787"/>
      <c r="AH9" s="787"/>
      <c r="AI9" s="787"/>
      <c r="AJ9" s="788"/>
      <c r="AK9" s="769">
        <v>735</v>
      </c>
      <c r="AL9" s="770"/>
      <c r="AM9" s="770"/>
      <c r="AN9" s="770"/>
      <c r="AO9" s="770"/>
      <c r="AP9" s="770">
        <v>3003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556</v>
      </c>
      <c r="BT9" s="774"/>
      <c r="BU9" s="774"/>
      <c r="BV9" s="774"/>
      <c r="BW9" s="774"/>
      <c r="BX9" s="774"/>
      <c r="BY9" s="774"/>
      <c r="BZ9" s="774"/>
      <c r="CA9" s="774"/>
      <c r="CB9" s="774"/>
      <c r="CC9" s="774"/>
      <c r="CD9" s="774"/>
      <c r="CE9" s="774"/>
      <c r="CF9" s="774"/>
      <c r="CG9" s="775"/>
      <c r="CH9" s="776">
        <v>-24</v>
      </c>
      <c r="CI9" s="777"/>
      <c r="CJ9" s="777"/>
      <c r="CK9" s="777"/>
      <c r="CL9" s="778"/>
      <c r="CM9" s="776">
        <v>1066</v>
      </c>
      <c r="CN9" s="777"/>
      <c r="CO9" s="777"/>
      <c r="CP9" s="777"/>
      <c r="CQ9" s="778"/>
      <c r="CR9" s="776">
        <v>1000</v>
      </c>
      <c r="CS9" s="777"/>
      <c r="CT9" s="777"/>
      <c r="CU9" s="777"/>
      <c r="CV9" s="778"/>
      <c r="CW9" s="776">
        <v>343</v>
      </c>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t="s">
        <v>377</v>
      </c>
      <c r="C10" s="781"/>
      <c r="D10" s="781"/>
      <c r="E10" s="781"/>
      <c r="F10" s="781"/>
      <c r="G10" s="781"/>
      <c r="H10" s="781"/>
      <c r="I10" s="781"/>
      <c r="J10" s="781"/>
      <c r="K10" s="781"/>
      <c r="L10" s="781"/>
      <c r="M10" s="781"/>
      <c r="N10" s="781"/>
      <c r="O10" s="781"/>
      <c r="P10" s="782"/>
      <c r="Q10" s="783">
        <v>526</v>
      </c>
      <c r="R10" s="784"/>
      <c r="S10" s="784"/>
      <c r="T10" s="784"/>
      <c r="U10" s="784"/>
      <c r="V10" s="784">
        <v>526</v>
      </c>
      <c r="W10" s="784"/>
      <c r="X10" s="784"/>
      <c r="Y10" s="784"/>
      <c r="Z10" s="784"/>
      <c r="AA10" s="784">
        <v>0</v>
      </c>
      <c r="AB10" s="784"/>
      <c r="AC10" s="784"/>
      <c r="AD10" s="784"/>
      <c r="AE10" s="785"/>
      <c r="AF10" s="786" t="s">
        <v>122</v>
      </c>
      <c r="AG10" s="787"/>
      <c r="AH10" s="787"/>
      <c r="AI10" s="787"/>
      <c r="AJ10" s="788"/>
      <c r="AK10" s="769"/>
      <c r="AL10" s="770"/>
      <c r="AM10" s="770"/>
      <c r="AN10" s="770"/>
      <c r="AO10" s="770"/>
      <c r="AP10" s="770">
        <v>707</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557</v>
      </c>
      <c r="BT10" s="774"/>
      <c r="BU10" s="774"/>
      <c r="BV10" s="774"/>
      <c r="BW10" s="774"/>
      <c r="BX10" s="774"/>
      <c r="BY10" s="774"/>
      <c r="BZ10" s="774"/>
      <c r="CA10" s="774"/>
      <c r="CB10" s="774"/>
      <c r="CC10" s="774"/>
      <c r="CD10" s="774"/>
      <c r="CE10" s="774"/>
      <c r="CF10" s="774"/>
      <c r="CG10" s="775"/>
      <c r="CH10" s="776">
        <v>1</v>
      </c>
      <c r="CI10" s="777"/>
      <c r="CJ10" s="777"/>
      <c r="CK10" s="777"/>
      <c r="CL10" s="778"/>
      <c r="CM10" s="776">
        <v>236</v>
      </c>
      <c r="CN10" s="777"/>
      <c r="CO10" s="777"/>
      <c r="CP10" s="777"/>
      <c r="CQ10" s="778"/>
      <c r="CR10" s="776">
        <v>100</v>
      </c>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558</v>
      </c>
      <c r="BT11" s="774"/>
      <c r="BU11" s="774"/>
      <c r="BV11" s="774"/>
      <c r="BW11" s="774"/>
      <c r="BX11" s="774"/>
      <c r="BY11" s="774"/>
      <c r="BZ11" s="774"/>
      <c r="CA11" s="774"/>
      <c r="CB11" s="774"/>
      <c r="CC11" s="774"/>
      <c r="CD11" s="774"/>
      <c r="CE11" s="774"/>
      <c r="CF11" s="774"/>
      <c r="CG11" s="775"/>
      <c r="CH11" s="776">
        <v>12</v>
      </c>
      <c r="CI11" s="777"/>
      <c r="CJ11" s="777"/>
      <c r="CK11" s="777"/>
      <c r="CL11" s="778"/>
      <c r="CM11" s="776">
        <v>95</v>
      </c>
      <c r="CN11" s="777"/>
      <c r="CO11" s="777"/>
      <c r="CP11" s="777"/>
      <c r="CQ11" s="778"/>
      <c r="CR11" s="776">
        <v>10</v>
      </c>
      <c r="CS11" s="777"/>
      <c r="CT11" s="777"/>
      <c r="CU11" s="777"/>
      <c r="CV11" s="778"/>
      <c r="CW11" s="776">
        <v>25</v>
      </c>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559</v>
      </c>
      <c r="BT12" s="774"/>
      <c r="BU12" s="774"/>
      <c r="BV12" s="774"/>
      <c r="BW12" s="774"/>
      <c r="BX12" s="774"/>
      <c r="BY12" s="774"/>
      <c r="BZ12" s="774"/>
      <c r="CA12" s="774"/>
      <c r="CB12" s="774"/>
      <c r="CC12" s="774"/>
      <c r="CD12" s="774"/>
      <c r="CE12" s="774"/>
      <c r="CF12" s="774"/>
      <c r="CG12" s="775"/>
      <c r="CH12" s="776">
        <v>-2</v>
      </c>
      <c r="CI12" s="777"/>
      <c r="CJ12" s="777"/>
      <c r="CK12" s="777"/>
      <c r="CL12" s="778"/>
      <c r="CM12" s="776">
        <v>505</v>
      </c>
      <c r="CN12" s="777"/>
      <c r="CO12" s="777"/>
      <c r="CP12" s="777"/>
      <c r="CQ12" s="778"/>
      <c r="CR12" s="776">
        <v>50</v>
      </c>
      <c r="CS12" s="777"/>
      <c r="CT12" s="777"/>
      <c r="CU12" s="777"/>
      <c r="CV12" s="778"/>
      <c r="CW12" s="776">
        <v>110</v>
      </c>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560</v>
      </c>
      <c r="BT13" s="774"/>
      <c r="BU13" s="774"/>
      <c r="BV13" s="774"/>
      <c r="BW13" s="774"/>
      <c r="BX13" s="774"/>
      <c r="BY13" s="774"/>
      <c r="BZ13" s="774"/>
      <c r="CA13" s="774"/>
      <c r="CB13" s="774"/>
      <c r="CC13" s="774"/>
      <c r="CD13" s="774"/>
      <c r="CE13" s="774"/>
      <c r="CF13" s="774"/>
      <c r="CG13" s="775"/>
      <c r="CH13" s="776">
        <v>-3</v>
      </c>
      <c r="CI13" s="777"/>
      <c r="CJ13" s="777"/>
      <c r="CK13" s="777"/>
      <c r="CL13" s="778"/>
      <c r="CM13" s="776">
        <v>559</v>
      </c>
      <c r="CN13" s="777"/>
      <c r="CO13" s="777"/>
      <c r="CP13" s="777"/>
      <c r="CQ13" s="778"/>
      <c r="CR13" s="776">
        <v>301</v>
      </c>
      <c r="CS13" s="777"/>
      <c r="CT13" s="777"/>
      <c r="CU13" s="777"/>
      <c r="CV13" s="778"/>
      <c r="CW13" s="776">
        <v>230</v>
      </c>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561</v>
      </c>
      <c r="BT14" s="774"/>
      <c r="BU14" s="774"/>
      <c r="BV14" s="774"/>
      <c r="BW14" s="774"/>
      <c r="BX14" s="774"/>
      <c r="BY14" s="774"/>
      <c r="BZ14" s="774"/>
      <c r="CA14" s="774"/>
      <c r="CB14" s="774"/>
      <c r="CC14" s="774"/>
      <c r="CD14" s="774"/>
      <c r="CE14" s="774"/>
      <c r="CF14" s="774"/>
      <c r="CG14" s="775"/>
      <c r="CH14" s="776">
        <v>-8</v>
      </c>
      <c r="CI14" s="777"/>
      <c r="CJ14" s="777"/>
      <c r="CK14" s="777"/>
      <c r="CL14" s="778"/>
      <c r="CM14" s="776">
        <v>255</v>
      </c>
      <c r="CN14" s="777"/>
      <c r="CO14" s="777"/>
      <c r="CP14" s="777"/>
      <c r="CQ14" s="778"/>
      <c r="CR14" s="776">
        <v>100</v>
      </c>
      <c r="CS14" s="777"/>
      <c r="CT14" s="777"/>
      <c r="CU14" s="777"/>
      <c r="CV14" s="778"/>
      <c r="CW14" s="776">
        <v>11</v>
      </c>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562</v>
      </c>
      <c r="BT15" s="774"/>
      <c r="BU15" s="774"/>
      <c r="BV15" s="774"/>
      <c r="BW15" s="774"/>
      <c r="BX15" s="774"/>
      <c r="BY15" s="774"/>
      <c r="BZ15" s="774"/>
      <c r="CA15" s="774"/>
      <c r="CB15" s="774"/>
      <c r="CC15" s="774"/>
      <c r="CD15" s="774"/>
      <c r="CE15" s="774"/>
      <c r="CF15" s="774"/>
      <c r="CG15" s="775"/>
      <c r="CH15" s="776">
        <v>-6</v>
      </c>
      <c r="CI15" s="777"/>
      <c r="CJ15" s="777"/>
      <c r="CK15" s="777"/>
      <c r="CL15" s="778"/>
      <c r="CM15" s="776">
        <v>79</v>
      </c>
      <c r="CN15" s="777"/>
      <c r="CO15" s="777"/>
      <c r="CP15" s="777"/>
      <c r="CQ15" s="778"/>
      <c r="CR15" s="776">
        <v>48</v>
      </c>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563</v>
      </c>
      <c r="BT16" s="774"/>
      <c r="BU16" s="774"/>
      <c r="BV16" s="774"/>
      <c r="BW16" s="774"/>
      <c r="BX16" s="774"/>
      <c r="BY16" s="774"/>
      <c r="BZ16" s="774"/>
      <c r="CA16" s="774"/>
      <c r="CB16" s="774"/>
      <c r="CC16" s="774"/>
      <c r="CD16" s="774"/>
      <c r="CE16" s="774"/>
      <c r="CF16" s="774"/>
      <c r="CG16" s="775"/>
      <c r="CH16" s="776">
        <v>-2</v>
      </c>
      <c r="CI16" s="777"/>
      <c r="CJ16" s="777"/>
      <c r="CK16" s="777"/>
      <c r="CL16" s="778"/>
      <c r="CM16" s="776">
        <v>496</v>
      </c>
      <c r="CN16" s="777"/>
      <c r="CO16" s="777"/>
      <c r="CP16" s="777"/>
      <c r="CQ16" s="778"/>
      <c r="CR16" s="776">
        <v>501</v>
      </c>
      <c r="CS16" s="777"/>
      <c r="CT16" s="777"/>
      <c r="CU16" s="777"/>
      <c r="CV16" s="778"/>
      <c r="CW16" s="776">
        <v>29</v>
      </c>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564</v>
      </c>
      <c r="BT17" s="774"/>
      <c r="BU17" s="774"/>
      <c r="BV17" s="774"/>
      <c r="BW17" s="774"/>
      <c r="BX17" s="774"/>
      <c r="BY17" s="774"/>
      <c r="BZ17" s="774"/>
      <c r="CA17" s="774"/>
      <c r="CB17" s="774"/>
      <c r="CC17" s="774"/>
      <c r="CD17" s="774"/>
      <c r="CE17" s="774"/>
      <c r="CF17" s="774"/>
      <c r="CG17" s="775"/>
      <c r="CH17" s="776">
        <v>-2</v>
      </c>
      <c r="CI17" s="777"/>
      <c r="CJ17" s="777"/>
      <c r="CK17" s="777"/>
      <c r="CL17" s="778"/>
      <c r="CM17" s="776">
        <v>31</v>
      </c>
      <c r="CN17" s="777"/>
      <c r="CO17" s="777"/>
      <c r="CP17" s="777"/>
      <c r="CQ17" s="778"/>
      <c r="CR17" s="776">
        <v>2</v>
      </c>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565</v>
      </c>
      <c r="BT18" s="774"/>
      <c r="BU18" s="774"/>
      <c r="BV18" s="774"/>
      <c r="BW18" s="774"/>
      <c r="BX18" s="774"/>
      <c r="BY18" s="774"/>
      <c r="BZ18" s="774"/>
      <c r="CA18" s="774"/>
      <c r="CB18" s="774"/>
      <c r="CC18" s="774"/>
      <c r="CD18" s="774"/>
      <c r="CE18" s="774"/>
      <c r="CF18" s="774"/>
      <c r="CG18" s="775"/>
      <c r="CH18" s="776">
        <v>1</v>
      </c>
      <c r="CI18" s="777"/>
      <c r="CJ18" s="777"/>
      <c r="CK18" s="777"/>
      <c r="CL18" s="778"/>
      <c r="CM18" s="776">
        <v>20</v>
      </c>
      <c r="CN18" s="777"/>
      <c r="CO18" s="777"/>
      <c r="CP18" s="777"/>
      <c r="CQ18" s="778"/>
      <c r="CR18" s="776">
        <v>6</v>
      </c>
      <c r="CS18" s="777"/>
      <c r="CT18" s="777"/>
      <c r="CU18" s="777"/>
      <c r="CV18" s="778"/>
      <c r="CW18" s="776">
        <v>2</v>
      </c>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566</v>
      </c>
      <c r="BT19" s="774"/>
      <c r="BU19" s="774"/>
      <c r="BV19" s="774"/>
      <c r="BW19" s="774"/>
      <c r="BX19" s="774"/>
      <c r="BY19" s="774"/>
      <c r="BZ19" s="774"/>
      <c r="CA19" s="774"/>
      <c r="CB19" s="774"/>
      <c r="CC19" s="774"/>
      <c r="CD19" s="774"/>
      <c r="CE19" s="774"/>
      <c r="CF19" s="774"/>
      <c r="CG19" s="775"/>
      <c r="CH19" s="776">
        <v>-30</v>
      </c>
      <c r="CI19" s="777"/>
      <c r="CJ19" s="777"/>
      <c r="CK19" s="777"/>
      <c r="CL19" s="778"/>
      <c r="CM19" s="776">
        <v>1341</v>
      </c>
      <c r="CN19" s="777"/>
      <c r="CO19" s="777"/>
      <c r="CP19" s="777"/>
      <c r="CQ19" s="778"/>
      <c r="CR19" s="776">
        <v>17</v>
      </c>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t="s">
        <v>567</v>
      </c>
      <c r="BT20" s="774"/>
      <c r="BU20" s="774"/>
      <c r="BV20" s="774"/>
      <c r="BW20" s="774"/>
      <c r="BX20" s="774"/>
      <c r="BY20" s="774"/>
      <c r="BZ20" s="774"/>
      <c r="CA20" s="774"/>
      <c r="CB20" s="774"/>
      <c r="CC20" s="774"/>
      <c r="CD20" s="774"/>
      <c r="CE20" s="774"/>
      <c r="CF20" s="774"/>
      <c r="CG20" s="775"/>
      <c r="CH20" s="776">
        <v>-36</v>
      </c>
      <c r="CI20" s="777"/>
      <c r="CJ20" s="777"/>
      <c r="CK20" s="777"/>
      <c r="CL20" s="778"/>
      <c r="CM20" s="776">
        <v>-436</v>
      </c>
      <c r="CN20" s="777"/>
      <c r="CO20" s="777"/>
      <c r="CP20" s="777"/>
      <c r="CQ20" s="778"/>
      <c r="CR20" s="776">
        <v>53</v>
      </c>
      <c r="CS20" s="777"/>
      <c r="CT20" s="777"/>
      <c r="CU20" s="777"/>
      <c r="CV20" s="778"/>
      <c r="CW20" s="776"/>
      <c r="CX20" s="777"/>
      <c r="CY20" s="777"/>
      <c r="CZ20" s="777"/>
      <c r="DA20" s="778"/>
      <c r="DB20" s="776">
        <v>900</v>
      </c>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t="s">
        <v>568</v>
      </c>
      <c r="BT21" s="774"/>
      <c r="BU21" s="774"/>
      <c r="BV21" s="774"/>
      <c r="BW21" s="774"/>
      <c r="BX21" s="774"/>
      <c r="BY21" s="774"/>
      <c r="BZ21" s="774"/>
      <c r="CA21" s="774"/>
      <c r="CB21" s="774"/>
      <c r="CC21" s="774"/>
      <c r="CD21" s="774"/>
      <c r="CE21" s="774"/>
      <c r="CF21" s="774"/>
      <c r="CG21" s="775"/>
      <c r="CH21" s="776">
        <v>1</v>
      </c>
      <c r="CI21" s="777"/>
      <c r="CJ21" s="777"/>
      <c r="CK21" s="777"/>
      <c r="CL21" s="778"/>
      <c r="CM21" s="776">
        <v>44</v>
      </c>
      <c r="CN21" s="777"/>
      <c r="CO21" s="777"/>
      <c r="CP21" s="777"/>
      <c r="CQ21" s="778"/>
      <c r="CR21" s="776">
        <v>39</v>
      </c>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t="s">
        <v>569</v>
      </c>
      <c r="BT22" s="774"/>
      <c r="BU22" s="774"/>
      <c r="BV22" s="774"/>
      <c r="BW22" s="774"/>
      <c r="BX22" s="774"/>
      <c r="BY22" s="774"/>
      <c r="BZ22" s="774"/>
      <c r="CA22" s="774"/>
      <c r="CB22" s="774"/>
      <c r="CC22" s="774"/>
      <c r="CD22" s="774"/>
      <c r="CE22" s="774"/>
      <c r="CF22" s="774"/>
      <c r="CG22" s="775"/>
      <c r="CH22" s="776">
        <v>6</v>
      </c>
      <c r="CI22" s="777"/>
      <c r="CJ22" s="777"/>
      <c r="CK22" s="777"/>
      <c r="CL22" s="778"/>
      <c r="CM22" s="776">
        <v>52</v>
      </c>
      <c r="CN22" s="777"/>
      <c r="CO22" s="777"/>
      <c r="CP22" s="777"/>
      <c r="CQ22" s="778"/>
      <c r="CR22" s="776">
        <v>17</v>
      </c>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379</v>
      </c>
      <c r="B23" s="789" t="s">
        <v>380</v>
      </c>
      <c r="C23" s="790"/>
      <c r="D23" s="790"/>
      <c r="E23" s="790"/>
      <c r="F23" s="790"/>
      <c r="G23" s="790"/>
      <c r="H23" s="790"/>
      <c r="I23" s="790"/>
      <c r="J23" s="790"/>
      <c r="K23" s="790"/>
      <c r="L23" s="790"/>
      <c r="M23" s="790"/>
      <c r="N23" s="790"/>
      <c r="O23" s="790"/>
      <c r="P23" s="791"/>
      <c r="Q23" s="792">
        <v>522874</v>
      </c>
      <c r="R23" s="793"/>
      <c r="S23" s="793"/>
      <c r="T23" s="793"/>
      <c r="U23" s="793"/>
      <c r="V23" s="793">
        <v>508853</v>
      </c>
      <c r="W23" s="793"/>
      <c r="X23" s="793"/>
      <c r="Y23" s="793"/>
      <c r="Z23" s="793"/>
      <c r="AA23" s="793">
        <v>14021</v>
      </c>
      <c r="AB23" s="793"/>
      <c r="AC23" s="793"/>
      <c r="AD23" s="793"/>
      <c r="AE23" s="794"/>
      <c r="AF23" s="795">
        <v>5223</v>
      </c>
      <c r="AG23" s="793"/>
      <c r="AH23" s="793"/>
      <c r="AI23" s="793"/>
      <c r="AJ23" s="796"/>
      <c r="AK23" s="797"/>
      <c r="AL23" s="798"/>
      <c r="AM23" s="798"/>
      <c r="AN23" s="798"/>
      <c r="AO23" s="798"/>
      <c r="AP23" s="793">
        <v>654495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391</v>
      </c>
      <c r="C28" s="750"/>
      <c r="D28" s="750"/>
      <c r="E28" s="750"/>
      <c r="F28" s="750"/>
      <c r="G28" s="750"/>
      <c r="H28" s="750"/>
      <c r="I28" s="750"/>
      <c r="J28" s="750"/>
      <c r="K28" s="750"/>
      <c r="L28" s="750"/>
      <c r="M28" s="750"/>
      <c r="N28" s="750"/>
      <c r="O28" s="750"/>
      <c r="P28" s="751"/>
      <c r="Q28" s="822">
        <v>70975</v>
      </c>
      <c r="R28" s="823"/>
      <c r="S28" s="823"/>
      <c r="T28" s="823"/>
      <c r="U28" s="823"/>
      <c r="V28" s="823">
        <v>70512</v>
      </c>
      <c r="W28" s="823"/>
      <c r="X28" s="823"/>
      <c r="Y28" s="823"/>
      <c r="Z28" s="823"/>
      <c r="AA28" s="823">
        <v>463</v>
      </c>
      <c r="AB28" s="823"/>
      <c r="AC28" s="823"/>
      <c r="AD28" s="823"/>
      <c r="AE28" s="824"/>
      <c r="AF28" s="825">
        <v>463</v>
      </c>
      <c r="AG28" s="823"/>
      <c r="AH28" s="823"/>
      <c r="AI28" s="823"/>
      <c r="AJ28" s="826"/>
      <c r="AK28" s="827">
        <v>5917</v>
      </c>
      <c r="AL28" s="828"/>
      <c r="AM28" s="828"/>
      <c r="AN28" s="828"/>
      <c r="AO28" s="828"/>
      <c r="AP28" s="828">
        <v>0</v>
      </c>
      <c r="AQ28" s="828"/>
      <c r="AR28" s="828"/>
      <c r="AS28" s="828"/>
      <c r="AT28" s="828"/>
      <c r="AU28" s="828">
        <v>0</v>
      </c>
      <c r="AV28" s="828"/>
      <c r="AW28" s="828"/>
      <c r="AX28" s="828"/>
      <c r="AY28" s="828"/>
      <c r="AZ28" s="829" t="s">
        <v>493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392</v>
      </c>
      <c r="C29" s="781"/>
      <c r="D29" s="781"/>
      <c r="E29" s="781"/>
      <c r="F29" s="781"/>
      <c r="G29" s="781"/>
      <c r="H29" s="781"/>
      <c r="I29" s="781"/>
      <c r="J29" s="781"/>
      <c r="K29" s="781"/>
      <c r="L29" s="781"/>
      <c r="M29" s="781"/>
      <c r="N29" s="781"/>
      <c r="O29" s="781"/>
      <c r="P29" s="782"/>
      <c r="Q29" s="783">
        <v>87617</v>
      </c>
      <c r="R29" s="784"/>
      <c r="S29" s="784"/>
      <c r="T29" s="784"/>
      <c r="U29" s="784"/>
      <c r="V29" s="784">
        <v>85923</v>
      </c>
      <c r="W29" s="784"/>
      <c r="X29" s="784"/>
      <c r="Y29" s="784"/>
      <c r="Z29" s="784"/>
      <c r="AA29" s="784">
        <v>1694</v>
      </c>
      <c r="AB29" s="784"/>
      <c r="AC29" s="784"/>
      <c r="AD29" s="784"/>
      <c r="AE29" s="785"/>
      <c r="AF29" s="786">
        <v>1695</v>
      </c>
      <c r="AG29" s="787"/>
      <c r="AH29" s="787"/>
      <c r="AI29" s="787"/>
      <c r="AJ29" s="788"/>
      <c r="AK29" s="834">
        <v>13316</v>
      </c>
      <c r="AL29" s="830"/>
      <c r="AM29" s="830"/>
      <c r="AN29" s="830"/>
      <c r="AO29" s="830"/>
      <c r="AP29" s="830">
        <v>0</v>
      </c>
      <c r="AQ29" s="830"/>
      <c r="AR29" s="830"/>
      <c r="AS29" s="830"/>
      <c r="AT29" s="830"/>
      <c r="AU29" s="830">
        <v>0</v>
      </c>
      <c r="AV29" s="830"/>
      <c r="AW29" s="830"/>
      <c r="AX29" s="830"/>
      <c r="AY29" s="830"/>
      <c r="AZ29" s="831" t="s">
        <v>493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393</v>
      </c>
      <c r="C30" s="781"/>
      <c r="D30" s="781"/>
      <c r="E30" s="781"/>
      <c r="F30" s="781"/>
      <c r="G30" s="781"/>
      <c r="H30" s="781"/>
      <c r="I30" s="781"/>
      <c r="J30" s="781"/>
      <c r="K30" s="781"/>
      <c r="L30" s="781"/>
      <c r="M30" s="781"/>
      <c r="N30" s="781"/>
      <c r="O30" s="781"/>
      <c r="P30" s="782"/>
      <c r="Q30" s="783">
        <v>10139</v>
      </c>
      <c r="R30" s="784"/>
      <c r="S30" s="784"/>
      <c r="T30" s="784"/>
      <c r="U30" s="784"/>
      <c r="V30" s="784">
        <v>9874</v>
      </c>
      <c r="W30" s="784"/>
      <c r="X30" s="784"/>
      <c r="Y30" s="784"/>
      <c r="Z30" s="784"/>
      <c r="AA30" s="784">
        <v>265</v>
      </c>
      <c r="AB30" s="784"/>
      <c r="AC30" s="784"/>
      <c r="AD30" s="784"/>
      <c r="AE30" s="785"/>
      <c r="AF30" s="786">
        <v>264</v>
      </c>
      <c r="AG30" s="787"/>
      <c r="AH30" s="787"/>
      <c r="AI30" s="787"/>
      <c r="AJ30" s="788"/>
      <c r="AK30" s="834">
        <v>10084</v>
      </c>
      <c r="AL30" s="830"/>
      <c r="AM30" s="830"/>
      <c r="AN30" s="830"/>
      <c r="AO30" s="830"/>
      <c r="AP30" s="830">
        <v>0</v>
      </c>
      <c r="AQ30" s="830"/>
      <c r="AR30" s="830"/>
      <c r="AS30" s="830"/>
      <c r="AT30" s="830"/>
      <c r="AU30" s="830">
        <v>0</v>
      </c>
      <c r="AV30" s="830"/>
      <c r="AW30" s="830"/>
      <c r="AX30" s="830"/>
      <c r="AY30" s="830"/>
      <c r="AZ30" s="831" t="s">
        <v>493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394</v>
      </c>
      <c r="C31" s="781"/>
      <c r="D31" s="781"/>
      <c r="E31" s="781"/>
      <c r="F31" s="781"/>
      <c r="G31" s="781"/>
      <c r="H31" s="781"/>
      <c r="I31" s="781"/>
      <c r="J31" s="781"/>
      <c r="K31" s="781"/>
      <c r="L31" s="781"/>
      <c r="M31" s="781"/>
      <c r="N31" s="781"/>
      <c r="O31" s="781"/>
      <c r="P31" s="782"/>
      <c r="Q31" s="783">
        <v>11355</v>
      </c>
      <c r="R31" s="784"/>
      <c r="S31" s="784"/>
      <c r="T31" s="784"/>
      <c r="U31" s="784"/>
      <c r="V31" s="784">
        <v>6444</v>
      </c>
      <c r="W31" s="784"/>
      <c r="X31" s="784"/>
      <c r="Y31" s="784"/>
      <c r="Z31" s="784"/>
      <c r="AA31" s="784">
        <v>4911</v>
      </c>
      <c r="AB31" s="784"/>
      <c r="AC31" s="784"/>
      <c r="AD31" s="784"/>
      <c r="AE31" s="785"/>
      <c r="AF31" s="786">
        <v>4911</v>
      </c>
      <c r="AG31" s="787"/>
      <c r="AH31" s="787"/>
      <c r="AI31" s="787"/>
      <c r="AJ31" s="788"/>
      <c r="AK31" s="834">
        <v>651</v>
      </c>
      <c r="AL31" s="830"/>
      <c r="AM31" s="830"/>
      <c r="AN31" s="830"/>
      <c r="AO31" s="830"/>
      <c r="AP31" s="830">
        <v>50111</v>
      </c>
      <c r="AQ31" s="830"/>
      <c r="AR31" s="830"/>
      <c r="AS31" s="830"/>
      <c r="AT31" s="830"/>
      <c r="AU31" s="830">
        <v>802</v>
      </c>
      <c r="AV31" s="830"/>
      <c r="AW31" s="830"/>
      <c r="AX31" s="830"/>
      <c r="AY31" s="830"/>
      <c r="AZ31" s="831" t="s">
        <v>493</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396</v>
      </c>
      <c r="C32" s="781"/>
      <c r="D32" s="781"/>
      <c r="E32" s="781"/>
      <c r="F32" s="781"/>
      <c r="G32" s="781"/>
      <c r="H32" s="781"/>
      <c r="I32" s="781"/>
      <c r="J32" s="781"/>
      <c r="K32" s="781"/>
      <c r="L32" s="781"/>
      <c r="M32" s="781"/>
      <c r="N32" s="781"/>
      <c r="O32" s="781"/>
      <c r="P32" s="782"/>
      <c r="Q32" s="783">
        <v>11511</v>
      </c>
      <c r="R32" s="784"/>
      <c r="S32" s="784"/>
      <c r="T32" s="784"/>
      <c r="U32" s="784"/>
      <c r="V32" s="784">
        <v>3473</v>
      </c>
      <c r="W32" s="784"/>
      <c r="X32" s="784"/>
      <c r="Y32" s="784"/>
      <c r="Z32" s="784"/>
      <c r="AA32" s="784">
        <v>8038</v>
      </c>
      <c r="AB32" s="784"/>
      <c r="AC32" s="784"/>
      <c r="AD32" s="784"/>
      <c r="AE32" s="785"/>
      <c r="AF32" s="786">
        <v>8038</v>
      </c>
      <c r="AG32" s="787"/>
      <c r="AH32" s="787"/>
      <c r="AI32" s="787"/>
      <c r="AJ32" s="788"/>
      <c r="AK32" s="834">
        <v>3912</v>
      </c>
      <c r="AL32" s="830"/>
      <c r="AM32" s="830"/>
      <c r="AN32" s="830"/>
      <c r="AO32" s="830"/>
      <c r="AP32" s="830">
        <v>18117</v>
      </c>
      <c r="AQ32" s="830"/>
      <c r="AR32" s="830"/>
      <c r="AS32" s="830"/>
      <c r="AT32" s="830"/>
      <c r="AU32" s="830">
        <v>10037</v>
      </c>
      <c r="AV32" s="830"/>
      <c r="AW32" s="830"/>
      <c r="AX32" s="830"/>
      <c r="AY32" s="830"/>
      <c r="AZ32" s="831" t="s">
        <v>493</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397</v>
      </c>
      <c r="C33" s="781"/>
      <c r="D33" s="781"/>
      <c r="E33" s="781"/>
      <c r="F33" s="781"/>
      <c r="G33" s="781"/>
      <c r="H33" s="781"/>
      <c r="I33" s="781"/>
      <c r="J33" s="781"/>
      <c r="K33" s="781"/>
      <c r="L33" s="781"/>
      <c r="M33" s="781"/>
      <c r="N33" s="781"/>
      <c r="O33" s="781"/>
      <c r="P33" s="782"/>
      <c r="Q33" s="783">
        <v>8636</v>
      </c>
      <c r="R33" s="784"/>
      <c r="S33" s="784"/>
      <c r="T33" s="784"/>
      <c r="U33" s="784"/>
      <c r="V33" s="784">
        <v>7616</v>
      </c>
      <c r="W33" s="784"/>
      <c r="X33" s="784"/>
      <c r="Y33" s="784"/>
      <c r="Z33" s="784"/>
      <c r="AA33" s="784">
        <v>1020</v>
      </c>
      <c r="AB33" s="784"/>
      <c r="AC33" s="784"/>
      <c r="AD33" s="784"/>
      <c r="AE33" s="785"/>
      <c r="AF33" s="786">
        <v>1020</v>
      </c>
      <c r="AG33" s="787"/>
      <c r="AH33" s="787"/>
      <c r="AI33" s="787"/>
      <c r="AJ33" s="788"/>
      <c r="AK33" s="834">
        <v>14219</v>
      </c>
      <c r="AL33" s="830"/>
      <c r="AM33" s="830"/>
      <c r="AN33" s="830"/>
      <c r="AO33" s="830"/>
      <c r="AP33" s="830">
        <v>291225</v>
      </c>
      <c r="AQ33" s="830"/>
      <c r="AR33" s="830"/>
      <c r="AS33" s="830"/>
      <c r="AT33" s="830"/>
      <c r="AU33" s="830">
        <v>160465</v>
      </c>
      <c r="AV33" s="830"/>
      <c r="AW33" s="830"/>
      <c r="AX33" s="830"/>
      <c r="AY33" s="830"/>
      <c r="AZ33" s="831" t="s">
        <v>493</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398</v>
      </c>
      <c r="C34" s="781"/>
      <c r="D34" s="781"/>
      <c r="E34" s="781"/>
      <c r="F34" s="781"/>
      <c r="G34" s="781"/>
      <c r="H34" s="781"/>
      <c r="I34" s="781"/>
      <c r="J34" s="781"/>
      <c r="K34" s="781"/>
      <c r="L34" s="781"/>
      <c r="M34" s="781"/>
      <c r="N34" s="781"/>
      <c r="O34" s="781"/>
      <c r="P34" s="782"/>
      <c r="Q34" s="783">
        <v>1365</v>
      </c>
      <c r="R34" s="784"/>
      <c r="S34" s="784"/>
      <c r="T34" s="784"/>
      <c r="U34" s="784"/>
      <c r="V34" s="784">
        <v>1365</v>
      </c>
      <c r="W34" s="784"/>
      <c r="X34" s="784"/>
      <c r="Y34" s="784"/>
      <c r="Z34" s="784"/>
      <c r="AA34" s="784">
        <v>0</v>
      </c>
      <c r="AB34" s="784"/>
      <c r="AC34" s="784"/>
      <c r="AD34" s="784"/>
      <c r="AE34" s="785"/>
      <c r="AF34" s="786">
        <v>0</v>
      </c>
      <c r="AG34" s="787"/>
      <c r="AH34" s="787"/>
      <c r="AI34" s="787"/>
      <c r="AJ34" s="788"/>
      <c r="AK34" s="834">
        <v>500</v>
      </c>
      <c r="AL34" s="830"/>
      <c r="AM34" s="830"/>
      <c r="AN34" s="830"/>
      <c r="AO34" s="830"/>
      <c r="AP34" s="830">
        <v>1817</v>
      </c>
      <c r="AQ34" s="830"/>
      <c r="AR34" s="830"/>
      <c r="AS34" s="830"/>
      <c r="AT34" s="830"/>
      <c r="AU34" s="830">
        <v>1014</v>
      </c>
      <c r="AV34" s="830"/>
      <c r="AW34" s="830"/>
      <c r="AX34" s="830"/>
      <c r="AY34" s="830"/>
      <c r="AZ34" s="831" t="s">
        <v>493</v>
      </c>
      <c r="BA34" s="831"/>
      <c r="BB34" s="831"/>
      <c r="BC34" s="831"/>
      <c r="BD34" s="831"/>
      <c r="BE34" s="832" t="s">
        <v>399</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400</v>
      </c>
      <c r="C35" s="781"/>
      <c r="D35" s="781"/>
      <c r="E35" s="781"/>
      <c r="F35" s="781"/>
      <c r="G35" s="781"/>
      <c r="H35" s="781"/>
      <c r="I35" s="781"/>
      <c r="J35" s="781"/>
      <c r="K35" s="781"/>
      <c r="L35" s="781"/>
      <c r="M35" s="781"/>
      <c r="N35" s="781"/>
      <c r="O35" s="781"/>
      <c r="P35" s="782"/>
      <c r="Q35" s="783">
        <v>729</v>
      </c>
      <c r="R35" s="784"/>
      <c r="S35" s="784"/>
      <c r="T35" s="784"/>
      <c r="U35" s="784"/>
      <c r="V35" s="784">
        <v>729</v>
      </c>
      <c r="W35" s="784"/>
      <c r="X35" s="784"/>
      <c r="Y35" s="784"/>
      <c r="Z35" s="784"/>
      <c r="AA35" s="784">
        <v>0</v>
      </c>
      <c r="AB35" s="784"/>
      <c r="AC35" s="784"/>
      <c r="AD35" s="784"/>
      <c r="AE35" s="785"/>
      <c r="AF35" s="786">
        <v>0</v>
      </c>
      <c r="AG35" s="787"/>
      <c r="AH35" s="787"/>
      <c r="AI35" s="787"/>
      <c r="AJ35" s="788"/>
      <c r="AK35" s="834">
        <v>144</v>
      </c>
      <c r="AL35" s="830"/>
      <c r="AM35" s="830"/>
      <c r="AN35" s="830"/>
      <c r="AO35" s="830"/>
      <c r="AP35" s="830">
        <v>1011</v>
      </c>
      <c r="AQ35" s="830"/>
      <c r="AR35" s="830"/>
      <c r="AS35" s="830"/>
      <c r="AT35" s="830"/>
      <c r="AU35" s="830">
        <v>479</v>
      </c>
      <c r="AV35" s="830"/>
      <c r="AW35" s="830"/>
      <c r="AX35" s="830"/>
      <c r="AY35" s="830"/>
      <c r="AZ35" s="831" t="s">
        <v>493</v>
      </c>
      <c r="BA35" s="831"/>
      <c r="BB35" s="831"/>
      <c r="BC35" s="831"/>
      <c r="BD35" s="831"/>
      <c r="BE35" s="832" t="s">
        <v>399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379</v>
      </c>
      <c r="B63" s="789" t="s">
        <v>402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16391</v>
      </c>
      <c r="AG63" s="844"/>
      <c r="AH63" s="844"/>
      <c r="AI63" s="844"/>
      <c r="AJ63" s="845"/>
      <c r="AK63" s="846"/>
      <c r="AL63" s="841"/>
      <c r="AM63" s="841"/>
      <c r="AN63" s="841"/>
      <c r="AO63" s="841"/>
      <c r="AP63" s="844">
        <v>362281</v>
      </c>
      <c r="AQ63" s="844"/>
      <c r="AR63" s="844"/>
      <c r="AS63" s="844"/>
      <c r="AT63" s="844"/>
      <c r="AU63" s="844">
        <v>172797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404</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405</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570</v>
      </c>
      <c r="C68" s="870"/>
      <c r="D68" s="870"/>
      <c r="E68" s="870"/>
      <c r="F68" s="870"/>
      <c r="G68" s="870"/>
      <c r="H68" s="870"/>
      <c r="I68" s="870"/>
      <c r="J68" s="870"/>
      <c r="K68" s="870"/>
      <c r="L68" s="870"/>
      <c r="M68" s="870"/>
      <c r="N68" s="870"/>
      <c r="O68" s="870"/>
      <c r="P68" s="871"/>
      <c r="Q68" s="872">
        <v>944</v>
      </c>
      <c r="R68" s="866"/>
      <c r="S68" s="866"/>
      <c r="T68" s="866"/>
      <c r="U68" s="866"/>
      <c r="V68" s="866">
        <v>866</v>
      </c>
      <c r="W68" s="866"/>
      <c r="X68" s="866"/>
      <c r="Y68" s="866"/>
      <c r="Z68" s="866"/>
      <c r="AA68" s="866">
        <v>78</v>
      </c>
      <c r="AB68" s="866"/>
      <c r="AC68" s="866"/>
      <c r="AD68" s="866"/>
      <c r="AE68" s="866"/>
      <c r="AF68" s="866">
        <v>78</v>
      </c>
      <c r="AG68" s="866"/>
      <c r="AH68" s="866"/>
      <c r="AI68" s="866"/>
      <c r="AJ68" s="866"/>
      <c r="AK68" s="866">
        <v>0</v>
      </c>
      <c r="AL68" s="866"/>
      <c r="AM68" s="866"/>
      <c r="AN68" s="866"/>
      <c r="AO68" s="866"/>
      <c r="AP68" s="866">
        <v>2</v>
      </c>
      <c r="AQ68" s="866"/>
      <c r="AR68" s="866"/>
      <c r="AS68" s="866"/>
      <c r="AT68" s="866"/>
      <c r="AU68" s="866">
        <v>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571</v>
      </c>
      <c r="C69" s="874"/>
      <c r="D69" s="874"/>
      <c r="E69" s="874"/>
      <c r="F69" s="874"/>
      <c r="G69" s="874"/>
      <c r="H69" s="874"/>
      <c r="I69" s="874"/>
      <c r="J69" s="874"/>
      <c r="K69" s="874"/>
      <c r="L69" s="874"/>
      <c r="M69" s="874"/>
      <c r="N69" s="874"/>
      <c r="O69" s="874"/>
      <c r="P69" s="875"/>
      <c r="Q69" s="876">
        <v>217</v>
      </c>
      <c r="R69" s="830"/>
      <c r="S69" s="830"/>
      <c r="T69" s="830"/>
      <c r="U69" s="830"/>
      <c r="V69" s="830">
        <v>214</v>
      </c>
      <c r="W69" s="830"/>
      <c r="X69" s="830"/>
      <c r="Y69" s="830"/>
      <c r="Z69" s="830"/>
      <c r="AA69" s="830">
        <v>3</v>
      </c>
      <c r="AB69" s="830"/>
      <c r="AC69" s="830"/>
      <c r="AD69" s="830"/>
      <c r="AE69" s="830"/>
      <c r="AF69" s="830">
        <v>3</v>
      </c>
      <c r="AG69" s="830"/>
      <c r="AH69" s="830"/>
      <c r="AI69" s="830"/>
      <c r="AJ69" s="830"/>
      <c r="AK69" s="830">
        <v>63</v>
      </c>
      <c r="AL69" s="830"/>
      <c r="AM69" s="830"/>
      <c r="AN69" s="830"/>
      <c r="AO69" s="830"/>
      <c r="AP69" s="830">
        <v>959</v>
      </c>
      <c r="AQ69" s="830"/>
      <c r="AR69" s="830"/>
      <c r="AS69" s="830"/>
      <c r="AT69" s="830"/>
      <c r="AU69" s="830">
        <v>319</v>
      </c>
      <c r="AV69" s="830"/>
      <c r="AW69" s="830"/>
      <c r="AX69" s="830"/>
      <c r="AY69" s="830"/>
      <c r="AZ69" s="832" t="s">
        <v>581</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572</v>
      </c>
      <c r="C70" s="874"/>
      <c r="D70" s="874"/>
      <c r="E70" s="874"/>
      <c r="F70" s="874"/>
      <c r="G70" s="874"/>
      <c r="H70" s="874"/>
      <c r="I70" s="874"/>
      <c r="J70" s="874"/>
      <c r="K70" s="874"/>
      <c r="L70" s="874"/>
      <c r="M70" s="874"/>
      <c r="N70" s="874"/>
      <c r="O70" s="874"/>
      <c r="P70" s="875"/>
      <c r="Q70" s="876">
        <v>1637</v>
      </c>
      <c r="R70" s="830"/>
      <c r="S70" s="830"/>
      <c r="T70" s="830"/>
      <c r="U70" s="830"/>
      <c r="V70" s="830">
        <v>1423</v>
      </c>
      <c r="W70" s="830"/>
      <c r="X70" s="830"/>
      <c r="Y70" s="830"/>
      <c r="Z70" s="830"/>
      <c r="AA70" s="830">
        <v>214</v>
      </c>
      <c r="AB70" s="830"/>
      <c r="AC70" s="830"/>
      <c r="AD70" s="830"/>
      <c r="AE70" s="830"/>
      <c r="AF70" s="830">
        <v>214</v>
      </c>
      <c r="AG70" s="830"/>
      <c r="AH70" s="830"/>
      <c r="AI70" s="830"/>
      <c r="AJ70" s="830"/>
      <c r="AK70" s="830">
        <v>0</v>
      </c>
      <c r="AL70" s="830"/>
      <c r="AM70" s="830"/>
      <c r="AN70" s="830"/>
      <c r="AO70" s="830"/>
      <c r="AP70" s="830">
        <v>1814</v>
      </c>
      <c r="AQ70" s="830"/>
      <c r="AR70" s="830"/>
      <c r="AS70" s="830"/>
      <c r="AT70" s="830"/>
      <c r="AU70" s="830">
        <v>254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573</v>
      </c>
      <c r="C71" s="874"/>
      <c r="D71" s="874"/>
      <c r="E71" s="874"/>
      <c r="F71" s="874"/>
      <c r="G71" s="874"/>
      <c r="H71" s="874"/>
      <c r="I71" s="874"/>
      <c r="J71" s="874"/>
      <c r="K71" s="874"/>
      <c r="L71" s="874"/>
      <c r="M71" s="874"/>
      <c r="N71" s="874"/>
      <c r="O71" s="874"/>
      <c r="P71" s="875"/>
      <c r="Q71" s="876">
        <v>568</v>
      </c>
      <c r="R71" s="830"/>
      <c r="S71" s="830"/>
      <c r="T71" s="830"/>
      <c r="U71" s="830"/>
      <c r="V71" s="830">
        <v>530</v>
      </c>
      <c r="W71" s="830"/>
      <c r="X71" s="830"/>
      <c r="Y71" s="830"/>
      <c r="Z71" s="830"/>
      <c r="AA71" s="830">
        <v>38</v>
      </c>
      <c r="AB71" s="830"/>
      <c r="AC71" s="830"/>
      <c r="AD71" s="830"/>
      <c r="AE71" s="830"/>
      <c r="AF71" s="830">
        <v>38</v>
      </c>
      <c r="AG71" s="830"/>
      <c r="AH71" s="830"/>
      <c r="AI71" s="830"/>
      <c r="AJ71" s="830"/>
      <c r="AK71" s="830">
        <v>0</v>
      </c>
      <c r="AL71" s="830"/>
      <c r="AM71" s="830"/>
      <c r="AN71" s="830"/>
      <c r="AO71" s="830"/>
      <c r="AP71" s="830">
        <v>58</v>
      </c>
      <c r="AQ71" s="830"/>
      <c r="AR71" s="830"/>
      <c r="AS71" s="830"/>
      <c r="AT71" s="830"/>
      <c r="AU71" s="830">
        <v>20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574</v>
      </c>
      <c r="C72" s="874"/>
      <c r="D72" s="874"/>
      <c r="E72" s="874"/>
      <c r="F72" s="874"/>
      <c r="G72" s="874"/>
      <c r="H72" s="874"/>
      <c r="I72" s="874"/>
      <c r="J72" s="874"/>
      <c r="K72" s="874"/>
      <c r="L72" s="874"/>
      <c r="M72" s="874"/>
      <c r="N72" s="874"/>
      <c r="O72" s="874"/>
      <c r="P72" s="875"/>
      <c r="Q72" s="876">
        <v>642</v>
      </c>
      <c r="R72" s="830"/>
      <c r="S72" s="830"/>
      <c r="T72" s="830"/>
      <c r="U72" s="830"/>
      <c r="V72" s="830">
        <v>585</v>
      </c>
      <c r="W72" s="830"/>
      <c r="X72" s="830"/>
      <c r="Y72" s="830"/>
      <c r="Z72" s="830"/>
      <c r="AA72" s="830">
        <v>57</v>
      </c>
      <c r="AB72" s="830"/>
      <c r="AC72" s="830"/>
      <c r="AD72" s="830"/>
      <c r="AE72" s="830"/>
      <c r="AF72" s="830">
        <v>57</v>
      </c>
      <c r="AG72" s="830"/>
      <c r="AH72" s="830"/>
      <c r="AI72" s="830"/>
      <c r="AJ72" s="830"/>
      <c r="AK72" s="830">
        <v>0</v>
      </c>
      <c r="AL72" s="830"/>
      <c r="AM72" s="830"/>
      <c r="AN72" s="830"/>
      <c r="AO72" s="830"/>
      <c r="AP72" s="830">
        <v>135</v>
      </c>
      <c r="AQ72" s="830"/>
      <c r="AR72" s="830"/>
      <c r="AS72" s="830"/>
      <c r="AT72" s="830"/>
      <c r="AU72" s="830">
        <v>76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575</v>
      </c>
      <c r="C73" s="874"/>
      <c r="D73" s="874"/>
      <c r="E73" s="874"/>
      <c r="F73" s="874"/>
      <c r="G73" s="874"/>
      <c r="H73" s="874"/>
      <c r="I73" s="874"/>
      <c r="J73" s="874"/>
      <c r="K73" s="874"/>
      <c r="L73" s="874"/>
      <c r="M73" s="874"/>
      <c r="N73" s="874"/>
      <c r="O73" s="874"/>
      <c r="P73" s="875"/>
      <c r="Q73" s="876">
        <v>233</v>
      </c>
      <c r="R73" s="830"/>
      <c r="S73" s="830"/>
      <c r="T73" s="830"/>
      <c r="U73" s="830"/>
      <c r="V73" s="830">
        <v>234</v>
      </c>
      <c r="W73" s="830"/>
      <c r="X73" s="830"/>
      <c r="Y73" s="830"/>
      <c r="Z73" s="830"/>
      <c r="AA73" s="830">
        <v>-1</v>
      </c>
      <c r="AB73" s="830"/>
      <c r="AC73" s="830"/>
      <c r="AD73" s="830"/>
      <c r="AE73" s="830"/>
      <c r="AF73" s="830">
        <v>-1</v>
      </c>
      <c r="AG73" s="830"/>
      <c r="AH73" s="830"/>
      <c r="AI73" s="830"/>
      <c r="AJ73" s="830"/>
      <c r="AK73" s="830">
        <v>0</v>
      </c>
      <c r="AL73" s="830"/>
      <c r="AM73" s="830"/>
      <c r="AN73" s="830"/>
      <c r="AO73" s="830"/>
      <c r="AP73" s="830">
        <v>77</v>
      </c>
      <c r="AQ73" s="830"/>
      <c r="AR73" s="830"/>
      <c r="AS73" s="830"/>
      <c r="AT73" s="830"/>
      <c r="AU73" s="830">
        <v>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576</v>
      </c>
      <c r="C74" s="874"/>
      <c r="D74" s="874"/>
      <c r="E74" s="874"/>
      <c r="F74" s="874"/>
      <c r="G74" s="874"/>
      <c r="H74" s="874"/>
      <c r="I74" s="874"/>
      <c r="J74" s="874"/>
      <c r="K74" s="874"/>
      <c r="L74" s="874"/>
      <c r="M74" s="874"/>
      <c r="N74" s="874"/>
      <c r="O74" s="874"/>
      <c r="P74" s="875"/>
      <c r="Q74" s="876">
        <v>685</v>
      </c>
      <c r="R74" s="830"/>
      <c r="S74" s="830"/>
      <c r="T74" s="830"/>
      <c r="U74" s="830"/>
      <c r="V74" s="830">
        <v>643</v>
      </c>
      <c r="W74" s="830"/>
      <c r="X74" s="830"/>
      <c r="Y74" s="830"/>
      <c r="Z74" s="830"/>
      <c r="AA74" s="830">
        <v>42</v>
      </c>
      <c r="AB74" s="830"/>
      <c r="AC74" s="830"/>
      <c r="AD74" s="830"/>
      <c r="AE74" s="830"/>
      <c r="AF74" s="830">
        <v>42</v>
      </c>
      <c r="AG74" s="830"/>
      <c r="AH74" s="830"/>
      <c r="AI74" s="830"/>
      <c r="AJ74" s="830"/>
      <c r="AK74" s="830">
        <v>0</v>
      </c>
      <c r="AL74" s="830"/>
      <c r="AM74" s="830"/>
      <c r="AN74" s="830"/>
      <c r="AO74" s="830"/>
      <c r="AP74" s="830">
        <v>0</v>
      </c>
      <c r="AQ74" s="830"/>
      <c r="AR74" s="830"/>
      <c r="AS74" s="830"/>
      <c r="AT74" s="830"/>
      <c r="AU74" s="830">
        <v>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577</v>
      </c>
      <c r="C75" s="874"/>
      <c r="D75" s="874"/>
      <c r="E75" s="874"/>
      <c r="F75" s="874"/>
      <c r="G75" s="874"/>
      <c r="H75" s="874"/>
      <c r="I75" s="874"/>
      <c r="J75" s="874"/>
      <c r="K75" s="874"/>
      <c r="L75" s="874"/>
      <c r="M75" s="874"/>
      <c r="N75" s="874"/>
      <c r="O75" s="874"/>
      <c r="P75" s="875"/>
      <c r="Q75" s="877">
        <v>1238</v>
      </c>
      <c r="R75" s="878"/>
      <c r="S75" s="878"/>
      <c r="T75" s="878"/>
      <c r="U75" s="834"/>
      <c r="V75" s="879">
        <v>1143</v>
      </c>
      <c r="W75" s="878"/>
      <c r="X75" s="878"/>
      <c r="Y75" s="878"/>
      <c r="Z75" s="834"/>
      <c r="AA75" s="879">
        <v>95</v>
      </c>
      <c r="AB75" s="878"/>
      <c r="AC75" s="878"/>
      <c r="AD75" s="878"/>
      <c r="AE75" s="834"/>
      <c r="AF75" s="879">
        <v>95</v>
      </c>
      <c r="AG75" s="878"/>
      <c r="AH75" s="878"/>
      <c r="AI75" s="878"/>
      <c r="AJ75" s="834"/>
      <c r="AK75" s="879">
        <v>0</v>
      </c>
      <c r="AL75" s="878"/>
      <c r="AM75" s="878"/>
      <c r="AN75" s="878"/>
      <c r="AO75" s="834"/>
      <c r="AP75" s="879">
        <v>0</v>
      </c>
      <c r="AQ75" s="878"/>
      <c r="AR75" s="878"/>
      <c r="AS75" s="878"/>
      <c r="AT75" s="834"/>
      <c r="AU75" s="879">
        <v>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578</v>
      </c>
      <c r="C76" s="874"/>
      <c r="D76" s="874"/>
      <c r="E76" s="874"/>
      <c r="F76" s="874"/>
      <c r="G76" s="874"/>
      <c r="H76" s="874"/>
      <c r="I76" s="874"/>
      <c r="J76" s="874"/>
      <c r="K76" s="874"/>
      <c r="L76" s="874"/>
      <c r="M76" s="874"/>
      <c r="N76" s="874"/>
      <c r="O76" s="874"/>
      <c r="P76" s="875"/>
      <c r="Q76" s="877">
        <v>286479</v>
      </c>
      <c r="R76" s="878"/>
      <c r="S76" s="878"/>
      <c r="T76" s="878"/>
      <c r="U76" s="834"/>
      <c r="V76" s="879">
        <v>283821</v>
      </c>
      <c r="W76" s="878"/>
      <c r="X76" s="878"/>
      <c r="Y76" s="878"/>
      <c r="Z76" s="834"/>
      <c r="AA76" s="879">
        <v>2658</v>
      </c>
      <c r="AB76" s="878"/>
      <c r="AC76" s="878"/>
      <c r="AD76" s="878"/>
      <c r="AE76" s="834"/>
      <c r="AF76" s="879">
        <v>2658</v>
      </c>
      <c r="AG76" s="878"/>
      <c r="AH76" s="878"/>
      <c r="AI76" s="878"/>
      <c r="AJ76" s="834"/>
      <c r="AK76" s="879">
        <v>0</v>
      </c>
      <c r="AL76" s="878"/>
      <c r="AM76" s="878"/>
      <c r="AN76" s="878"/>
      <c r="AO76" s="834"/>
      <c r="AP76" s="879">
        <v>0</v>
      </c>
      <c r="AQ76" s="878"/>
      <c r="AR76" s="878"/>
      <c r="AS76" s="878"/>
      <c r="AT76" s="834"/>
      <c r="AU76" s="879">
        <v>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579</v>
      </c>
      <c r="C77" s="874"/>
      <c r="D77" s="874"/>
      <c r="E77" s="874"/>
      <c r="F77" s="874"/>
      <c r="G77" s="874"/>
      <c r="H77" s="874"/>
      <c r="I77" s="874"/>
      <c r="J77" s="874"/>
      <c r="K77" s="874"/>
      <c r="L77" s="874"/>
      <c r="M77" s="874"/>
      <c r="N77" s="874"/>
      <c r="O77" s="874"/>
      <c r="P77" s="875"/>
      <c r="Q77" s="877">
        <v>8306</v>
      </c>
      <c r="R77" s="878"/>
      <c r="S77" s="878"/>
      <c r="T77" s="878"/>
      <c r="U77" s="834"/>
      <c r="V77" s="879">
        <v>7983</v>
      </c>
      <c r="W77" s="878"/>
      <c r="X77" s="878"/>
      <c r="Y77" s="878"/>
      <c r="Z77" s="834"/>
      <c r="AA77" s="879">
        <v>323</v>
      </c>
      <c r="AB77" s="878"/>
      <c r="AC77" s="878"/>
      <c r="AD77" s="878"/>
      <c r="AE77" s="834"/>
      <c r="AF77" s="879">
        <v>323</v>
      </c>
      <c r="AG77" s="878"/>
      <c r="AH77" s="878"/>
      <c r="AI77" s="878"/>
      <c r="AJ77" s="834"/>
      <c r="AK77" s="879">
        <v>789</v>
      </c>
      <c r="AL77" s="878"/>
      <c r="AM77" s="878"/>
      <c r="AN77" s="878"/>
      <c r="AO77" s="834"/>
      <c r="AP77" s="879">
        <v>0</v>
      </c>
      <c r="AQ77" s="878"/>
      <c r="AR77" s="878"/>
      <c r="AS77" s="878"/>
      <c r="AT77" s="834"/>
      <c r="AU77" s="879">
        <v>0</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580</v>
      </c>
      <c r="C78" s="874"/>
      <c r="D78" s="874"/>
      <c r="E78" s="874"/>
      <c r="F78" s="874"/>
      <c r="G78" s="874"/>
      <c r="H78" s="874"/>
      <c r="I78" s="874"/>
      <c r="J78" s="874"/>
      <c r="K78" s="874"/>
      <c r="L78" s="874"/>
      <c r="M78" s="874"/>
      <c r="N78" s="874"/>
      <c r="O78" s="874"/>
      <c r="P78" s="875"/>
      <c r="Q78" s="876">
        <v>2569</v>
      </c>
      <c r="R78" s="830"/>
      <c r="S78" s="830"/>
      <c r="T78" s="830"/>
      <c r="U78" s="830"/>
      <c r="V78" s="830">
        <v>244</v>
      </c>
      <c r="W78" s="830"/>
      <c r="X78" s="830"/>
      <c r="Y78" s="830"/>
      <c r="Z78" s="830"/>
      <c r="AA78" s="830">
        <v>2325</v>
      </c>
      <c r="AB78" s="830"/>
      <c r="AC78" s="830"/>
      <c r="AD78" s="830"/>
      <c r="AE78" s="830"/>
      <c r="AF78" s="830">
        <v>2325</v>
      </c>
      <c r="AG78" s="830"/>
      <c r="AH78" s="830"/>
      <c r="AI78" s="830"/>
      <c r="AJ78" s="830"/>
      <c r="AK78" s="830">
        <v>0</v>
      </c>
      <c r="AL78" s="830"/>
      <c r="AM78" s="830"/>
      <c r="AN78" s="830"/>
      <c r="AO78" s="830"/>
      <c r="AP78" s="830">
        <v>1144</v>
      </c>
      <c r="AQ78" s="830"/>
      <c r="AR78" s="830"/>
      <c r="AS78" s="830"/>
      <c r="AT78" s="830"/>
      <c r="AU78" s="830">
        <v>0</v>
      </c>
      <c r="AV78" s="830"/>
      <c r="AW78" s="830"/>
      <c r="AX78" s="830"/>
      <c r="AY78" s="830"/>
      <c r="AZ78" s="832" t="s">
        <v>582</v>
      </c>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379</v>
      </c>
      <c r="B88" s="789" t="s">
        <v>406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5832</v>
      </c>
      <c r="AG88" s="844"/>
      <c r="AH88" s="844"/>
      <c r="AI88" s="844"/>
      <c r="AJ88" s="844"/>
      <c r="AK88" s="841"/>
      <c r="AL88" s="841"/>
      <c r="AM88" s="841"/>
      <c r="AN88" s="841"/>
      <c r="AO88" s="841"/>
      <c r="AP88" s="844">
        <v>4189</v>
      </c>
      <c r="AQ88" s="844"/>
      <c r="AR88" s="844"/>
      <c r="AS88" s="844"/>
      <c r="AT88" s="844"/>
      <c r="AU88" s="844">
        <v>670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3274</v>
      </c>
      <c r="CS102" s="852"/>
      <c r="CT102" s="852"/>
      <c r="CU102" s="852"/>
      <c r="CV102" s="891"/>
      <c r="CW102" s="890">
        <v>782</v>
      </c>
      <c r="CX102" s="852"/>
      <c r="CY102" s="852"/>
      <c r="CZ102" s="852"/>
      <c r="DA102" s="891"/>
      <c r="DB102" s="890">
        <v>900</v>
      </c>
      <c r="DC102" s="852"/>
      <c r="DD102" s="852"/>
      <c r="DE102" s="852"/>
      <c r="DF102" s="891"/>
      <c r="DG102" s="890">
        <v>6282</v>
      </c>
      <c r="DH102" s="852"/>
      <c r="DI102" s="852"/>
      <c r="DJ102" s="852"/>
      <c r="DK102" s="891"/>
      <c r="DL102" s="890">
        <v>0</v>
      </c>
      <c r="DM102" s="852"/>
      <c r="DN102" s="852"/>
      <c r="DO102" s="852"/>
      <c r="DP102" s="891"/>
      <c r="DQ102" s="890">
        <v>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415</v>
      </c>
      <c r="AB109" s="893"/>
      <c r="AC109" s="893"/>
      <c r="AD109" s="893"/>
      <c r="AE109" s="894"/>
      <c r="AF109" s="892" t="s">
        <v>416</v>
      </c>
      <c r="AG109" s="893"/>
      <c r="AH109" s="893"/>
      <c r="AI109" s="893"/>
      <c r="AJ109" s="894"/>
      <c r="AK109" s="892" t="s">
        <v>294</v>
      </c>
      <c r="AL109" s="893"/>
      <c r="AM109" s="893"/>
      <c r="AN109" s="893"/>
      <c r="AO109" s="894"/>
      <c r="AP109" s="892" t="s">
        <v>417</v>
      </c>
      <c r="AQ109" s="893"/>
      <c r="AR109" s="893"/>
      <c r="AS109" s="893"/>
      <c r="AT109" s="895"/>
      <c r="AU109" s="912" t="s">
        <v>414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415</v>
      </c>
      <c r="BR109" s="893"/>
      <c r="BS109" s="893"/>
      <c r="BT109" s="893"/>
      <c r="BU109" s="894"/>
      <c r="BV109" s="892" t="s">
        <v>416</v>
      </c>
      <c r="BW109" s="893"/>
      <c r="BX109" s="893"/>
      <c r="BY109" s="893"/>
      <c r="BZ109" s="894"/>
      <c r="CA109" s="892" t="s">
        <v>294</v>
      </c>
      <c r="CB109" s="893"/>
      <c r="CC109" s="893"/>
      <c r="CD109" s="893"/>
      <c r="CE109" s="894"/>
      <c r="CF109" s="913" t="s">
        <v>417</v>
      </c>
      <c r="CG109" s="913"/>
      <c r="CH109" s="913"/>
      <c r="CI109" s="913"/>
      <c r="CJ109" s="913"/>
      <c r="CK109" s="892" t="s">
        <v>418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415</v>
      </c>
      <c r="DH109" s="893"/>
      <c r="DI109" s="893"/>
      <c r="DJ109" s="893"/>
      <c r="DK109" s="894"/>
      <c r="DL109" s="892" t="s">
        <v>416</v>
      </c>
      <c r="DM109" s="893"/>
      <c r="DN109" s="893"/>
      <c r="DO109" s="893"/>
      <c r="DP109" s="894"/>
      <c r="DQ109" s="892" t="s">
        <v>294</v>
      </c>
      <c r="DR109" s="893"/>
      <c r="DS109" s="893"/>
      <c r="DT109" s="893"/>
      <c r="DU109" s="894"/>
      <c r="DV109" s="892" t="s">
        <v>417</v>
      </c>
      <c r="DW109" s="893"/>
      <c r="DX109" s="893"/>
      <c r="DY109" s="893"/>
      <c r="DZ109" s="895"/>
    </row>
    <row r="110" spans="1:131" s="230" customFormat="1" ht="26.25" customHeight="1" x14ac:dyDescent="0.2">
      <c r="A110" s="896" t="s">
        <v>419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38906003</v>
      </c>
      <c r="AB110" s="900"/>
      <c r="AC110" s="900"/>
      <c r="AD110" s="900"/>
      <c r="AE110" s="901"/>
      <c r="AF110" s="902">
        <v>39337195</v>
      </c>
      <c r="AG110" s="900"/>
      <c r="AH110" s="900"/>
      <c r="AI110" s="900"/>
      <c r="AJ110" s="901"/>
      <c r="AK110" s="902">
        <v>40112499</v>
      </c>
      <c r="AL110" s="900"/>
      <c r="AM110" s="900"/>
      <c r="AN110" s="900"/>
      <c r="AO110" s="901"/>
      <c r="AP110" s="903">
        <v>19.3</v>
      </c>
      <c r="AQ110" s="904"/>
      <c r="AR110" s="904"/>
      <c r="AS110" s="904"/>
      <c r="AT110" s="905"/>
      <c r="AU110" s="906" t="s">
        <v>69</v>
      </c>
      <c r="AV110" s="907"/>
      <c r="AW110" s="907"/>
      <c r="AX110" s="907"/>
      <c r="AY110" s="907"/>
      <c r="AZ110" s="929" t="s">
        <v>420</v>
      </c>
      <c r="BA110" s="897"/>
      <c r="BB110" s="897"/>
      <c r="BC110" s="897"/>
      <c r="BD110" s="897"/>
      <c r="BE110" s="897"/>
      <c r="BF110" s="897"/>
      <c r="BG110" s="897"/>
      <c r="BH110" s="897"/>
      <c r="BI110" s="897"/>
      <c r="BJ110" s="897"/>
      <c r="BK110" s="897"/>
      <c r="BL110" s="897"/>
      <c r="BM110" s="897"/>
      <c r="BN110" s="897"/>
      <c r="BO110" s="897"/>
      <c r="BP110" s="898"/>
      <c r="BQ110" s="930">
        <v>667056145</v>
      </c>
      <c r="BR110" s="931"/>
      <c r="BS110" s="931"/>
      <c r="BT110" s="931"/>
      <c r="BU110" s="931"/>
      <c r="BV110" s="931">
        <v>659349072</v>
      </c>
      <c r="BW110" s="931"/>
      <c r="BX110" s="931"/>
      <c r="BY110" s="931"/>
      <c r="BZ110" s="931"/>
      <c r="CA110" s="931">
        <v>654494550</v>
      </c>
      <c r="CB110" s="931"/>
      <c r="CC110" s="931"/>
      <c r="CD110" s="931"/>
      <c r="CE110" s="931"/>
      <c r="CF110" s="944">
        <v>314.89999999999998</v>
      </c>
      <c r="CG110" s="945"/>
      <c r="CH110" s="945"/>
      <c r="CI110" s="945"/>
      <c r="CJ110" s="945"/>
      <c r="CK110" s="946" t="s">
        <v>421</v>
      </c>
      <c r="CL110" s="947"/>
      <c r="CM110" s="929" t="s">
        <v>422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v>2040598</v>
      </c>
      <c r="AB111" s="938"/>
      <c r="AC111" s="938"/>
      <c r="AD111" s="938"/>
      <c r="AE111" s="939"/>
      <c r="AF111" s="940">
        <v>2824714</v>
      </c>
      <c r="AG111" s="938"/>
      <c r="AH111" s="938"/>
      <c r="AI111" s="938"/>
      <c r="AJ111" s="939"/>
      <c r="AK111" s="940">
        <v>2231568</v>
      </c>
      <c r="AL111" s="938"/>
      <c r="AM111" s="938"/>
      <c r="AN111" s="938"/>
      <c r="AO111" s="939"/>
      <c r="AP111" s="941">
        <v>1.1000000000000001</v>
      </c>
      <c r="AQ111" s="942"/>
      <c r="AR111" s="942"/>
      <c r="AS111" s="942"/>
      <c r="AT111" s="943"/>
      <c r="AU111" s="908"/>
      <c r="AV111" s="909"/>
      <c r="AW111" s="909"/>
      <c r="AX111" s="909"/>
      <c r="AY111" s="909"/>
      <c r="AZ111" s="922" t="s">
        <v>424</v>
      </c>
      <c r="BA111" s="923"/>
      <c r="BB111" s="923"/>
      <c r="BC111" s="923"/>
      <c r="BD111" s="923"/>
      <c r="BE111" s="923"/>
      <c r="BF111" s="923"/>
      <c r="BG111" s="923"/>
      <c r="BH111" s="923"/>
      <c r="BI111" s="923"/>
      <c r="BJ111" s="923"/>
      <c r="BK111" s="923"/>
      <c r="BL111" s="923"/>
      <c r="BM111" s="923"/>
      <c r="BN111" s="923"/>
      <c r="BO111" s="923"/>
      <c r="BP111" s="924"/>
      <c r="BQ111" s="925">
        <v>9067318</v>
      </c>
      <c r="BR111" s="926"/>
      <c r="BS111" s="926"/>
      <c r="BT111" s="926"/>
      <c r="BU111" s="926"/>
      <c r="BV111" s="926">
        <v>8973537</v>
      </c>
      <c r="BW111" s="926"/>
      <c r="BX111" s="926"/>
      <c r="BY111" s="926"/>
      <c r="BZ111" s="926"/>
      <c r="CA111" s="926">
        <v>8048402</v>
      </c>
      <c r="CB111" s="926"/>
      <c r="CC111" s="926"/>
      <c r="CD111" s="926"/>
      <c r="CE111" s="926"/>
      <c r="CF111" s="920">
        <v>3.9</v>
      </c>
      <c r="CG111" s="921"/>
      <c r="CH111" s="921"/>
      <c r="CI111" s="921"/>
      <c r="CJ111" s="921"/>
      <c r="CK111" s="948"/>
      <c r="CL111" s="949"/>
      <c r="CM111" s="922" t="s">
        <v>425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426</v>
      </c>
      <c r="B112" s="953"/>
      <c r="C112" s="923" t="s">
        <v>427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8029210</v>
      </c>
      <c r="AB112" s="959"/>
      <c r="AC112" s="959"/>
      <c r="AD112" s="959"/>
      <c r="AE112" s="960"/>
      <c r="AF112" s="961">
        <v>9652593</v>
      </c>
      <c r="AG112" s="959"/>
      <c r="AH112" s="959"/>
      <c r="AI112" s="959"/>
      <c r="AJ112" s="960"/>
      <c r="AK112" s="961">
        <v>9659176</v>
      </c>
      <c r="AL112" s="959"/>
      <c r="AM112" s="959"/>
      <c r="AN112" s="959"/>
      <c r="AO112" s="960"/>
      <c r="AP112" s="962">
        <v>4.5999999999999996</v>
      </c>
      <c r="AQ112" s="963"/>
      <c r="AR112" s="963"/>
      <c r="AS112" s="963"/>
      <c r="AT112" s="964"/>
      <c r="AU112" s="908"/>
      <c r="AV112" s="909"/>
      <c r="AW112" s="909"/>
      <c r="AX112" s="909"/>
      <c r="AY112" s="909"/>
      <c r="AZ112" s="922" t="s">
        <v>428</v>
      </c>
      <c r="BA112" s="923"/>
      <c r="BB112" s="923"/>
      <c r="BC112" s="923"/>
      <c r="BD112" s="923"/>
      <c r="BE112" s="923"/>
      <c r="BF112" s="923"/>
      <c r="BG112" s="923"/>
      <c r="BH112" s="923"/>
      <c r="BI112" s="923"/>
      <c r="BJ112" s="923"/>
      <c r="BK112" s="923"/>
      <c r="BL112" s="923"/>
      <c r="BM112" s="923"/>
      <c r="BN112" s="923"/>
      <c r="BO112" s="923"/>
      <c r="BP112" s="924"/>
      <c r="BQ112" s="925">
        <v>174908100</v>
      </c>
      <c r="BR112" s="926"/>
      <c r="BS112" s="926"/>
      <c r="BT112" s="926"/>
      <c r="BU112" s="926"/>
      <c r="BV112" s="926">
        <v>174727099</v>
      </c>
      <c r="BW112" s="926"/>
      <c r="BX112" s="926"/>
      <c r="BY112" s="926"/>
      <c r="BZ112" s="926"/>
      <c r="CA112" s="926">
        <v>172796908</v>
      </c>
      <c r="CB112" s="926"/>
      <c r="CC112" s="926"/>
      <c r="CD112" s="926"/>
      <c r="CE112" s="926"/>
      <c r="CF112" s="920">
        <v>83.1</v>
      </c>
      <c r="CG112" s="921"/>
      <c r="CH112" s="921"/>
      <c r="CI112" s="921"/>
      <c r="CJ112" s="921"/>
      <c r="CK112" s="948"/>
      <c r="CL112" s="949"/>
      <c r="CM112" s="922" t="s">
        <v>429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919489</v>
      </c>
      <c r="DH112" s="926"/>
      <c r="DI112" s="926"/>
      <c r="DJ112" s="926"/>
      <c r="DK112" s="926"/>
      <c r="DL112" s="926">
        <v>841908</v>
      </c>
      <c r="DM112" s="926"/>
      <c r="DN112" s="926"/>
      <c r="DO112" s="926"/>
      <c r="DP112" s="926"/>
      <c r="DQ112" s="926">
        <v>755132</v>
      </c>
      <c r="DR112" s="926"/>
      <c r="DS112" s="926"/>
      <c r="DT112" s="926"/>
      <c r="DU112" s="926"/>
      <c r="DV112" s="927">
        <v>0.4</v>
      </c>
      <c r="DW112" s="927"/>
      <c r="DX112" s="927"/>
      <c r="DY112" s="927"/>
      <c r="DZ112" s="928"/>
    </row>
    <row r="113" spans="1:130" s="230" customFormat="1" ht="26.25" customHeight="1" x14ac:dyDescent="0.2">
      <c r="A113" s="954"/>
      <c r="B113" s="955"/>
      <c r="C113" s="923" t="s">
        <v>430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13911042</v>
      </c>
      <c r="AB113" s="938"/>
      <c r="AC113" s="938"/>
      <c r="AD113" s="938"/>
      <c r="AE113" s="939"/>
      <c r="AF113" s="940">
        <v>13941042</v>
      </c>
      <c r="AG113" s="938"/>
      <c r="AH113" s="938"/>
      <c r="AI113" s="938"/>
      <c r="AJ113" s="939"/>
      <c r="AK113" s="940">
        <v>14206430</v>
      </c>
      <c r="AL113" s="938"/>
      <c r="AM113" s="938"/>
      <c r="AN113" s="938"/>
      <c r="AO113" s="939"/>
      <c r="AP113" s="941">
        <v>6.8</v>
      </c>
      <c r="AQ113" s="942"/>
      <c r="AR113" s="942"/>
      <c r="AS113" s="942"/>
      <c r="AT113" s="943"/>
      <c r="AU113" s="908"/>
      <c r="AV113" s="909"/>
      <c r="AW113" s="909"/>
      <c r="AX113" s="909"/>
      <c r="AY113" s="909"/>
      <c r="AZ113" s="922" t="s">
        <v>431</v>
      </c>
      <c r="BA113" s="923"/>
      <c r="BB113" s="923"/>
      <c r="BC113" s="923"/>
      <c r="BD113" s="923"/>
      <c r="BE113" s="923"/>
      <c r="BF113" s="923"/>
      <c r="BG113" s="923"/>
      <c r="BH113" s="923"/>
      <c r="BI113" s="923"/>
      <c r="BJ113" s="923"/>
      <c r="BK113" s="923"/>
      <c r="BL113" s="923"/>
      <c r="BM113" s="923"/>
      <c r="BN113" s="923"/>
      <c r="BO113" s="923"/>
      <c r="BP113" s="924"/>
      <c r="BQ113" s="925">
        <v>405307</v>
      </c>
      <c r="BR113" s="926"/>
      <c r="BS113" s="926"/>
      <c r="BT113" s="926"/>
      <c r="BU113" s="926"/>
      <c r="BV113" s="926">
        <v>381462</v>
      </c>
      <c r="BW113" s="926"/>
      <c r="BX113" s="926"/>
      <c r="BY113" s="926"/>
      <c r="BZ113" s="926"/>
      <c r="CA113" s="926">
        <v>365696</v>
      </c>
      <c r="CB113" s="926"/>
      <c r="CC113" s="926"/>
      <c r="CD113" s="926"/>
      <c r="CE113" s="926"/>
      <c r="CF113" s="920">
        <v>0.2</v>
      </c>
      <c r="CG113" s="921"/>
      <c r="CH113" s="921"/>
      <c r="CI113" s="921"/>
      <c r="CJ113" s="921"/>
      <c r="CK113" s="948"/>
      <c r="CL113" s="949"/>
      <c r="CM113" s="922" t="s">
        <v>432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14177</v>
      </c>
      <c r="AB114" s="959"/>
      <c r="AC114" s="959"/>
      <c r="AD114" s="959"/>
      <c r="AE114" s="960"/>
      <c r="AF114" s="961">
        <v>15159</v>
      </c>
      <c r="AG114" s="959"/>
      <c r="AH114" s="959"/>
      <c r="AI114" s="959"/>
      <c r="AJ114" s="960"/>
      <c r="AK114" s="961">
        <v>18858</v>
      </c>
      <c r="AL114" s="959"/>
      <c r="AM114" s="959"/>
      <c r="AN114" s="959"/>
      <c r="AO114" s="960"/>
      <c r="AP114" s="962">
        <v>0</v>
      </c>
      <c r="AQ114" s="963"/>
      <c r="AR114" s="963"/>
      <c r="AS114" s="963"/>
      <c r="AT114" s="964"/>
      <c r="AU114" s="908"/>
      <c r="AV114" s="909"/>
      <c r="AW114" s="909"/>
      <c r="AX114" s="909"/>
      <c r="AY114" s="909"/>
      <c r="AZ114" s="922" t="s">
        <v>434</v>
      </c>
      <c r="BA114" s="923"/>
      <c r="BB114" s="923"/>
      <c r="BC114" s="923"/>
      <c r="BD114" s="923"/>
      <c r="BE114" s="923"/>
      <c r="BF114" s="923"/>
      <c r="BG114" s="923"/>
      <c r="BH114" s="923"/>
      <c r="BI114" s="923"/>
      <c r="BJ114" s="923"/>
      <c r="BK114" s="923"/>
      <c r="BL114" s="923"/>
      <c r="BM114" s="923"/>
      <c r="BN114" s="923"/>
      <c r="BO114" s="923"/>
      <c r="BP114" s="924"/>
      <c r="BQ114" s="925">
        <v>74348089</v>
      </c>
      <c r="BR114" s="926"/>
      <c r="BS114" s="926"/>
      <c r="BT114" s="926"/>
      <c r="BU114" s="926"/>
      <c r="BV114" s="926">
        <v>72625657</v>
      </c>
      <c r="BW114" s="926"/>
      <c r="BX114" s="926"/>
      <c r="BY114" s="926"/>
      <c r="BZ114" s="926"/>
      <c r="CA114" s="926">
        <v>74004671</v>
      </c>
      <c r="CB114" s="926"/>
      <c r="CC114" s="926"/>
      <c r="CD114" s="926"/>
      <c r="CE114" s="926"/>
      <c r="CF114" s="920">
        <v>35.6</v>
      </c>
      <c r="CG114" s="921"/>
      <c r="CH114" s="921"/>
      <c r="CI114" s="921"/>
      <c r="CJ114" s="921"/>
      <c r="CK114" s="948"/>
      <c r="CL114" s="949"/>
      <c r="CM114" s="922" t="s">
        <v>435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320527</v>
      </c>
      <c r="AB115" s="938"/>
      <c r="AC115" s="938"/>
      <c r="AD115" s="938"/>
      <c r="AE115" s="939"/>
      <c r="AF115" s="940">
        <v>309871</v>
      </c>
      <c r="AG115" s="938"/>
      <c r="AH115" s="938"/>
      <c r="AI115" s="938"/>
      <c r="AJ115" s="939"/>
      <c r="AK115" s="940">
        <v>245899</v>
      </c>
      <c r="AL115" s="938"/>
      <c r="AM115" s="938"/>
      <c r="AN115" s="938"/>
      <c r="AO115" s="939"/>
      <c r="AP115" s="941">
        <v>0.1</v>
      </c>
      <c r="AQ115" s="942"/>
      <c r="AR115" s="942"/>
      <c r="AS115" s="942"/>
      <c r="AT115" s="943"/>
      <c r="AU115" s="908"/>
      <c r="AV115" s="909"/>
      <c r="AW115" s="909"/>
      <c r="AX115" s="909"/>
      <c r="AY115" s="909"/>
      <c r="AZ115" s="922" t="s">
        <v>437</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v>7604</v>
      </c>
      <c r="BW115" s="926"/>
      <c r="BX115" s="926"/>
      <c r="BY115" s="926"/>
      <c r="BZ115" s="926"/>
      <c r="CA115" s="926">
        <v>8096</v>
      </c>
      <c r="CB115" s="926"/>
      <c r="CC115" s="926"/>
      <c r="CD115" s="926"/>
      <c r="CE115" s="926"/>
      <c r="CF115" s="920">
        <v>0</v>
      </c>
      <c r="CG115" s="921"/>
      <c r="CH115" s="921"/>
      <c r="CI115" s="921"/>
      <c r="CJ115" s="921"/>
      <c r="CK115" s="948"/>
      <c r="CL115" s="949"/>
      <c r="CM115" s="922" t="s">
        <v>438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7927604</v>
      </c>
      <c r="DH115" s="959"/>
      <c r="DI115" s="959"/>
      <c r="DJ115" s="959"/>
      <c r="DK115" s="960"/>
      <c r="DL115" s="961">
        <v>7845787</v>
      </c>
      <c r="DM115" s="959"/>
      <c r="DN115" s="959"/>
      <c r="DO115" s="959"/>
      <c r="DP115" s="960"/>
      <c r="DQ115" s="961">
        <v>7161409</v>
      </c>
      <c r="DR115" s="959"/>
      <c r="DS115" s="959"/>
      <c r="DT115" s="959"/>
      <c r="DU115" s="960"/>
      <c r="DV115" s="962">
        <v>3.4</v>
      </c>
      <c r="DW115" s="963"/>
      <c r="DX115" s="963"/>
      <c r="DY115" s="963"/>
      <c r="DZ115" s="964"/>
    </row>
    <row r="116" spans="1:130" s="230" customFormat="1" ht="26.25" customHeight="1" x14ac:dyDescent="0.2">
      <c r="A116" s="956"/>
      <c r="B116" s="957"/>
      <c r="C116" s="965" t="s">
        <v>439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440</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202866</v>
      </c>
      <c r="DH116" s="959"/>
      <c r="DI116" s="959"/>
      <c r="DJ116" s="959"/>
      <c r="DK116" s="960"/>
      <c r="DL116" s="961">
        <v>273668</v>
      </c>
      <c r="DM116" s="959"/>
      <c r="DN116" s="959"/>
      <c r="DO116" s="959"/>
      <c r="DP116" s="960"/>
      <c r="DQ116" s="961">
        <v>123770</v>
      </c>
      <c r="DR116" s="959"/>
      <c r="DS116" s="959"/>
      <c r="DT116" s="959"/>
      <c r="DU116" s="960"/>
      <c r="DV116" s="962">
        <v>0.1</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442</v>
      </c>
      <c r="Z117" s="894"/>
      <c r="AA117" s="978">
        <v>63221557</v>
      </c>
      <c r="AB117" s="979"/>
      <c r="AC117" s="979"/>
      <c r="AD117" s="979"/>
      <c r="AE117" s="980"/>
      <c r="AF117" s="981">
        <v>66080574</v>
      </c>
      <c r="AG117" s="979"/>
      <c r="AH117" s="979"/>
      <c r="AI117" s="979"/>
      <c r="AJ117" s="980"/>
      <c r="AK117" s="981">
        <v>66474430</v>
      </c>
      <c r="AL117" s="979"/>
      <c r="AM117" s="979"/>
      <c r="AN117" s="979"/>
      <c r="AO117" s="980"/>
      <c r="AP117" s="982"/>
      <c r="AQ117" s="983"/>
      <c r="AR117" s="983"/>
      <c r="AS117" s="983"/>
      <c r="AT117" s="984"/>
      <c r="AU117" s="908"/>
      <c r="AV117" s="909"/>
      <c r="AW117" s="909"/>
      <c r="AX117" s="909"/>
      <c r="AY117" s="909"/>
      <c r="AZ117" s="974" t="s">
        <v>443</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415</v>
      </c>
      <c r="AB118" s="893"/>
      <c r="AC118" s="893"/>
      <c r="AD118" s="893"/>
      <c r="AE118" s="894"/>
      <c r="AF118" s="892" t="s">
        <v>416</v>
      </c>
      <c r="AG118" s="893"/>
      <c r="AH118" s="893"/>
      <c r="AI118" s="893"/>
      <c r="AJ118" s="894"/>
      <c r="AK118" s="892" t="s">
        <v>294</v>
      </c>
      <c r="AL118" s="893"/>
      <c r="AM118" s="893"/>
      <c r="AN118" s="893"/>
      <c r="AO118" s="894"/>
      <c r="AP118" s="970" t="s">
        <v>417</v>
      </c>
      <c r="AQ118" s="971"/>
      <c r="AR118" s="971"/>
      <c r="AS118" s="971"/>
      <c r="AT118" s="972"/>
      <c r="AU118" s="908"/>
      <c r="AV118" s="909"/>
      <c r="AW118" s="909"/>
      <c r="AX118" s="909"/>
      <c r="AY118" s="909"/>
      <c r="AZ118" s="973" t="s">
        <v>445</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421</v>
      </c>
      <c r="B119" s="947"/>
      <c r="C119" s="929" t="s">
        <v>422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447</v>
      </c>
      <c r="BP119" s="1005"/>
      <c r="BQ119" s="999">
        <v>925784959</v>
      </c>
      <c r="BR119" s="1000"/>
      <c r="BS119" s="1000"/>
      <c r="BT119" s="1000"/>
      <c r="BU119" s="1000"/>
      <c r="BV119" s="1000">
        <v>916064431</v>
      </c>
      <c r="BW119" s="1000"/>
      <c r="BX119" s="1000"/>
      <c r="BY119" s="1000"/>
      <c r="BZ119" s="1000"/>
      <c r="CA119" s="1000">
        <v>909718323</v>
      </c>
      <c r="CB119" s="1000"/>
      <c r="CC119" s="1000"/>
      <c r="CD119" s="1000"/>
      <c r="CE119" s="1000"/>
      <c r="CF119" s="1001"/>
      <c r="CG119" s="1002"/>
      <c r="CH119" s="1002"/>
      <c r="CI119" s="1002"/>
      <c r="CJ119" s="1003"/>
      <c r="CK119" s="950"/>
      <c r="CL119" s="951"/>
      <c r="CM119" s="973" t="s">
        <v>448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17359</v>
      </c>
      <c r="DH119" s="986"/>
      <c r="DI119" s="986"/>
      <c r="DJ119" s="986"/>
      <c r="DK119" s="987"/>
      <c r="DL119" s="985">
        <v>12174</v>
      </c>
      <c r="DM119" s="986"/>
      <c r="DN119" s="986"/>
      <c r="DO119" s="986"/>
      <c r="DP119" s="987"/>
      <c r="DQ119" s="985">
        <v>8091</v>
      </c>
      <c r="DR119" s="986"/>
      <c r="DS119" s="986"/>
      <c r="DT119" s="986"/>
      <c r="DU119" s="987"/>
      <c r="DV119" s="988">
        <v>0</v>
      </c>
      <c r="DW119" s="989"/>
      <c r="DX119" s="989"/>
      <c r="DY119" s="989"/>
      <c r="DZ119" s="990"/>
    </row>
    <row r="120" spans="1:130" s="230" customFormat="1" ht="26.25" customHeight="1" x14ac:dyDescent="0.2">
      <c r="A120" s="1057"/>
      <c r="B120" s="949"/>
      <c r="C120" s="922" t="s">
        <v>425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449</v>
      </c>
      <c r="AV120" s="992"/>
      <c r="AW120" s="992"/>
      <c r="AX120" s="992"/>
      <c r="AY120" s="993"/>
      <c r="AZ120" s="929" t="s">
        <v>450</v>
      </c>
      <c r="BA120" s="897"/>
      <c r="BB120" s="897"/>
      <c r="BC120" s="897"/>
      <c r="BD120" s="897"/>
      <c r="BE120" s="897"/>
      <c r="BF120" s="897"/>
      <c r="BG120" s="897"/>
      <c r="BH120" s="897"/>
      <c r="BI120" s="897"/>
      <c r="BJ120" s="897"/>
      <c r="BK120" s="897"/>
      <c r="BL120" s="897"/>
      <c r="BM120" s="897"/>
      <c r="BN120" s="897"/>
      <c r="BO120" s="897"/>
      <c r="BP120" s="898"/>
      <c r="BQ120" s="930">
        <v>42556596</v>
      </c>
      <c r="BR120" s="931"/>
      <c r="BS120" s="931"/>
      <c r="BT120" s="931"/>
      <c r="BU120" s="931"/>
      <c r="BV120" s="931">
        <v>40747207</v>
      </c>
      <c r="BW120" s="931"/>
      <c r="BX120" s="931"/>
      <c r="BY120" s="931"/>
      <c r="BZ120" s="931"/>
      <c r="CA120" s="931">
        <v>41430769</v>
      </c>
      <c r="CB120" s="931"/>
      <c r="CC120" s="931"/>
      <c r="CD120" s="931"/>
      <c r="CE120" s="931"/>
      <c r="CF120" s="944">
        <v>19.899999999999999</v>
      </c>
      <c r="CG120" s="945"/>
      <c r="CH120" s="945"/>
      <c r="CI120" s="945"/>
      <c r="CJ120" s="945"/>
      <c r="CK120" s="1006" t="s">
        <v>451</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159641683</v>
      </c>
      <c r="DH120" s="931"/>
      <c r="DI120" s="931"/>
      <c r="DJ120" s="931"/>
      <c r="DK120" s="931"/>
      <c r="DL120" s="931">
        <v>161616341</v>
      </c>
      <c r="DM120" s="931"/>
      <c r="DN120" s="931"/>
      <c r="DO120" s="931"/>
      <c r="DP120" s="931"/>
      <c r="DQ120" s="931">
        <v>160465237</v>
      </c>
      <c r="DR120" s="931"/>
      <c r="DS120" s="931"/>
      <c r="DT120" s="931"/>
      <c r="DU120" s="931"/>
      <c r="DV120" s="932">
        <v>77.2</v>
      </c>
      <c r="DW120" s="932"/>
      <c r="DX120" s="932"/>
      <c r="DY120" s="932"/>
      <c r="DZ120" s="933"/>
    </row>
    <row r="121" spans="1:130" s="230" customFormat="1" ht="26.25" customHeight="1" x14ac:dyDescent="0.2">
      <c r="A121" s="1057"/>
      <c r="B121" s="949"/>
      <c r="C121" s="974" t="s">
        <v>452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89742</v>
      </c>
      <c r="AB121" s="959"/>
      <c r="AC121" s="959"/>
      <c r="AD121" s="959"/>
      <c r="AE121" s="960"/>
      <c r="AF121" s="961">
        <v>89759</v>
      </c>
      <c r="AG121" s="959"/>
      <c r="AH121" s="959"/>
      <c r="AI121" s="959"/>
      <c r="AJ121" s="960"/>
      <c r="AK121" s="961">
        <v>89660</v>
      </c>
      <c r="AL121" s="959"/>
      <c r="AM121" s="959"/>
      <c r="AN121" s="959"/>
      <c r="AO121" s="960"/>
      <c r="AP121" s="962">
        <v>0</v>
      </c>
      <c r="AQ121" s="963"/>
      <c r="AR121" s="963"/>
      <c r="AS121" s="963"/>
      <c r="AT121" s="964"/>
      <c r="AU121" s="994"/>
      <c r="AV121" s="995"/>
      <c r="AW121" s="995"/>
      <c r="AX121" s="995"/>
      <c r="AY121" s="996"/>
      <c r="AZ121" s="922" t="s">
        <v>453</v>
      </c>
      <c r="BA121" s="923"/>
      <c r="BB121" s="923"/>
      <c r="BC121" s="923"/>
      <c r="BD121" s="923"/>
      <c r="BE121" s="923"/>
      <c r="BF121" s="923"/>
      <c r="BG121" s="923"/>
      <c r="BH121" s="923"/>
      <c r="BI121" s="923"/>
      <c r="BJ121" s="923"/>
      <c r="BK121" s="923"/>
      <c r="BL121" s="923"/>
      <c r="BM121" s="923"/>
      <c r="BN121" s="923"/>
      <c r="BO121" s="923"/>
      <c r="BP121" s="924"/>
      <c r="BQ121" s="925">
        <v>80876953</v>
      </c>
      <c r="BR121" s="926"/>
      <c r="BS121" s="926"/>
      <c r="BT121" s="926"/>
      <c r="BU121" s="926"/>
      <c r="BV121" s="926">
        <v>79699541</v>
      </c>
      <c r="BW121" s="926"/>
      <c r="BX121" s="926"/>
      <c r="BY121" s="926"/>
      <c r="BZ121" s="926"/>
      <c r="CA121" s="926">
        <v>77187528</v>
      </c>
      <c r="CB121" s="926"/>
      <c r="CC121" s="926"/>
      <c r="CD121" s="926"/>
      <c r="CE121" s="926"/>
      <c r="CF121" s="920">
        <v>37.1</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12295279</v>
      </c>
      <c r="DH121" s="926"/>
      <c r="DI121" s="926"/>
      <c r="DJ121" s="926"/>
      <c r="DK121" s="926"/>
      <c r="DL121" s="926">
        <v>10599275</v>
      </c>
      <c r="DM121" s="926"/>
      <c r="DN121" s="926"/>
      <c r="DO121" s="926"/>
      <c r="DP121" s="926"/>
      <c r="DQ121" s="926">
        <v>10036960</v>
      </c>
      <c r="DR121" s="926"/>
      <c r="DS121" s="926"/>
      <c r="DT121" s="926"/>
      <c r="DU121" s="926"/>
      <c r="DV121" s="927">
        <v>4.8</v>
      </c>
      <c r="DW121" s="927"/>
      <c r="DX121" s="927"/>
      <c r="DY121" s="927"/>
      <c r="DZ121" s="928"/>
    </row>
    <row r="122" spans="1:130" s="230" customFormat="1" ht="26.25" customHeight="1" x14ac:dyDescent="0.2">
      <c r="A122" s="1057"/>
      <c r="B122" s="949"/>
      <c r="C122" s="922" t="s">
        <v>435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454</v>
      </c>
      <c r="BA122" s="965"/>
      <c r="BB122" s="965"/>
      <c r="BC122" s="965"/>
      <c r="BD122" s="965"/>
      <c r="BE122" s="965"/>
      <c r="BF122" s="965"/>
      <c r="BG122" s="965"/>
      <c r="BH122" s="965"/>
      <c r="BI122" s="965"/>
      <c r="BJ122" s="965"/>
      <c r="BK122" s="965"/>
      <c r="BL122" s="965"/>
      <c r="BM122" s="965"/>
      <c r="BN122" s="965"/>
      <c r="BO122" s="965"/>
      <c r="BP122" s="966"/>
      <c r="BQ122" s="999">
        <v>540419362</v>
      </c>
      <c r="BR122" s="1000"/>
      <c r="BS122" s="1000"/>
      <c r="BT122" s="1000"/>
      <c r="BU122" s="1000"/>
      <c r="BV122" s="1000">
        <v>536042364</v>
      </c>
      <c r="BW122" s="1000"/>
      <c r="BX122" s="1000"/>
      <c r="BY122" s="1000"/>
      <c r="BZ122" s="1000"/>
      <c r="CA122" s="1000">
        <v>535357464</v>
      </c>
      <c r="CB122" s="1000"/>
      <c r="CC122" s="1000"/>
      <c r="CD122" s="1000"/>
      <c r="CE122" s="1000"/>
      <c r="CF122" s="1017">
        <v>257.60000000000002</v>
      </c>
      <c r="CG122" s="1018"/>
      <c r="CH122" s="1018"/>
      <c r="CI122" s="1018"/>
      <c r="CJ122" s="1018"/>
      <c r="CK122" s="1009"/>
      <c r="CL122" s="1010"/>
      <c r="CM122" s="1010"/>
      <c r="CN122" s="1010"/>
      <c r="CO122" s="1011"/>
      <c r="CP122" s="1019" t="s">
        <v>398</v>
      </c>
      <c r="CQ122" s="1020"/>
      <c r="CR122" s="1020"/>
      <c r="CS122" s="1020"/>
      <c r="CT122" s="1020"/>
      <c r="CU122" s="1020"/>
      <c r="CV122" s="1020"/>
      <c r="CW122" s="1020"/>
      <c r="CX122" s="1020"/>
      <c r="CY122" s="1020"/>
      <c r="CZ122" s="1020"/>
      <c r="DA122" s="1020"/>
      <c r="DB122" s="1020"/>
      <c r="DC122" s="1020"/>
      <c r="DD122" s="1020"/>
      <c r="DE122" s="1020"/>
      <c r="DF122" s="1021"/>
      <c r="DG122" s="925">
        <v>1884861</v>
      </c>
      <c r="DH122" s="926"/>
      <c r="DI122" s="926"/>
      <c r="DJ122" s="926"/>
      <c r="DK122" s="926"/>
      <c r="DL122" s="926">
        <v>1426172</v>
      </c>
      <c r="DM122" s="926"/>
      <c r="DN122" s="926"/>
      <c r="DO122" s="926"/>
      <c r="DP122" s="926"/>
      <c r="DQ122" s="926">
        <v>1013912</v>
      </c>
      <c r="DR122" s="926"/>
      <c r="DS122" s="926"/>
      <c r="DT122" s="926"/>
      <c r="DU122" s="926"/>
      <c r="DV122" s="927">
        <v>0.5</v>
      </c>
      <c r="DW122" s="927"/>
      <c r="DX122" s="927"/>
      <c r="DY122" s="927"/>
      <c r="DZ122" s="928"/>
    </row>
    <row r="123" spans="1:130" s="230" customFormat="1" ht="26.25" customHeight="1" x14ac:dyDescent="0.2">
      <c r="A123" s="1057"/>
      <c r="B123" s="949"/>
      <c r="C123" s="922" t="s">
        <v>441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218618</v>
      </c>
      <c r="AB123" s="959"/>
      <c r="AC123" s="959"/>
      <c r="AD123" s="959"/>
      <c r="AE123" s="960"/>
      <c r="AF123" s="961">
        <v>214652</v>
      </c>
      <c r="AG123" s="959"/>
      <c r="AH123" s="959"/>
      <c r="AI123" s="959"/>
      <c r="AJ123" s="960"/>
      <c r="AK123" s="961">
        <v>151961</v>
      </c>
      <c r="AL123" s="959"/>
      <c r="AM123" s="959"/>
      <c r="AN123" s="959"/>
      <c r="AO123" s="960"/>
      <c r="AP123" s="962">
        <v>0.1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455</v>
      </c>
      <c r="BP123" s="1005"/>
      <c r="BQ123" s="1063">
        <v>663852911</v>
      </c>
      <c r="BR123" s="1064"/>
      <c r="BS123" s="1064"/>
      <c r="BT123" s="1064"/>
      <c r="BU123" s="1064"/>
      <c r="BV123" s="1064">
        <v>656489112</v>
      </c>
      <c r="BW123" s="1064"/>
      <c r="BX123" s="1064"/>
      <c r="BY123" s="1064"/>
      <c r="BZ123" s="1064"/>
      <c r="CA123" s="1064">
        <v>653975761</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v>865676</v>
      </c>
      <c r="DH123" s="959"/>
      <c r="DI123" s="959"/>
      <c r="DJ123" s="959"/>
      <c r="DK123" s="960"/>
      <c r="DL123" s="961">
        <v>830635</v>
      </c>
      <c r="DM123" s="959"/>
      <c r="DN123" s="959"/>
      <c r="DO123" s="959"/>
      <c r="DP123" s="960"/>
      <c r="DQ123" s="961">
        <v>801775</v>
      </c>
      <c r="DR123" s="959"/>
      <c r="DS123" s="959"/>
      <c r="DT123" s="959"/>
      <c r="DU123" s="960"/>
      <c r="DV123" s="962">
        <v>0.4</v>
      </c>
      <c r="DW123" s="963"/>
      <c r="DX123" s="963"/>
      <c r="DY123" s="963"/>
      <c r="DZ123" s="964"/>
    </row>
    <row r="124" spans="1:130" s="230" customFormat="1" ht="26.25" customHeight="1" thickBot="1" x14ac:dyDescent="0.25">
      <c r="A124" s="1057"/>
      <c r="B124" s="949"/>
      <c r="C124" s="922" t="s">
        <v>444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124</v>
      </c>
      <c r="BR124" s="1027"/>
      <c r="BS124" s="1027"/>
      <c r="BT124" s="1027"/>
      <c r="BU124" s="1027"/>
      <c r="BV124" s="1027">
        <v>126.7</v>
      </c>
      <c r="BW124" s="1027"/>
      <c r="BX124" s="1027"/>
      <c r="BY124" s="1027"/>
      <c r="BZ124" s="1027"/>
      <c r="CA124" s="1027">
        <v>123</v>
      </c>
      <c r="CB124" s="1027"/>
      <c r="CC124" s="1027"/>
      <c r="CD124" s="1027"/>
      <c r="CE124" s="1027"/>
      <c r="CF124" s="1028"/>
      <c r="CG124" s="1029"/>
      <c r="CH124" s="1029"/>
      <c r="CI124" s="1029"/>
      <c r="CJ124" s="1030"/>
      <c r="CK124" s="1012"/>
      <c r="CL124" s="1012"/>
      <c r="CM124" s="1012"/>
      <c r="CN124" s="1012"/>
      <c r="CO124" s="1013"/>
      <c r="CP124" s="1019" t="s">
        <v>457</v>
      </c>
      <c r="CQ124" s="1020"/>
      <c r="CR124" s="1020"/>
      <c r="CS124" s="1020"/>
      <c r="CT124" s="1020"/>
      <c r="CU124" s="1020"/>
      <c r="CV124" s="1020"/>
      <c r="CW124" s="1020"/>
      <c r="CX124" s="1020"/>
      <c r="CY124" s="1020"/>
      <c r="CZ124" s="1020"/>
      <c r="DA124" s="1020"/>
      <c r="DB124" s="1020"/>
      <c r="DC124" s="1020"/>
      <c r="DD124" s="1020"/>
      <c r="DE124" s="1020"/>
      <c r="DF124" s="1021"/>
      <c r="DG124" s="1004">
        <v>220601</v>
      </c>
      <c r="DH124" s="986"/>
      <c r="DI124" s="986"/>
      <c r="DJ124" s="986"/>
      <c r="DK124" s="987"/>
      <c r="DL124" s="985">
        <v>254676</v>
      </c>
      <c r="DM124" s="986"/>
      <c r="DN124" s="986"/>
      <c r="DO124" s="986"/>
      <c r="DP124" s="987"/>
      <c r="DQ124" s="985">
        <v>479024</v>
      </c>
      <c r="DR124" s="986"/>
      <c r="DS124" s="986"/>
      <c r="DT124" s="986"/>
      <c r="DU124" s="987"/>
      <c r="DV124" s="988">
        <v>0.2</v>
      </c>
      <c r="DW124" s="989"/>
      <c r="DX124" s="989"/>
      <c r="DY124" s="989"/>
      <c r="DZ124" s="990"/>
    </row>
    <row r="125" spans="1:130" s="230" customFormat="1" ht="26.25" customHeight="1" x14ac:dyDescent="0.2">
      <c r="A125" s="1057"/>
      <c r="B125" s="949"/>
      <c r="C125" s="922" t="s">
        <v>446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458</v>
      </c>
      <c r="CL125" s="1007"/>
      <c r="CM125" s="1007"/>
      <c r="CN125" s="1007"/>
      <c r="CO125" s="1008"/>
      <c r="CP125" s="929" t="s">
        <v>459</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4609</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460</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461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7558</v>
      </c>
      <c r="AB127" s="959"/>
      <c r="AC127" s="959"/>
      <c r="AD127" s="959"/>
      <c r="AE127" s="960"/>
      <c r="AF127" s="961">
        <v>5460</v>
      </c>
      <c r="AG127" s="959"/>
      <c r="AH127" s="959"/>
      <c r="AI127" s="959"/>
      <c r="AJ127" s="960"/>
      <c r="AK127" s="961">
        <v>4278</v>
      </c>
      <c r="AL127" s="959"/>
      <c r="AM127" s="959"/>
      <c r="AN127" s="959"/>
      <c r="AO127" s="960"/>
      <c r="AP127" s="962">
        <v>0</v>
      </c>
      <c r="AQ127" s="963"/>
      <c r="AR127" s="963"/>
      <c r="AS127" s="963"/>
      <c r="AT127" s="964"/>
      <c r="AU127" s="232"/>
      <c r="AV127" s="232"/>
      <c r="AW127" s="232"/>
      <c r="AX127" s="1031" t="s">
        <v>462</v>
      </c>
      <c r="AY127" s="1032"/>
      <c r="AZ127" s="1032"/>
      <c r="BA127" s="1032"/>
      <c r="BB127" s="1032"/>
      <c r="BC127" s="1032"/>
      <c r="BD127" s="1032"/>
      <c r="BE127" s="1033"/>
      <c r="BF127" s="1034" t="s">
        <v>463</v>
      </c>
      <c r="BG127" s="1032"/>
      <c r="BH127" s="1032"/>
      <c r="BI127" s="1032"/>
      <c r="BJ127" s="1032"/>
      <c r="BK127" s="1032"/>
      <c r="BL127" s="1033"/>
      <c r="BM127" s="1034" t="s">
        <v>464</v>
      </c>
      <c r="BN127" s="1032"/>
      <c r="BO127" s="1032"/>
      <c r="BP127" s="1032"/>
      <c r="BQ127" s="1032"/>
      <c r="BR127" s="1032"/>
      <c r="BS127" s="1033"/>
      <c r="BT127" s="1034" t="s">
        <v>465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466</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468</v>
      </c>
      <c r="X128" s="1043"/>
      <c r="Y128" s="1043"/>
      <c r="Z128" s="1044"/>
      <c r="AA128" s="1045">
        <v>6707265</v>
      </c>
      <c r="AB128" s="1046"/>
      <c r="AC128" s="1046"/>
      <c r="AD128" s="1046"/>
      <c r="AE128" s="1047"/>
      <c r="AF128" s="1048">
        <v>6556251</v>
      </c>
      <c r="AG128" s="1046"/>
      <c r="AH128" s="1046"/>
      <c r="AI128" s="1046"/>
      <c r="AJ128" s="1047"/>
      <c r="AK128" s="1048">
        <v>7038641</v>
      </c>
      <c r="AL128" s="1046"/>
      <c r="AM128" s="1046"/>
      <c r="AN128" s="1046"/>
      <c r="AO128" s="1047"/>
      <c r="AP128" s="1049"/>
      <c r="AQ128" s="1050"/>
      <c r="AR128" s="1050"/>
      <c r="AS128" s="1050"/>
      <c r="AT128" s="1051"/>
      <c r="AU128" s="232"/>
      <c r="AV128" s="232"/>
      <c r="AW128" s="232"/>
      <c r="AX128" s="896" t="s">
        <v>469</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470</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v>7604</v>
      </c>
      <c r="DM128" s="1038"/>
      <c r="DN128" s="1038"/>
      <c r="DO128" s="1038"/>
      <c r="DP128" s="1038"/>
      <c r="DQ128" s="1038">
        <v>8096</v>
      </c>
      <c r="DR128" s="1038"/>
      <c r="DS128" s="1038"/>
      <c r="DT128" s="1038"/>
      <c r="DU128" s="1038"/>
      <c r="DV128" s="1039">
        <v>0</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471</v>
      </c>
      <c r="X129" s="1071"/>
      <c r="Y129" s="1071"/>
      <c r="Z129" s="1072"/>
      <c r="AA129" s="958">
        <v>244031477</v>
      </c>
      <c r="AB129" s="959"/>
      <c r="AC129" s="959"/>
      <c r="AD129" s="959"/>
      <c r="AE129" s="960"/>
      <c r="AF129" s="961">
        <v>238150751</v>
      </c>
      <c r="AG129" s="959"/>
      <c r="AH129" s="959"/>
      <c r="AI129" s="959"/>
      <c r="AJ129" s="960"/>
      <c r="AK129" s="961">
        <v>241028935</v>
      </c>
      <c r="AL129" s="959"/>
      <c r="AM129" s="959"/>
      <c r="AN129" s="959"/>
      <c r="AO129" s="960"/>
      <c r="AP129" s="1073"/>
      <c r="AQ129" s="1074"/>
      <c r="AR129" s="1074"/>
      <c r="AS129" s="1074"/>
      <c r="AT129" s="1075"/>
      <c r="AU129" s="233"/>
      <c r="AV129" s="233"/>
      <c r="AW129" s="233"/>
      <c r="AX129" s="1065" t="s">
        <v>472</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474</v>
      </c>
      <c r="X130" s="1071"/>
      <c r="Y130" s="1071"/>
      <c r="Z130" s="1072"/>
      <c r="AA130" s="958">
        <v>32951184</v>
      </c>
      <c r="AB130" s="959"/>
      <c r="AC130" s="959"/>
      <c r="AD130" s="959"/>
      <c r="AE130" s="960"/>
      <c r="AF130" s="961">
        <v>33290634</v>
      </c>
      <c r="AG130" s="959"/>
      <c r="AH130" s="959"/>
      <c r="AI130" s="959"/>
      <c r="AJ130" s="960"/>
      <c r="AK130" s="961">
        <v>33195912</v>
      </c>
      <c r="AL130" s="959"/>
      <c r="AM130" s="959"/>
      <c r="AN130" s="959"/>
      <c r="AO130" s="960"/>
      <c r="AP130" s="1073"/>
      <c r="AQ130" s="1074"/>
      <c r="AR130" s="1074"/>
      <c r="AS130" s="1074"/>
      <c r="AT130" s="1075"/>
      <c r="AU130" s="233"/>
      <c r="AV130" s="233"/>
      <c r="AW130" s="233"/>
      <c r="AX130" s="1065" t="s">
        <v>475</v>
      </c>
      <c r="AY130" s="923"/>
      <c r="AZ130" s="923"/>
      <c r="BA130" s="923"/>
      <c r="BB130" s="923"/>
      <c r="BC130" s="923"/>
      <c r="BD130" s="923"/>
      <c r="BE130" s="924"/>
      <c r="BF130" s="1101">
        <v>12.1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476</v>
      </c>
      <c r="X131" s="1108"/>
      <c r="Y131" s="1108"/>
      <c r="Z131" s="1109"/>
      <c r="AA131" s="1004">
        <v>211080293</v>
      </c>
      <c r="AB131" s="986"/>
      <c r="AC131" s="986"/>
      <c r="AD131" s="986"/>
      <c r="AE131" s="987"/>
      <c r="AF131" s="985">
        <v>204860117</v>
      </c>
      <c r="AG131" s="986"/>
      <c r="AH131" s="986"/>
      <c r="AI131" s="986"/>
      <c r="AJ131" s="987"/>
      <c r="AK131" s="985">
        <v>207833023</v>
      </c>
      <c r="AL131" s="986"/>
      <c r="AM131" s="986"/>
      <c r="AN131" s="986"/>
      <c r="AO131" s="987"/>
      <c r="AP131" s="1110"/>
      <c r="AQ131" s="1111"/>
      <c r="AR131" s="1111"/>
      <c r="AS131" s="1111"/>
      <c r="AT131" s="1112"/>
      <c r="AU131" s="233"/>
      <c r="AV131" s="233"/>
      <c r="AW131" s="233"/>
      <c r="AX131" s="1083" t="s">
        <v>477</v>
      </c>
      <c r="AY131" s="726"/>
      <c r="AZ131" s="726"/>
      <c r="BA131" s="726"/>
      <c r="BB131" s="726"/>
      <c r="BC131" s="726"/>
      <c r="BD131" s="726"/>
      <c r="BE131" s="1036"/>
      <c r="BF131" s="1084">
        <v>123</v>
      </c>
      <c r="BG131" s="1085"/>
      <c r="BH131" s="1085"/>
      <c r="BI131" s="1085"/>
      <c r="BJ131" s="1085"/>
      <c r="BK131" s="1085"/>
      <c r="BL131" s="1086"/>
      <c r="BM131" s="1084">
        <v>400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479</v>
      </c>
      <c r="W132" s="1094"/>
      <c r="X132" s="1094"/>
      <c r="Y132" s="1094"/>
      <c r="Z132" s="1095"/>
      <c r="AA132" s="1096">
        <v>11.16310183</v>
      </c>
      <c r="AB132" s="1097"/>
      <c r="AC132" s="1097"/>
      <c r="AD132" s="1097"/>
      <c r="AE132" s="1098"/>
      <c r="AF132" s="1099">
        <v>12.805659479999999</v>
      </c>
      <c r="AG132" s="1097"/>
      <c r="AH132" s="1097"/>
      <c r="AI132" s="1097"/>
      <c r="AJ132" s="1098"/>
      <c r="AK132" s="1099">
        <v>12.62546087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480</v>
      </c>
      <c r="W133" s="1077"/>
      <c r="X133" s="1077"/>
      <c r="Y133" s="1077"/>
      <c r="Z133" s="1078"/>
      <c r="AA133" s="1079">
        <v>11</v>
      </c>
      <c r="AB133" s="1080"/>
      <c r="AC133" s="1080"/>
      <c r="AD133" s="1080"/>
      <c r="AE133" s="1081"/>
      <c r="AF133" s="1079">
        <v>11.7</v>
      </c>
      <c r="AG133" s="1080"/>
      <c r="AH133" s="1080"/>
      <c r="AI133" s="1080"/>
      <c r="AJ133" s="1081"/>
      <c r="AK133" s="1079">
        <v>12.1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9uyOu6XEcBFB7W8IXzSzU6eIAqANw0+VWMEyz7bau+Bz+M1szy89AeZ/wlNlysODHzn3D+aqY/2WWbq+dJgUA==" saltValue="pLgnAl3LX/maFsY7QBoK0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481</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DQjUklWQ3QhruYbKg5iIb/BJ4vadt9JTVW6WzME0jSqm6uQJZCQ4TpAkQF5PGTY5Ar1QZXsRW5O4K9VcB6o88A==" saltValue="ahiuRveTAIlsU8cbGjpgE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cB97NlLHMu07JdSXbIwEahIif5Ba1yQh0PbCicXGmd2GMftetOPKGkdqW3PnXY7qSGLLOzIrbU4t6Js3Rrhsg==" saltValue="vS0vGttMl/DE90LiHFJde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484</v>
      </c>
      <c r="AP7" s="272"/>
      <c r="AQ7" s="273" t="s">
        <v>485</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486</v>
      </c>
      <c r="AQ8" s="279" t="s">
        <v>487</v>
      </c>
      <c r="AR8" s="280" t="s">
        <v>488</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489</v>
      </c>
      <c r="AL9" s="1117"/>
      <c r="AM9" s="1117"/>
      <c r="AN9" s="1118"/>
      <c r="AO9" s="281">
        <v>90006757</v>
      </c>
      <c r="AP9" s="281">
        <v>117263</v>
      </c>
      <c r="AQ9" s="282">
        <v>103356</v>
      </c>
      <c r="AR9" s="283">
        <v>13.5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490</v>
      </c>
      <c r="AL10" s="1117"/>
      <c r="AM10" s="1117"/>
      <c r="AN10" s="1118"/>
      <c r="AO10" s="284">
        <v>498646</v>
      </c>
      <c r="AP10" s="284">
        <v>650</v>
      </c>
      <c r="AQ10" s="285">
        <v>104</v>
      </c>
      <c r="AR10" s="286">
        <v>525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491</v>
      </c>
      <c r="AL11" s="1117"/>
      <c r="AM11" s="1117"/>
      <c r="AN11" s="1118"/>
      <c r="AO11" s="284">
        <v>402752</v>
      </c>
      <c r="AP11" s="284">
        <v>525</v>
      </c>
      <c r="AQ11" s="285">
        <v>1054</v>
      </c>
      <c r="AR11" s="286">
        <v>-50.2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493</v>
      </c>
      <c r="AP12" s="284" t="s">
        <v>493</v>
      </c>
      <c r="AQ12" s="285">
        <v>3</v>
      </c>
      <c r="AR12" s="286" t="s">
        <v>493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494</v>
      </c>
      <c r="AL13" s="1117"/>
      <c r="AM13" s="1117"/>
      <c r="AN13" s="1118"/>
      <c r="AO13" s="284">
        <v>896732</v>
      </c>
      <c r="AP13" s="284">
        <v>1168</v>
      </c>
      <c r="AQ13" s="285">
        <v>1918</v>
      </c>
      <c r="AR13" s="286">
        <v>-39.1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495</v>
      </c>
      <c r="AL14" s="1117"/>
      <c r="AM14" s="1117"/>
      <c r="AN14" s="1118"/>
      <c r="AO14" s="284">
        <v>804873</v>
      </c>
      <c r="AP14" s="284">
        <v>1049</v>
      </c>
      <c r="AQ14" s="285">
        <v>1336</v>
      </c>
      <c r="AR14" s="286">
        <v>-21.5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496</v>
      </c>
      <c r="AL15" s="1120"/>
      <c r="AM15" s="1120"/>
      <c r="AN15" s="1121"/>
      <c r="AO15" s="284">
        <v>-3889154</v>
      </c>
      <c r="AP15" s="284">
        <v>-5067</v>
      </c>
      <c r="AQ15" s="285">
        <v>-3217</v>
      </c>
      <c r="AR15" s="286">
        <v>57.5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88720606</v>
      </c>
      <c r="AP16" s="284">
        <v>115587</v>
      </c>
      <c r="AQ16" s="285">
        <v>104553</v>
      </c>
      <c r="AR16" s="286">
        <v>10.6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501</v>
      </c>
      <c r="AL21" s="1123"/>
      <c r="AM21" s="1123"/>
      <c r="AN21" s="1124"/>
      <c r="AO21" s="297">
        <v>12.33</v>
      </c>
      <c r="AP21" s="298">
        <v>11.38</v>
      </c>
      <c r="AQ21" s="299">
        <v>0.95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502</v>
      </c>
      <c r="AL22" s="1123"/>
      <c r="AM22" s="1123"/>
      <c r="AN22" s="1124"/>
      <c r="AO22" s="302">
        <v>99</v>
      </c>
      <c r="AP22" s="303">
        <v>99.9</v>
      </c>
      <c r="AQ22" s="304">
        <v>-0.9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484</v>
      </c>
      <c r="AP30" s="272"/>
      <c r="AQ30" s="273" t="s">
        <v>485</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486</v>
      </c>
      <c r="AQ31" s="279" t="s">
        <v>487</v>
      </c>
      <c r="AR31" s="280" t="s">
        <v>488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506</v>
      </c>
      <c r="AL32" s="1131"/>
      <c r="AM32" s="1131"/>
      <c r="AN32" s="1132"/>
      <c r="AO32" s="312">
        <v>40112499</v>
      </c>
      <c r="AP32" s="312">
        <v>52259</v>
      </c>
      <c r="AQ32" s="313">
        <v>30018</v>
      </c>
      <c r="AR32" s="314">
        <v>74.099999999999994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507</v>
      </c>
      <c r="AL33" s="1131"/>
      <c r="AM33" s="1131"/>
      <c r="AN33" s="1132"/>
      <c r="AO33" s="312">
        <v>2231568</v>
      </c>
      <c r="AP33" s="312">
        <v>2907</v>
      </c>
      <c r="AQ33" s="313">
        <v>2237</v>
      </c>
      <c r="AR33" s="314">
        <v>30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508</v>
      </c>
      <c r="AL34" s="1131"/>
      <c r="AM34" s="1131"/>
      <c r="AN34" s="1132"/>
      <c r="AO34" s="312">
        <v>9659176</v>
      </c>
      <c r="AP34" s="312">
        <v>12584</v>
      </c>
      <c r="AQ34" s="313">
        <v>21851</v>
      </c>
      <c r="AR34" s="314">
        <v>-42.4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509</v>
      </c>
      <c r="AL35" s="1131"/>
      <c r="AM35" s="1131"/>
      <c r="AN35" s="1132"/>
      <c r="AO35" s="312">
        <v>14206430</v>
      </c>
      <c r="AP35" s="312">
        <v>18508</v>
      </c>
      <c r="AQ35" s="313">
        <v>9810</v>
      </c>
      <c r="AR35" s="314">
        <v>88.7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510</v>
      </c>
      <c r="AL36" s="1131"/>
      <c r="AM36" s="1131"/>
      <c r="AN36" s="1132"/>
      <c r="AO36" s="312">
        <v>18858</v>
      </c>
      <c r="AP36" s="312">
        <v>25</v>
      </c>
      <c r="AQ36" s="313">
        <v>148</v>
      </c>
      <c r="AR36" s="314">
        <v>-83.1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511</v>
      </c>
      <c r="AL37" s="1131"/>
      <c r="AM37" s="1131"/>
      <c r="AN37" s="1132"/>
      <c r="AO37" s="312">
        <v>245899</v>
      </c>
      <c r="AP37" s="312">
        <v>320</v>
      </c>
      <c r="AQ37" s="313">
        <v>1410</v>
      </c>
      <c r="AR37" s="314">
        <v>-77.3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512</v>
      </c>
      <c r="AL38" s="1134"/>
      <c r="AM38" s="1134"/>
      <c r="AN38" s="1135"/>
      <c r="AO38" s="315" t="s">
        <v>493</v>
      </c>
      <c r="AP38" s="315" t="s">
        <v>493</v>
      </c>
      <c r="AQ38" s="316">
        <v>0</v>
      </c>
      <c r="AR38" s="304" t="s">
        <v>493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513</v>
      </c>
      <c r="AL39" s="1134"/>
      <c r="AM39" s="1134"/>
      <c r="AN39" s="1135"/>
      <c r="AO39" s="312">
        <v>-7038641</v>
      </c>
      <c r="AP39" s="312">
        <v>-9170</v>
      </c>
      <c r="AQ39" s="313">
        <v>-17155</v>
      </c>
      <c r="AR39" s="314">
        <v>-46.5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514</v>
      </c>
      <c r="AL40" s="1131"/>
      <c r="AM40" s="1131"/>
      <c r="AN40" s="1132"/>
      <c r="AO40" s="312">
        <v>-33195912</v>
      </c>
      <c r="AP40" s="312">
        <v>-43248</v>
      </c>
      <c r="AQ40" s="313">
        <v>-31149</v>
      </c>
      <c r="AR40" s="314">
        <v>38.799999999999997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26239877</v>
      </c>
      <c r="AP41" s="312">
        <v>34186</v>
      </c>
      <c r="AQ41" s="313">
        <v>17170</v>
      </c>
      <c r="AR41" s="314">
        <v>99.1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484</v>
      </c>
      <c r="AN49" s="1127" t="s">
        <v>517</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518</v>
      </c>
      <c r="AO50" s="329" t="s">
        <v>519</v>
      </c>
      <c r="AP50" s="330" t="s">
        <v>520</v>
      </c>
      <c r="AQ50" s="331" t="s">
        <v>521</v>
      </c>
      <c r="AR50" s="332" t="s">
        <v>522</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55222205</v>
      </c>
      <c r="AN51" s="334">
        <v>70038</v>
      </c>
      <c r="AO51" s="335">
        <v>28.1</v>
      </c>
      <c r="AP51" s="336">
        <v>57132</v>
      </c>
      <c r="AQ51" s="337">
        <v>4</v>
      </c>
      <c r="AR51" s="338">
        <v>24.1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23705839</v>
      </c>
      <c r="AN52" s="342">
        <v>30066</v>
      </c>
      <c r="AO52" s="343">
        <v>51.9</v>
      </c>
      <c r="AP52" s="344">
        <v>30126</v>
      </c>
      <c r="AQ52" s="345">
        <v>2.8</v>
      </c>
      <c r="AR52" s="346">
        <v>49.1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46687767</v>
      </c>
      <c r="AN53" s="334">
        <v>59492</v>
      </c>
      <c r="AO53" s="335">
        <v>-15.1</v>
      </c>
      <c r="AP53" s="336">
        <v>58766</v>
      </c>
      <c r="AQ53" s="337">
        <v>2.9</v>
      </c>
      <c r="AR53" s="338">
        <v>-18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14866919</v>
      </c>
      <c r="AN54" s="342">
        <v>18944</v>
      </c>
      <c r="AO54" s="343">
        <v>-37</v>
      </c>
      <c r="AP54" s="344">
        <v>29363</v>
      </c>
      <c r="AQ54" s="345">
        <v>-2.5</v>
      </c>
      <c r="AR54" s="346">
        <v>-34.5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44210803</v>
      </c>
      <c r="AN55" s="334">
        <v>56709</v>
      </c>
      <c r="AO55" s="335">
        <v>-4.7</v>
      </c>
      <c r="AP55" s="336">
        <v>62482</v>
      </c>
      <c r="AQ55" s="337">
        <v>6.3</v>
      </c>
      <c r="AR55" s="338">
        <v>-11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15089333</v>
      </c>
      <c r="AN56" s="342">
        <v>19355</v>
      </c>
      <c r="AO56" s="343">
        <v>2.2000000000000002</v>
      </c>
      <c r="AP56" s="344">
        <v>34626</v>
      </c>
      <c r="AQ56" s="345">
        <v>17.899999999999999</v>
      </c>
      <c r="AR56" s="346">
        <v>-15.7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42612868</v>
      </c>
      <c r="AN57" s="334">
        <v>55062</v>
      </c>
      <c r="AO57" s="335">
        <v>-2.9</v>
      </c>
      <c r="AP57" s="336">
        <v>59288</v>
      </c>
      <c r="AQ57" s="337">
        <v>-5.0999999999999996</v>
      </c>
      <c r="AR57" s="338">
        <v>2.2000000000000002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16289137</v>
      </c>
      <c r="AN58" s="342">
        <v>21048</v>
      </c>
      <c r="AO58" s="343">
        <v>8.6999999999999993</v>
      </c>
      <c r="AP58" s="344">
        <v>32670</v>
      </c>
      <c r="AQ58" s="345">
        <v>-5.6</v>
      </c>
      <c r="AR58" s="346">
        <v>14.3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45123484</v>
      </c>
      <c r="AN59" s="334">
        <v>58788</v>
      </c>
      <c r="AO59" s="335">
        <v>6.8</v>
      </c>
      <c r="AP59" s="336">
        <v>63490</v>
      </c>
      <c r="AQ59" s="337">
        <v>7.1</v>
      </c>
      <c r="AR59" s="338">
        <v>-0.3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20001207</v>
      </c>
      <c r="AN60" s="342">
        <v>26058</v>
      </c>
      <c r="AO60" s="343">
        <v>23.8</v>
      </c>
      <c r="AP60" s="344">
        <v>35347</v>
      </c>
      <c r="AQ60" s="345">
        <v>8.1999999999999993</v>
      </c>
      <c r="AR60" s="346">
        <v>15.6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46771425</v>
      </c>
      <c r="AN61" s="349">
        <v>60018</v>
      </c>
      <c r="AO61" s="350">
        <v>2.4</v>
      </c>
      <c r="AP61" s="351">
        <v>60232</v>
      </c>
      <c r="AQ61" s="352">
        <v>3</v>
      </c>
      <c r="AR61" s="338">
        <v>-0.6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17990487</v>
      </c>
      <c r="AN62" s="342">
        <v>23094</v>
      </c>
      <c r="AO62" s="343">
        <v>9.9</v>
      </c>
      <c r="AP62" s="344">
        <v>32426</v>
      </c>
      <c r="AQ62" s="345">
        <v>4.2</v>
      </c>
      <c r="AR62" s="346">
        <v>5.7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4Ly+3zfzUzNZNbA8xGSpRN4e7maNiZlUzZ9DhSPFjxXABl/bOeJ7vJdJCwp4Jucpa1BMWrRKeV1/npUN9wxIxA==" saltValue="ruhMJNTZ0e7KYBwg1RYN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481</v>
      </c>
    </row>
    <row r="121" spans="125:125" ht="13.5" hidden="1" customHeight="1" x14ac:dyDescent="0.2">
      <c r="DU121" s="259"/>
    </row>
  </sheetData>
  <sheetProtection algorithmName="SHA-512" hashValue="u1zLN2gFS89nVW3v/MO6Vqv7lSkiK3f2LOcV/ir0nBNoRW8jcaMp2MuygsX6o5U/KMBK/VsFHMz0RCCT8J/x2A==" saltValue="rT7KzklmM9VM3900+djV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481</v>
      </c>
    </row>
  </sheetData>
  <sheetProtection algorithmName="SHA-512" hashValue="HK/tgeVos12QIkjSz8PajGeQc2C+36OMZrP7yyICtbk6pjTWx6tpFlhVY4YLhKlHs/QJN56WxRVxUkfGSREjBw==" saltValue="BfGJwXc+Q1eTPUK3d3AQ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531</v>
      </c>
      <c r="G46" s="8" t="s">
        <v>532</v>
      </c>
      <c r="H46" s="8" t="s">
        <v>533</v>
      </c>
      <c r="I46" s="8" t="s">
        <v>534</v>
      </c>
      <c r="J46" s="9" t="s">
        <v>535</v>
      </c>
    </row>
    <row r="47" spans="2:10" ht="57.75" customHeight="1" x14ac:dyDescent="0.2">
      <c r="B47" s="10"/>
      <c r="C47" s="1139" t="s">
        <v>3</v>
      </c>
      <c r="D47" s="1139"/>
      <c r="E47" s="1140"/>
      <c r="F47" s="11">
        <v>1.97</v>
      </c>
      <c r="G47" s="12">
        <v>1.49</v>
      </c>
      <c r="H47" s="12">
        <v>3.79</v>
      </c>
      <c r="I47" s="12">
        <v>3.7</v>
      </c>
      <c r="J47" s="13">
        <v>2.0699999999999998</v>
      </c>
    </row>
    <row r="48" spans="2:10" ht="57.75" customHeight="1" x14ac:dyDescent="0.2">
      <c r="B48" s="14"/>
      <c r="C48" s="1141" t="s">
        <v>4</v>
      </c>
      <c r="D48" s="1141"/>
      <c r="E48" s="1142"/>
      <c r="F48" s="15">
        <v>1.72</v>
      </c>
      <c r="G48" s="16">
        <v>1.53</v>
      </c>
      <c r="H48" s="16">
        <v>3.1</v>
      </c>
      <c r="I48" s="16">
        <v>2.7</v>
      </c>
      <c r="J48" s="17">
        <v>2.17</v>
      </c>
    </row>
    <row r="49" spans="2:10" ht="57.75" customHeight="1" thickBot="1" x14ac:dyDescent="0.25">
      <c r="B49" s="18"/>
      <c r="C49" s="1143" t="s">
        <v>5</v>
      </c>
      <c r="D49" s="1143"/>
      <c r="E49" s="1144"/>
      <c r="F49" s="19">
        <v>0.73</v>
      </c>
      <c r="G49" s="20" t="s">
        <v>536</v>
      </c>
      <c r="H49" s="20">
        <v>3.99</v>
      </c>
      <c r="I49" s="20" t="s">
        <v>537</v>
      </c>
      <c r="J49" s="21" t="s">
        <v>538</v>
      </c>
    </row>
    <row r="50" spans="2:10" ht="13" x14ac:dyDescent="0.2"/>
  </sheetData>
  <sheetProtection algorithmName="SHA-512" hashValue="2ZVhiK9Pjwac27fbq18ckAEP2+DNrNr0O8L0ghJBdKasiNv9tpJEHtrfvyXR1BDTyo5ARUkCD47McMn3czwHvg==" saltValue="MB21HjqqxuKGnOIf8cIz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2">
      <c r="A34" s="22"/>
      <c r="B34" s="31"/>
      <c r="C34" s="1151" t="s">
        <v>539</v>
      </c>
      <c r="D34" s="1151"/>
      <c r="E34" s="1152"/>
      <c r="F34" s="32">
        <v>4.17</v>
      </c>
      <c r="G34" s="33">
        <v>3.87</v>
      </c>
      <c r="H34" s="33">
        <v>3.5</v>
      </c>
      <c r="I34" s="33">
        <v>3.6</v>
      </c>
      <c r="J34" s="34">
        <v>3.33</v>
      </c>
      <c r="K34" s="22"/>
      <c r="L34" s="22"/>
      <c r="M34" s="22"/>
      <c r="N34" s="22"/>
      <c r="O34" s="22"/>
      <c r="P34" s="22"/>
    </row>
    <row r="35" spans="1:16" ht="39" customHeight="1" x14ac:dyDescent="0.2">
      <c r="A35" s="22"/>
      <c r="B35" s="35"/>
      <c r="C35" s="1145" t="s">
        <v>540</v>
      </c>
      <c r="D35" s="1146"/>
      <c r="E35" s="1147"/>
      <c r="F35" s="36">
        <v>3.01</v>
      </c>
      <c r="G35" s="37">
        <v>3.03</v>
      </c>
      <c r="H35" s="37">
        <v>2.79</v>
      </c>
      <c r="I35" s="37">
        <v>2.83</v>
      </c>
      <c r="J35" s="38">
        <v>2.0299999999999998</v>
      </c>
      <c r="K35" s="22"/>
      <c r="L35" s="22"/>
      <c r="M35" s="22"/>
      <c r="N35" s="22"/>
      <c r="O35" s="22"/>
      <c r="P35" s="22"/>
    </row>
    <row r="36" spans="1:16" ht="39" customHeight="1" x14ac:dyDescent="0.2">
      <c r="A36" s="22"/>
      <c r="B36" s="35"/>
      <c r="C36" s="1145" t="s">
        <v>541</v>
      </c>
      <c r="D36" s="1146"/>
      <c r="E36" s="1147"/>
      <c r="F36" s="36">
        <v>1.49</v>
      </c>
      <c r="G36" s="37">
        <v>1.28</v>
      </c>
      <c r="H36" s="37">
        <v>2.82</v>
      </c>
      <c r="I36" s="37">
        <v>2.39</v>
      </c>
      <c r="J36" s="38">
        <v>1.89</v>
      </c>
      <c r="K36" s="22"/>
      <c r="L36" s="22"/>
      <c r="M36" s="22"/>
      <c r="N36" s="22"/>
      <c r="O36" s="22"/>
      <c r="P36" s="22"/>
    </row>
    <row r="37" spans="1:16" ht="39" customHeight="1" x14ac:dyDescent="0.2">
      <c r="A37" s="22"/>
      <c r="B37" s="35"/>
      <c r="C37" s="1145" t="s">
        <v>542</v>
      </c>
      <c r="D37" s="1146"/>
      <c r="E37" s="1147"/>
      <c r="F37" s="36">
        <v>0.43</v>
      </c>
      <c r="G37" s="37">
        <v>0.39</v>
      </c>
      <c r="H37" s="37">
        <v>0.56999999999999995</v>
      </c>
      <c r="I37" s="37">
        <v>1.08</v>
      </c>
      <c r="J37" s="38">
        <v>0.7</v>
      </c>
      <c r="K37" s="22"/>
      <c r="L37" s="22"/>
      <c r="M37" s="22"/>
      <c r="N37" s="22"/>
      <c r="O37" s="22"/>
      <c r="P37" s="22"/>
    </row>
    <row r="38" spans="1:16" ht="39" customHeight="1" x14ac:dyDescent="0.2">
      <c r="A38" s="22"/>
      <c r="B38" s="35"/>
      <c r="C38" s="1145" t="s">
        <v>543</v>
      </c>
      <c r="D38" s="1146"/>
      <c r="E38" s="1147"/>
      <c r="F38" s="36">
        <v>0.55000000000000004</v>
      </c>
      <c r="G38" s="37">
        <v>0.63</v>
      </c>
      <c r="H38" s="37">
        <v>0.8</v>
      </c>
      <c r="I38" s="37">
        <v>0.41</v>
      </c>
      <c r="J38" s="38">
        <v>0.42</v>
      </c>
      <c r="K38" s="22"/>
      <c r="L38" s="22"/>
      <c r="M38" s="22"/>
      <c r="N38" s="22"/>
      <c r="O38" s="22"/>
      <c r="P38" s="22"/>
    </row>
    <row r="39" spans="1:16" ht="39" customHeight="1" x14ac:dyDescent="0.2">
      <c r="A39" s="22"/>
      <c r="B39" s="35"/>
      <c r="C39" s="1145" t="s">
        <v>544</v>
      </c>
      <c r="D39" s="1146"/>
      <c r="E39" s="1147"/>
      <c r="F39" s="36">
        <v>0.21</v>
      </c>
      <c r="G39" s="37">
        <v>0.24</v>
      </c>
      <c r="H39" s="37">
        <v>0.27</v>
      </c>
      <c r="I39" s="37">
        <v>0.31</v>
      </c>
      <c r="J39" s="38">
        <v>0.27</v>
      </c>
      <c r="K39" s="22"/>
      <c r="L39" s="22"/>
      <c r="M39" s="22"/>
      <c r="N39" s="22"/>
      <c r="O39" s="22"/>
      <c r="P39" s="22"/>
    </row>
    <row r="40" spans="1:16" ht="39" customHeight="1" x14ac:dyDescent="0.2">
      <c r="A40" s="22"/>
      <c r="B40" s="35"/>
      <c r="C40" s="1145" t="s">
        <v>545</v>
      </c>
      <c r="D40" s="1146"/>
      <c r="E40" s="1147"/>
      <c r="F40" s="36">
        <v>0.11</v>
      </c>
      <c r="G40" s="37">
        <v>0.16</v>
      </c>
      <c r="H40" s="37">
        <v>0.2</v>
      </c>
      <c r="I40" s="37">
        <v>0.08</v>
      </c>
      <c r="J40" s="38">
        <v>0.19</v>
      </c>
      <c r="K40" s="22"/>
      <c r="L40" s="22"/>
      <c r="M40" s="22"/>
      <c r="N40" s="22"/>
      <c r="O40" s="22"/>
      <c r="P40" s="22"/>
    </row>
    <row r="41" spans="1:16" ht="39" customHeight="1" x14ac:dyDescent="0.2">
      <c r="A41" s="22"/>
      <c r="B41" s="35"/>
      <c r="C41" s="1145" t="s">
        <v>546</v>
      </c>
      <c r="D41" s="1146"/>
      <c r="E41" s="1147"/>
      <c r="F41" s="36">
        <v>0</v>
      </c>
      <c r="G41" s="37">
        <v>0</v>
      </c>
      <c r="H41" s="37">
        <v>0</v>
      </c>
      <c r="I41" s="37">
        <v>0</v>
      </c>
      <c r="J41" s="38">
        <v>0.1</v>
      </c>
      <c r="K41" s="22"/>
      <c r="L41" s="22"/>
      <c r="M41" s="22"/>
      <c r="N41" s="22"/>
      <c r="O41" s="22"/>
      <c r="P41" s="22"/>
    </row>
    <row r="42" spans="1:16" ht="39" customHeight="1" x14ac:dyDescent="0.2">
      <c r="A42" s="22"/>
      <c r="B42" s="39"/>
      <c r="C42" s="1145" t="s">
        <v>547</v>
      </c>
      <c r="D42" s="1146"/>
      <c r="E42" s="1147"/>
      <c r="F42" s="36" t="s">
        <v>493</v>
      </c>
      <c r="G42" s="37" t="s">
        <v>493</v>
      </c>
      <c r="H42" s="37" t="s">
        <v>493</v>
      </c>
      <c r="I42" s="37" t="s">
        <v>493</v>
      </c>
      <c r="J42" s="38" t="s">
        <v>493</v>
      </c>
      <c r="K42" s="22"/>
      <c r="L42" s="22"/>
      <c r="M42" s="22"/>
      <c r="N42" s="22"/>
      <c r="O42" s="22"/>
      <c r="P42" s="22"/>
    </row>
    <row r="43" spans="1:16" ht="39" customHeight="1" thickBot="1" x14ac:dyDescent="0.25">
      <c r="A43" s="22"/>
      <c r="B43" s="40"/>
      <c r="C43" s="1148" t="s">
        <v>548</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2J3bYzD0PxIEJb9ZuVicie0qA0RdcENVoTaMqLTZx0qfYJEjlHHCrN0g/1cjl02ETTz1zsFQfYINEuJ6a/Ithg==" saltValue="nBmqSINQIk+lQ0Qoi+QJ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36656</v>
      </c>
      <c r="L45" s="60">
        <v>37350</v>
      </c>
      <c r="M45" s="60">
        <v>38906</v>
      </c>
      <c r="N45" s="60">
        <v>39337</v>
      </c>
      <c r="O45" s="61">
        <v>40112</v>
      </c>
      <c r="P45" s="48"/>
      <c r="Q45" s="48"/>
      <c r="R45" s="48"/>
      <c r="S45" s="48"/>
      <c r="T45" s="48"/>
      <c r="U45" s="48"/>
    </row>
    <row r="46" spans="1:21" ht="30.75" customHeight="1" x14ac:dyDescent="0.2">
      <c r="A46" s="48"/>
      <c r="B46" s="1155"/>
      <c r="C46" s="1156"/>
      <c r="D46" s="62"/>
      <c r="E46" s="1161" t="s">
        <v>11</v>
      </c>
      <c r="F46" s="1161"/>
      <c r="G46" s="1161"/>
      <c r="H46" s="1161"/>
      <c r="I46" s="1161"/>
      <c r="J46" s="1162"/>
      <c r="K46" s="63">
        <v>2282</v>
      </c>
      <c r="L46" s="64">
        <v>2128</v>
      </c>
      <c r="M46" s="64">
        <v>2041</v>
      </c>
      <c r="N46" s="64">
        <v>2825</v>
      </c>
      <c r="O46" s="65">
        <v>2232</v>
      </c>
      <c r="P46" s="48"/>
      <c r="Q46" s="48"/>
      <c r="R46" s="48"/>
      <c r="S46" s="48"/>
      <c r="T46" s="48"/>
      <c r="U46" s="48"/>
    </row>
    <row r="47" spans="1:21" ht="30.75" customHeight="1" x14ac:dyDescent="0.2">
      <c r="A47" s="48"/>
      <c r="B47" s="1155"/>
      <c r="C47" s="1156"/>
      <c r="D47" s="62"/>
      <c r="E47" s="1161" t="s">
        <v>12</v>
      </c>
      <c r="F47" s="1161"/>
      <c r="G47" s="1161"/>
      <c r="H47" s="1161"/>
      <c r="I47" s="1161"/>
      <c r="J47" s="1162"/>
      <c r="K47" s="63">
        <v>7580</v>
      </c>
      <c r="L47" s="64">
        <v>7987</v>
      </c>
      <c r="M47" s="64">
        <v>8029</v>
      </c>
      <c r="N47" s="64">
        <v>9653</v>
      </c>
      <c r="O47" s="65">
        <v>9659</v>
      </c>
      <c r="P47" s="48"/>
      <c r="Q47" s="48"/>
      <c r="R47" s="48"/>
      <c r="S47" s="48"/>
      <c r="T47" s="48"/>
      <c r="U47" s="48"/>
    </row>
    <row r="48" spans="1:21" ht="30.75" customHeight="1" x14ac:dyDescent="0.2">
      <c r="A48" s="48"/>
      <c r="B48" s="1155"/>
      <c r="C48" s="1156"/>
      <c r="D48" s="62"/>
      <c r="E48" s="1161" t="s">
        <v>13</v>
      </c>
      <c r="F48" s="1161"/>
      <c r="G48" s="1161"/>
      <c r="H48" s="1161"/>
      <c r="I48" s="1161"/>
      <c r="J48" s="1162"/>
      <c r="K48" s="63">
        <v>13159</v>
      </c>
      <c r="L48" s="64">
        <v>13478</v>
      </c>
      <c r="M48" s="64">
        <v>13911</v>
      </c>
      <c r="N48" s="64">
        <v>13941</v>
      </c>
      <c r="O48" s="65">
        <v>14206</v>
      </c>
      <c r="P48" s="48"/>
      <c r="Q48" s="48"/>
      <c r="R48" s="48"/>
      <c r="S48" s="48"/>
      <c r="T48" s="48"/>
      <c r="U48" s="48"/>
    </row>
    <row r="49" spans="1:21" ht="30.75" customHeight="1" x14ac:dyDescent="0.2">
      <c r="A49" s="48"/>
      <c r="B49" s="1155"/>
      <c r="C49" s="1156"/>
      <c r="D49" s="62"/>
      <c r="E49" s="1161" t="s">
        <v>14</v>
      </c>
      <c r="F49" s="1161"/>
      <c r="G49" s="1161"/>
      <c r="H49" s="1161"/>
      <c r="I49" s="1161"/>
      <c r="J49" s="1162"/>
      <c r="K49" s="63">
        <v>24</v>
      </c>
      <c r="L49" s="64">
        <v>12</v>
      </c>
      <c r="M49" s="64">
        <v>14</v>
      </c>
      <c r="N49" s="64">
        <v>15</v>
      </c>
      <c r="O49" s="65">
        <v>19</v>
      </c>
      <c r="P49" s="48"/>
      <c r="Q49" s="48"/>
      <c r="R49" s="48"/>
      <c r="S49" s="48"/>
      <c r="T49" s="48"/>
      <c r="U49" s="48"/>
    </row>
    <row r="50" spans="1:21" ht="30.75" customHeight="1" x14ac:dyDescent="0.2">
      <c r="A50" s="48"/>
      <c r="B50" s="1155"/>
      <c r="C50" s="1156"/>
      <c r="D50" s="62"/>
      <c r="E50" s="1161" t="s">
        <v>15</v>
      </c>
      <c r="F50" s="1161"/>
      <c r="G50" s="1161"/>
      <c r="H50" s="1161"/>
      <c r="I50" s="1161"/>
      <c r="J50" s="1162"/>
      <c r="K50" s="63">
        <v>450</v>
      </c>
      <c r="L50" s="64">
        <v>424</v>
      </c>
      <c r="M50" s="64">
        <v>321</v>
      </c>
      <c r="N50" s="64">
        <v>310</v>
      </c>
      <c r="O50" s="65">
        <v>246</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493</v>
      </c>
      <c r="L51" s="64" t="s">
        <v>493</v>
      </c>
      <c r="M51" s="64" t="s">
        <v>493</v>
      </c>
      <c r="N51" s="64" t="s">
        <v>493</v>
      </c>
      <c r="O51" s="65" t="s">
        <v>493</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38532</v>
      </c>
      <c r="L52" s="64">
        <v>38924</v>
      </c>
      <c r="M52" s="64">
        <v>39659</v>
      </c>
      <c r="N52" s="64">
        <v>39847</v>
      </c>
      <c r="O52" s="65">
        <v>40235</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21619</v>
      </c>
      <c r="L53" s="69">
        <v>22455</v>
      </c>
      <c r="M53" s="69">
        <v>23563</v>
      </c>
      <c r="N53" s="69">
        <v>26234</v>
      </c>
      <c r="O53" s="70">
        <v>26239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2">
      <c r="B58" s="1169" t="s">
        <v>24</v>
      </c>
      <c r="C58" s="1170"/>
      <c r="D58" s="1175" t="s">
        <v>25</v>
      </c>
      <c r="E58" s="1176"/>
      <c r="F58" s="1176"/>
      <c r="G58" s="1176"/>
      <c r="H58" s="1176"/>
      <c r="I58" s="1176"/>
      <c r="J58" s="1177"/>
      <c r="K58" s="83">
        <v>6461</v>
      </c>
      <c r="L58" s="84">
        <v>5597</v>
      </c>
      <c r="M58" s="84">
        <v>5612</v>
      </c>
      <c r="N58" s="84">
        <v>9304</v>
      </c>
      <c r="O58" s="85">
        <v>6587</v>
      </c>
    </row>
    <row r="59" spans="1:21" ht="31.5" customHeight="1" x14ac:dyDescent="0.2">
      <c r="B59" s="1171"/>
      <c r="C59" s="1172"/>
      <c r="D59" s="1178" t="s">
        <v>26</v>
      </c>
      <c r="E59" s="1179"/>
      <c r="F59" s="1179"/>
      <c r="G59" s="1179"/>
      <c r="H59" s="1179"/>
      <c r="I59" s="1179"/>
      <c r="J59" s="1180"/>
      <c r="K59" s="86">
        <v>21000</v>
      </c>
      <c r="L59" s="87">
        <v>20687</v>
      </c>
      <c r="M59" s="87">
        <v>22082</v>
      </c>
      <c r="N59" s="87">
        <v>25535</v>
      </c>
      <c r="O59" s="88">
        <v>24051</v>
      </c>
    </row>
    <row r="60" spans="1:21" ht="31.5" customHeight="1" thickBot="1" x14ac:dyDescent="0.25">
      <c r="B60" s="1173"/>
      <c r="C60" s="1174"/>
      <c r="D60" s="1181" t="s">
        <v>27</v>
      </c>
      <c r="E60" s="1182"/>
      <c r="F60" s="1182"/>
      <c r="G60" s="1182"/>
      <c r="H60" s="1182"/>
      <c r="I60" s="1182"/>
      <c r="J60" s="1183"/>
      <c r="K60" s="89">
        <v>32467</v>
      </c>
      <c r="L60" s="90">
        <v>33380</v>
      </c>
      <c r="M60" s="90">
        <v>32467</v>
      </c>
      <c r="N60" s="90">
        <v>36668</v>
      </c>
      <c r="O60" s="91">
        <v>36320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MFBZM29EXTDzERbCoDQmpNkncBOqYjaxev8b9DJyQtW3NRgkSn56w1M1V2RKCUMfWBFgNA7P4Ffi+0c+KhhiA==" saltValue="DXtvzkx0xQd0O6be9GdzY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531</v>
      </c>
      <c r="J40" s="103" t="s">
        <v>532</v>
      </c>
      <c r="K40" s="103" t="s">
        <v>533</v>
      </c>
      <c r="L40" s="103" t="s">
        <v>534</v>
      </c>
      <c r="M40" s="104" t="s">
        <v>535</v>
      </c>
    </row>
    <row r="41" spans="2:13" ht="27.75" customHeight="1" x14ac:dyDescent="0.2">
      <c r="B41" s="1184" t="s">
        <v>30</v>
      </c>
      <c r="C41" s="1185"/>
      <c r="D41" s="105"/>
      <c r="E41" s="1190" t="s">
        <v>31</v>
      </c>
      <c r="F41" s="1190"/>
      <c r="G41" s="1190"/>
      <c r="H41" s="1191"/>
      <c r="I41" s="355">
        <v>654360</v>
      </c>
      <c r="J41" s="356">
        <v>665123</v>
      </c>
      <c r="K41" s="356">
        <v>667056</v>
      </c>
      <c r="L41" s="356">
        <v>659349</v>
      </c>
      <c r="M41" s="357">
        <v>654495</v>
      </c>
    </row>
    <row r="42" spans="2:13" ht="27.75" customHeight="1" x14ac:dyDescent="0.2">
      <c r="B42" s="1186"/>
      <c r="C42" s="1187"/>
      <c r="D42" s="106"/>
      <c r="E42" s="1192" t="s">
        <v>32</v>
      </c>
      <c r="F42" s="1192"/>
      <c r="G42" s="1192"/>
      <c r="H42" s="1193"/>
      <c r="I42" s="358">
        <v>10467</v>
      </c>
      <c r="J42" s="359">
        <v>9810</v>
      </c>
      <c r="K42" s="359">
        <v>9067</v>
      </c>
      <c r="L42" s="359">
        <v>8974</v>
      </c>
      <c r="M42" s="360">
        <v>8048</v>
      </c>
    </row>
    <row r="43" spans="2:13" ht="27.75" customHeight="1" x14ac:dyDescent="0.2">
      <c r="B43" s="1186"/>
      <c r="C43" s="1187"/>
      <c r="D43" s="106"/>
      <c r="E43" s="1192" t="s">
        <v>33</v>
      </c>
      <c r="F43" s="1192"/>
      <c r="G43" s="1192"/>
      <c r="H43" s="1193"/>
      <c r="I43" s="358">
        <v>180477</v>
      </c>
      <c r="J43" s="359">
        <v>172244</v>
      </c>
      <c r="K43" s="359">
        <v>174908</v>
      </c>
      <c r="L43" s="359">
        <v>174727</v>
      </c>
      <c r="M43" s="360">
        <v>172797</v>
      </c>
    </row>
    <row r="44" spans="2:13" ht="27.75" customHeight="1" x14ac:dyDescent="0.2">
      <c r="B44" s="1186"/>
      <c r="C44" s="1187"/>
      <c r="D44" s="106"/>
      <c r="E44" s="1192" t="s">
        <v>34</v>
      </c>
      <c r="F44" s="1192"/>
      <c r="G44" s="1192"/>
      <c r="H44" s="1193"/>
      <c r="I44" s="358">
        <v>439</v>
      </c>
      <c r="J44" s="359">
        <v>426</v>
      </c>
      <c r="K44" s="359">
        <v>405</v>
      </c>
      <c r="L44" s="359">
        <v>381</v>
      </c>
      <c r="M44" s="360">
        <v>366</v>
      </c>
    </row>
    <row r="45" spans="2:13" ht="27.75" customHeight="1" x14ac:dyDescent="0.2">
      <c r="B45" s="1186"/>
      <c r="C45" s="1187"/>
      <c r="D45" s="106"/>
      <c r="E45" s="1192" t="s">
        <v>35</v>
      </c>
      <c r="F45" s="1192"/>
      <c r="G45" s="1192"/>
      <c r="H45" s="1193"/>
      <c r="I45" s="358">
        <v>76459</v>
      </c>
      <c r="J45" s="359">
        <v>76410</v>
      </c>
      <c r="K45" s="359">
        <v>74348</v>
      </c>
      <c r="L45" s="359">
        <v>72626</v>
      </c>
      <c r="M45" s="360">
        <v>74005</v>
      </c>
    </row>
    <row r="46" spans="2:13" ht="27.75" customHeight="1" x14ac:dyDescent="0.2">
      <c r="B46" s="1186"/>
      <c r="C46" s="1187"/>
      <c r="D46" s="107"/>
      <c r="E46" s="1192" t="s">
        <v>36</v>
      </c>
      <c r="F46" s="1192"/>
      <c r="G46" s="1192"/>
      <c r="H46" s="1193"/>
      <c r="I46" s="358">
        <v>115</v>
      </c>
      <c r="J46" s="359">
        <v>56</v>
      </c>
      <c r="K46" s="359" t="s">
        <v>493</v>
      </c>
      <c r="L46" s="359">
        <v>8</v>
      </c>
      <c r="M46" s="360">
        <v>8</v>
      </c>
    </row>
    <row r="47" spans="2:13" ht="27.75" customHeight="1" x14ac:dyDescent="0.2">
      <c r="B47" s="1186"/>
      <c r="C47" s="1187"/>
      <c r="D47" s="108"/>
      <c r="E47" s="1194" t="s">
        <v>37</v>
      </c>
      <c r="F47" s="1195"/>
      <c r="G47" s="1195"/>
      <c r="H47" s="1196"/>
      <c r="I47" s="358" t="s">
        <v>493</v>
      </c>
      <c r="J47" s="359" t="s">
        <v>493</v>
      </c>
      <c r="K47" s="359" t="s">
        <v>493</v>
      </c>
      <c r="L47" s="359" t="s">
        <v>493</v>
      </c>
      <c r="M47" s="360" t="s">
        <v>493</v>
      </c>
    </row>
    <row r="48" spans="2:13" ht="27.75" customHeight="1" x14ac:dyDescent="0.2">
      <c r="B48" s="1186"/>
      <c r="C48" s="1187"/>
      <c r="D48" s="106"/>
      <c r="E48" s="1192" t="s">
        <v>38</v>
      </c>
      <c r="F48" s="1192"/>
      <c r="G48" s="1192"/>
      <c r="H48" s="1193"/>
      <c r="I48" s="358" t="s">
        <v>493</v>
      </c>
      <c r="J48" s="359" t="s">
        <v>493</v>
      </c>
      <c r="K48" s="359" t="s">
        <v>493</v>
      </c>
      <c r="L48" s="359" t="s">
        <v>493</v>
      </c>
      <c r="M48" s="360" t="s">
        <v>493</v>
      </c>
    </row>
    <row r="49" spans="2:13" ht="27.75" customHeight="1" x14ac:dyDescent="0.2">
      <c r="B49" s="1188"/>
      <c r="C49" s="1189"/>
      <c r="D49" s="106"/>
      <c r="E49" s="1192" t="s">
        <v>39</v>
      </c>
      <c r="F49" s="1192"/>
      <c r="G49" s="1192"/>
      <c r="H49" s="1193"/>
      <c r="I49" s="358" t="s">
        <v>493</v>
      </c>
      <c r="J49" s="359" t="s">
        <v>493</v>
      </c>
      <c r="K49" s="359" t="s">
        <v>493</v>
      </c>
      <c r="L49" s="359" t="s">
        <v>493</v>
      </c>
      <c r="M49" s="360" t="s">
        <v>493</v>
      </c>
    </row>
    <row r="50" spans="2:13" ht="27.75" customHeight="1" x14ac:dyDescent="0.2">
      <c r="B50" s="1197" t="s">
        <v>40</v>
      </c>
      <c r="C50" s="1198"/>
      <c r="D50" s="109"/>
      <c r="E50" s="1192" t="s">
        <v>41</v>
      </c>
      <c r="F50" s="1192"/>
      <c r="G50" s="1192"/>
      <c r="H50" s="1193"/>
      <c r="I50" s="358">
        <v>32389</v>
      </c>
      <c r="J50" s="359">
        <v>32974</v>
      </c>
      <c r="K50" s="359">
        <v>42557</v>
      </c>
      <c r="L50" s="359">
        <v>40747</v>
      </c>
      <c r="M50" s="360">
        <v>41431</v>
      </c>
    </row>
    <row r="51" spans="2:13" ht="27.75" customHeight="1" x14ac:dyDescent="0.2">
      <c r="B51" s="1186"/>
      <c r="C51" s="1187"/>
      <c r="D51" s="106"/>
      <c r="E51" s="1192" t="s">
        <v>42</v>
      </c>
      <c r="F51" s="1192"/>
      <c r="G51" s="1192"/>
      <c r="H51" s="1193"/>
      <c r="I51" s="358">
        <v>86795</v>
      </c>
      <c r="J51" s="359">
        <v>81469</v>
      </c>
      <c r="K51" s="359">
        <v>80877</v>
      </c>
      <c r="L51" s="359">
        <v>79700</v>
      </c>
      <c r="M51" s="360">
        <v>77188</v>
      </c>
    </row>
    <row r="52" spans="2:13" ht="27.75" customHeight="1" x14ac:dyDescent="0.2">
      <c r="B52" s="1188"/>
      <c r="C52" s="1189"/>
      <c r="D52" s="106"/>
      <c r="E52" s="1192" t="s">
        <v>43</v>
      </c>
      <c r="F52" s="1192"/>
      <c r="G52" s="1192"/>
      <c r="H52" s="1193"/>
      <c r="I52" s="358">
        <v>527413</v>
      </c>
      <c r="J52" s="359">
        <v>538367</v>
      </c>
      <c r="K52" s="359">
        <v>540419</v>
      </c>
      <c r="L52" s="359">
        <v>536042</v>
      </c>
      <c r="M52" s="360">
        <v>535357</v>
      </c>
    </row>
    <row r="53" spans="2:13" ht="27.75" customHeight="1" thickBot="1" x14ac:dyDescent="0.25">
      <c r="B53" s="1199" t="s">
        <v>19</v>
      </c>
      <c r="C53" s="1200"/>
      <c r="D53" s="110"/>
      <c r="E53" s="1201" t="s">
        <v>44</v>
      </c>
      <c r="F53" s="1201"/>
      <c r="G53" s="1201"/>
      <c r="H53" s="1202"/>
      <c r="I53" s="361">
        <v>275718</v>
      </c>
      <c r="J53" s="362">
        <v>271259</v>
      </c>
      <c r="K53" s="362">
        <v>261932</v>
      </c>
      <c r="L53" s="362">
        <v>259575</v>
      </c>
      <c r="M53" s="363">
        <v>255743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foGD3wcWhTATmkqeis8f3mEHOo2ms0Lx0OkEHnQF18PHB1l5BxRqRrnUTg6XbcSZ8pjG9ewc0ZaBuBkoOmzlQQ==" saltValue="GyD1hpbN83+7UxL4LRY4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533</v>
      </c>
      <c r="G54" s="119" t="s">
        <v>534</v>
      </c>
      <c r="H54" s="120" t="s">
        <v>535</v>
      </c>
    </row>
    <row r="55" spans="2:8" ht="52.5" customHeight="1" x14ac:dyDescent="0.2">
      <c r="B55" s="121"/>
      <c r="C55" s="1211" t="s">
        <v>46</v>
      </c>
      <c r="D55" s="1211"/>
      <c r="E55" s="1212"/>
      <c r="F55" s="122">
        <v>9239</v>
      </c>
      <c r="G55" s="122">
        <v>8820</v>
      </c>
      <c r="H55" s="123">
        <v>4995</v>
      </c>
    </row>
    <row r="56" spans="2:8" ht="52.5" customHeight="1" x14ac:dyDescent="0.2">
      <c r="B56" s="124"/>
      <c r="C56" s="1213" t="s">
        <v>47</v>
      </c>
      <c r="D56" s="1213"/>
      <c r="E56" s="1214"/>
      <c r="F56" s="125">
        <v>36</v>
      </c>
      <c r="G56" s="125">
        <v>36</v>
      </c>
      <c r="H56" s="126">
        <v>1130</v>
      </c>
    </row>
    <row r="57" spans="2:8" ht="53.25" customHeight="1" x14ac:dyDescent="0.2">
      <c r="B57" s="124"/>
      <c r="C57" s="1215" t="s">
        <v>48</v>
      </c>
      <c r="D57" s="1215"/>
      <c r="E57" s="1216"/>
      <c r="F57" s="127">
        <v>1916</v>
      </c>
      <c r="G57" s="127">
        <v>1951</v>
      </c>
      <c r="H57" s="128">
        <v>2203</v>
      </c>
    </row>
    <row r="58" spans="2:8" ht="45.75" customHeight="1" x14ac:dyDescent="0.2">
      <c r="B58" s="129"/>
      <c r="C58" s="1203" t="s">
        <v>583</v>
      </c>
      <c r="D58" s="1204"/>
      <c r="E58" s="1205"/>
      <c r="F58" s="130">
        <v>1506</v>
      </c>
      <c r="G58" s="130">
        <v>1506</v>
      </c>
      <c r="H58" s="131">
        <v>1506</v>
      </c>
    </row>
    <row r="59" spans="2:8" ht="45.75" customHeight="1" x14ac:dyDescent="0.2">
      <c r="B59" s="129"/>
      <c r="C59" s="1203" t="s">
        <v>584</v>
      </c>
      <c r="D59" s="1204"/>
      <c r="E59" s="1205"/>
      <c r="F59" s="130">
        <v>0</v>
      </c>
      <c r="G59" s="130">
        <v>0</v>
      </c>
      <c r="H59" s="131">
        <v>400</v>
      </c>
    </row>
    <row r="60" spans="2:8" ht="45.75" customHeight="1" x14ac:dyDescent="0.2">
      <c r="B60" s="129"/>
      <c r="C60" s="1203" t="s">
        <v>585</v>
      </c>
      <c r="D60" s="1204"/>
      <c r="E60" s="1205"/>
      <c r="F60" s="130">
        <v>100</v>
      </c>
      <c r="G60" s="130">
        <v>140</v>
      </c>
      <c r="H60" s="131">
        <v>155</v>
      </c>
    </row>
    <row r="61" spans="2:8" ht="45.75" customHeight="1" x14ac:dyDescent="0.2">
      <c r="B61" s="129"/>
      <c r="C61" s="1203" t="s">
        <v>586</v>
      </c>
      <c r="D61" s="1204"/>
      <c r="E61" s="1205"/>
      <c r="F61" s="130">
        <v>87</v>
      </c>
      <c r="G61" s="130">
        <v>78</v>
      </c>
      <c r="H61" s="131">
        <v>70</v>
      </c>
    </row>
    <row r="62" spans="2:8" ht="45.75" customHeight="1" thickBot="1" x14ac:dyDescent="0.25">
      <c r="B62" s="132"/>
      <c r="C62" s="1206" t="s">
        <v>587</v>
      </c>
      <c r="D62" s="1207"/>
      <c r="E62" s="1208"/>
      <c r="F62" s="133">
        <v>40</v>
      </c>
      <c r="G62" s="133">
        <v>54</v>
      </c>
      <c r="H62" s="134">
        <v>58</v>
      </c>
    </row>
    <row r="63" spans="2:8" ht="52.5" customHeight="1" thickBot="1" x14ac:dyDescent="0.25">
      <c r="B63" s="135"/>
      <c r="C63" s="1209" t="s">
        <v>49</v>
      </c>
      <c r="D63" s="1209"/>
      <c r="E63" s="1210"/>
      <c r="F63" s="136">
        <v>11190</v>
      </c>
      <c r="G63" s="136">
        <v>10807</v>
      </c>
      <c r="H63" s="137">
        <v>8328</v>
      </c>
    </row>
    <row r="64" spans="2:8" ht="13" x14ac:dyDescent="0.2"/>
  </sheetData>
  <sheetProtection algorithmName="SHA-512" hashValue="06tMF4xdwnWd61iOLUrYFphhZ3EKVBmj6xdiq1pCPAutHQ+zdfUtJ7swvq16huiDn2rcez4q6wLHKdG6hPwKNw==" saltValue="qM7lnLBnJZO1VQBFHl0o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530</v>
      </c>
      <c r="G2" s="151"/>
      <c r="H2" s="152"/>
    </row>
    <row r="3" spans="1:8" x14ac:dyDescent="0.2">
      <c r="A3" s="148" t="s">
        <v>523</v>
      </c>
      <c r="B3" s="153"/>
      <c r="C3" s="154"/>
      <c r="D3" s="155">
        <v>70038</v>
      </c>
      <c r="E3" s="156"/>
      <c r="F3" s="157">
        <v>57132</v>
      </c>
      <c r="G3" s="158"/>
      <c r="H3" s="159"/>
    </row>
    <row r="4" spans="1:8" x14ac:dyDescent="0.2">
      <c r="A4" s="160"/>
      <c r="B4" s="161"/>
      <c r="C4" s="162"/>
      <c r="D4" s="163">
        <v>30066</v>
      </c>
      <c r="E4" s="164"/>
      <c r="F4" s="165">
        <v>30126</v>
      </c>
      <c r="G4" s="166"/>
      <c r="H4" s="167"/>
    </row>
    <row r="5" spans="1:8" x14ac:dyDescent="0.2">
      <c r="A5" s="148" t="s">
        <v>525</v>
      </c>
      <c r="B5" s="153"/>
      <c r="C5" s="154"/>
      <c r="D5" s="155">
        <v>59492</v>
      </c>
      <c r="E5" s="156"/>
      <c r="F5" s="157">
        <v>58766</v>
      </c>
      <c r="G5" s="158"/>
      <c r="H5" s="159"/>
    </row>
    <row r="6" spans="1:8" x14ac:dyDescent="0.2">
      <c r="A6" s="160"/>
      <c r="B6" s="161"/>
      <c r="C6" s="162"/>
      <c r="D6" s="163">
        <v>18944</v>
      </c>
      <c r="E6" s="164"/>
      <c r="F6" s="165">
        <v>29363</v>
      </c>
      <c r="G6" s="166"/>
      <c r="H6" s="167"/>
    </row>
    <row r="7" spans="1:8" x14ac:dyDescent="0.2">
      <c r="A7" s="148" t="s">
        <v>526</v>
      </c>
      <c r="B7" s="153"/>
      <c r="C7" s="154"/>
      <c r="D7" s="155">
        <v>56709</v>
      </c>
      <c r="E7" s="156"/>
      <c r="F7" s="157">
        <v>62482</v>
      </c>
      <c r="G7" s="158"/>
      <c r="H7" s="159"/>
    </row>
    <row r="8" spans="1:8" x14ac:dyDescent="0.2">
      <c r="A8" s="160"/>
      <c r="B8" s="161"/>
      <c r="C8" s="162"/>
      <c r="D8" s="163">
        <v>19355</v>
      </c>
      <c r="E8" s="164"/>
      <c r="F8" s="165">
        <v>34626</v>
      </c>
      <c r="G8" s="166"/>
      <c r="H8" s="167"/>
    </row>
    <row r="9" spans="1:8" x14ac:dyDescent="0.2">
      <c r="A9" s="148" t="s">
        <v>527</v>
      </c>
      <c r="B9" s="153"/>
      <c r="C9" s="154"/>
      <c r="D9" s="155">
        <v>55062</v>
      </c>
      <c r="E9" s="156"/>
      <c r="F9" s="157">
        <v>59288</v>
      </c>
      <c r="G9" s="158"/>
      <c r="H9" s="159"/>
    </row>
    <row r="10" spans="1:8" x14ac:dyDescent="0.2">
      <c r="A10" s="160"/>
      <c r="B10" s="161"/>
      <c r="C10" s="162"/>
      <c r="D10" s="163">
        <v>21048</v>
      </c>
      <c r="E10" s="164"/>
      <c r="F10" s="165">
        <v>32670</v>
      </c>
      <c r="G10" s="166"/>
      <c r="H10" s="167"/>
    </row>
    <row r="11" spans="1:8" x14ac:dyDescent="0.2">
      <c r="A11" s="148" t="s">
        <v>528</v>
      </c>
      <c r="B11" s="153"/>
      <c r="C11" s="154"/>
      <c r="D11" s="155">
        <v>58788</v>
      </c>
      <c r="E11" s="156"/>
      <c r="F11" s="157">
        <v>63490</v>
      </c>
      <c r="G11" s="158"/>
      <c r="H11" s="159"/>
    </row>
    <row r="12" spans="1:8" x14ac:dyDescent="0.2">
      <c r="A12" s="160"/>
      <c r="B12" s="161"/>
      <c r="C12" s="168"/>
      <c r="D12" s="163">
        <v>26058</v>
      </c>
      <c r="E12" s="164"/>
      <c r="F12" s="165">
        <v>35347</v>
      </c>
      <c r="G12" s="166"/>
      <c r="H12" s="167"/>
    </row>
    <row r="13" spans="1:8" x14ac:dyDescent="0.2">
      <c r="A13" s="148"/>
      <c r="B13" s="153"/>
      <c r="C13" s="169"/>
      <c r="D13" s="170">
        <v>60018</v>
      </c>
      <c r="E13" s="171"/>
      <c r="F13" s="172">
        <v>60232</v>
      </c>
      <c r="G13" s="173"/>
      <c r="H13" s="159"/>
    </row>
    <row r="14" spans="1:8" x14ac:dyDescent="0.2">
      <c r="A14" s="160"/>
      <c r="B14" s="161"/>
      <c r="C14" s="162"/>
      <c r="D14" s="163">
        <v>23094</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1.72</v>
      </c>
      <c r="C19" s="174">
        <f>ROUND(VALUE(SUBSTITUTE(実質収支比率等に係る経年分析!G$48,"▲","-")),2)</f>
        <v>1.53</v>
      </c>
      <c r="D19" s="174">
        <f>ROUND(VALUE(SUBSTITUTE(実質収支比率等に係る経年分析!H$48,"▲","-")),2)</f>
        <v>3.1</v>
      </c>
      <c r="E19" s="174">
        <f>ROUND(VALUE(SUBSTITUTE(実質収支比率等に係る経年分析!I$48,"▲","-")),2)</f>
        <v>2.7</v>
      </c>
      <c r="F19" s="174">
        <f>ROUND(VALUE(SUBSTITUTE(実質収支比率等に係る経年分析!J$48,"▲","-")),2)</f>
        <v>2.17</v>
      </c>
    </row>
    <row r="20" spans="1:11" x14ac:dyDescent="0.2">
      <c r="A20" s="174" t="s">
        <v>53</v>
      </c>
      <c r="B20" s="174">
        <f>ROUND(VALUE(SUBSTITUTE(実質収支比率等に係る経年分析!F$47,"▲","-")),2)</f>
        <v>1.97</v>
      </c>
      <c r="C20" s="174">
        <f>ROUND(VALUE(SUBSTITUTE(実質収支比率等に係る経年分析!G$47,"▲","-")),2)</f>
        <v>1.49</v>
      </c>
      <c r="D20" s="174">
        <f>ROUND(VALUE(SUBSTITUTE(実質収支比率等に係る経年分析!H$47,"▲","-")),2)</f>
        <v>3.79</v>
      </c>
      <c r="E20" s="174">
        <f>ROUND(VALUE(SUBSTITUTE(実質収支比率等に係る経年分析!I$47,"▲","-")),2)</f>
        <v>3.7</v>
      </c>
      <c r="F20" s="174">
        <f>ROUND(VALUE(SUBSTITUTE(実質収支比率等に係る経年分析!J$47,"▲","-")),2)</f>
        <v>2.0699999999999998</v>
      </c>
    </row>
    <row r="21" spans="1:11" x14ac:dyDescent="0.2">
      <c r="A21" s="174" t="s">
        <v>54</v>
      </c>
      <c r="B21" s="174">
        <f>IF(ISNUMBER(VALUE(SUBSTITUTE(実質収支比率等に係る経年分析!F$49,"▲","-"))),ROUND(VALUE(SUBSTITUTE(実質収支比率等に係る経年分析!F$49,"▲","-")),2),NA())</f>
        <v>0.73</v>
      </c>
      <c r="C21" s="174">
        <f>IF(ISNUMBER(VALUE(SUBSTITUTE(実質収支比率等に係る経年分析!G$49,"▲","-"))),ROUND(VALUE(SUBSTITUTE(実質収支比率等に係る経年分析!G$49,"▲","-")),2),NA())</f>
        <v>-0.6</v>
      </c>
      <c r="D21" s="174">
        <f>IF(ISNUMBER(VALUE(SUBSTITUTE(実質収支比率等に係る経年分析!H$49,"▲","-"))),ROUND(VALUE(SUBSTITUTE(実質収支比率等に係る経年分析!H$49,"▲","-")),2),NA())</f>
        <v>3.99</v>
      </c>
      <c r="E21" s="174">
        <f>IF(ISNUMBER(VALUE(SUBSTITUTE(実質収支比率等に係る経年分析!I$49,"▲","-"))),ROUND(VALUE(SUBSTITUTE(実質収支比率等に係る経年分析!I$49,"▲","-")),2),NA())</f>
        <v>-0.65</v>
      </c>
      <c r="F21" s="174">
        <f>IF(ISNUMBER(VALUE(SUBSTITUTE(実質収支比率等に係る経年分析!J$49,"▲","-"))),ROUND(VALUE(SUBSTITUTE(実質収支比率等に係る経年分析!J$49,"▲","-")),2),NA())</f>
        <v>-2.09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2">
      <c r="A30" s="175" t="str">
        <f>IF(連結実質赤字比率に係る赤字・黒字の構成分析!C$40="",NA(),連結実質赤字比率に係る赤字・黒字の構成分析!C$40)</f>
        <v>国民健康保険事業会計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2">
      <c r="A31" s="175" t="str">
        <f>IF(連結実質赤字比率に係る赤字・黒字の構成分析!C$39="",NA(),連結実質赤字比率に係る赤字・黒字の構成分析!C$39)</f>
        <v>母子父子寡婦福祉資金貸付事業会計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0.55000000000000004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0.42</v>
      </c>
    </row>
    <row r="33" spans="1:16" x14ac:dyDescent="0.2">
      <c r="A33" s="175" t="str">
        <f>IF(連結実質赤字比率に係る赤字・黒字の構成分析!C$37="",NA(),連結実質赤字比率に係る赤字・黒字の構成分析!C$37)</f>
        <v>介護保険事業会計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0.56999999999999995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1.89</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2.0299999999999998</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3.33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38532</v>
      </c>
      <c r="E42" s="176"/>
      <c r="F42" s="176"/>
      <c r="G42" s="176">
        <f>'実質公債費比率（分子）の構造'!L$52</f>
        <v>38924</v>
      </c>
      <c r="H42" s="176"/>
      <c r="I42" s="176"/>
      <c r="J42" s="176">
        <f>'実質公債費比率（分子）の構造'!M$52</f>
        <v>39659</v>
      </c>
      <c r="K42" s="176"/>
      <c r="L42" s="176"/>
      <c r="M42" s="176">
        <f>'実質公債費比率（分子）の構造'!N$52</f>
        <v>39847</v>
      </c>
      <c r="N42" s="176"/>
      <c r="O42" s="176"/>
      <c r="P42" s="176">
        <f>'実質公債費比率（分子）の構造'!O$52</f>
        <v>40235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450</v>
      </c>
      <c r="C44" s="176"/>
      <c r="D44" s="176"/>
      <c r="E44" s="176">
        <f>'実質公債費比率（分子）の構造'!L$50</f>
        <v>424</v>
      </c>
      <c r="F44" s="176"/>
      <c r="G44" s="176"/>
      <c r="H44" s="176">
        <f>'実質公債費比率（分子）の構造'!M$50</f>
        <v>321</v>
      </c>
      <c r="I44" s="176"/>
      <c r="J44" s="176"/>
      <c r="K44" s="176">
        <f>'実質公債費比率（分子）の構造'!N$50</f>
        <v>310</v>
      </c>
      <c r="L44" s="176"/>
      <c r="M44" s="176"/>
      <c r="N44" s="176">
        <f>'実質公債費比率（分子）の構造'!O$50</f>
        <v>246</v>
      </c>
      <c r="O44" s="176"/>
      <c r="P44" s="176"/>
    </row>
    <row r="45" spans="1:16" x14ac:dyDescent="0.2">
      <c r="A45" s="176" t="s">
        <v>63</v>
      </c>
      <c r="B45" s="176">
        <f>'実質公債費比率（分子）の構造'!K$49</f>
        <v>24</v>
      </c>
      <c r="C45" s="176"/>
      <c r="D45" s="176"/>
      <c r="E45" s="176">
        <f>'実質公債費比率（分子）の構造'!L$49</f>
        <v>12</v>
      </c>
      <c r="F45" s="176"/>
      <c r="G45" s="176"/>
      <c r="H45" s="176">
        <f>'実質公債費比率（分子）の構造'!M$49</f>
        <v>14</v>
      </c>
      <c r="I45" s="176"/>
      <c r="J45" s="176"/>
      <c r="K45" s="176">
        <f>'実質公債費比率（分子）の構造'!N$49</f>
        <v>15</v>
      </c>
      <c r="L45" s="176"/>
      <c r="M45" s="176"/>
      <c r="N45" s="176">
        <f>'実質公債費比率（分子）の構造'!O$49</f>
        <v>19</v>
      </c>
      <c r="O45" s="176"/>
      <c r="P45" s="176"/>
    </row>
    <row r="46" spans="1:16" x14ac:dyDescent="0.2">
      <c r="A46" s="176" t="s">
        <v>64</v>
      </c>
      <c r="B46" s="176">
        <f>'実質公債費比率（分子）の構造'!K$48</f>
        <v>13159</v>
      </c>
      <c r="C46" s="176"/>
      <c r="D46" s="176"/>
      <c r="E46" s="176">
        <f>'実質公債費比率（分子）の構造'!L$48</f>
        <v>13478</v>
      </c>
      <c r="F46" s="176"/>
      <c r="G46" s="176"/>
      <c r="H46" s="176">
        <f>'実質公債費比率（分子）の構造'!M$48</f>
        <v>13911</v>
      </c>
      <c r="I46" s="176"/>
      <c r="J46" s="176"/>
      <c r="K46" s="176">
        <f>'実質公債費比率（分子）の構造'!N$48</f>
        <v>13941</v>
      </c>
      <c r="L46" s="176"/>
      <c r="M46" s="176"/>
      <c r="N46" s="176">
        <f>'実質公債費比率（分子）の構造'!O$48</f>
        <v>14206</v>
      </c>
      <c r="O46" s="176"/>
      <c r="P46" s="176"/>
    </row>
    <row r="47" spans="1:16" x14ac:dyDescent="0.2">
      <c r="A47" s="176" t="s">
        <v>12</v>
      </c>
      <c r="B47" s="176">
        <f>'実質公債費比率（分子）の構造'!K$47</f>
        <v>7580</v>
      </c>
      <c r="C47" s="176"/>
      <c r="D47" s="176"/>
      <c r="E47" s="176">
        <f>'実質公債費比率（分子）の構造'!L$47</f>
        <v>7987</v>
      </c>
      <c r="F47" s="176"/>
      <c r="G47" s="176"/>
      <c r="H47" s="176">
        <f>'実質公債費比率（分子）の構造'!M$47</f>
        <v>8029</v>
      </c>
      <c r="I47" s="176"/>
      <c r="J47" s="176"/>
      <c r="K47" s="176">
        <f>'実質公債費比率（分子）の構造'!N$47</f>
        <v>9653</v>
      </c>
      <c r="L47" s="176"/>
      <c r="M47" s="176"/>
      <c r="N47" s="176">
        <f>'実質公債費比率（分子）の構造'!O$47</f>
        <v>9659</v>
      </c>
      <c r="O47" s="176"/>
      <c r="P47" s="176"/>
    </row>
    <row r="48" spans="1:16" x14ac:dyDescent="0.2">
      <c r="A48" s="176" t="s">
        <v>65</v>
      </c>
      <c r="B48" s="176">
        <f>'実質公債費比率（分子）の構造'!K$46</f>
        <v>2282</v>
      </c>
      <c r="C48" s="176"/>
      <c r="D48" s="176"/>
      <c r="E48" s="176">
        <f>'実質公債費比率（分子）の構造'!L$46</f>
        <v>2128</v>
      </c>
      <c r="F48" s="176"/>
      <c r="G48" s="176"/>
      <c r="H48" s="176">
        <f>'実質公債費比率（分子）の構造'!M$46</f>
        <v>2041</v>
      </c>
      <c r="I48" s="176"/>
      <c r="J48" s="176"/>
      <c r="K48" s="176">
        <f>'実質公債費比率（分子）の構造'!N$46</f>
        <v>2825</v>
      </c>
      <c r="L48" s="176"/>
      <c r="M48" s="176"/>
      <c r="N48" s="176">
        <f>'実質公債費比率（分子）の構造'!O$46</f>
        <v>2232</v>
      </c>
      <c r="O48" s="176"/>
      <c r="P48" s="176"/>
    </row>
    <row r="49" spans="1:16" x14ac:dyDescent="0.2">
      <c r="A49" s="176" t="s">
        <v>66</v>
      </c>
      <c r="B49" s="176">
        <f>'実質公債費比率（分子）の構造'!K$45</f>
        <v>36656</v>
      </c>
      <c r="C49" s="176"/>
      <c r="D49" s="176"/>
      <c r="E49" s="176">
        <f>'実質公債費比率（分子）の構造'!L$45</f>
        <v>37350</v>
      </c>
      <c r="F49" s="176"/>
      <c r="G49" s="176"/>
      <c r="H49" s="176">
        <f>'実質公債費比率（分子）の構造'!M$45</f>
        <v>38906</v>
      </c>
      <c r="I49" s="176"/>
      <c r="J49" s="176"/>
      <c r="K49" s="176">
        <f>'実質公債費比率（分子）の構造'!N$45</f>
        <v>39337</v>
      </c>
      <c r="L49" s="176"/>
      <c r="M49" s="176"/>
      <c r="N49" s="176">
        <f>'実質公債費比率（分子）の構造'!O$45</f>
        <v>40112</v>
      </c>
      <c r="O49" s="176"/>
      <c r="P49" s="176"/>
    </row>
    <row r="50" spans="1:16" x14ac:dyDescent="0.2">
      <c r="A50" s="176" t="s">
        <v>67</v>
      </c>
      <c r="B50" s="176" t="e">
        <f>NA()</f>
        <v>#N/A</v>
      </c>
      <c r="C50" s="176">
        <f>IF(ISNUMBER('実質公債費比率（分子）の構造'!K$53),'実質公債費比率（分子）の構造'!K$53,NA())</f>
        <v>21619</v>
      </c>
      <c r="D50" s="176" t="e">
        <f>NA()</f>
        <v>#N/A</v>
      </c>
      <c r="E50" s="176" t="e">
        <f>NA()</f>
        <v>#N/A</v>
      </c>
      <c r="F50" s="176">
        <f>IF(ISNUMBER('実質公債費比率（分子）の構造'!L$53),'実質公債費比率（分子）の構造'!L$53,NA())</f>
        <v>22455</v>
      </c>
      <c r="G50" s="176" t="e">
        <f>NA()</f>
        <v>#N/A</v>
      </c>
      <c r="H50" s="176" t="e">
        <f>NA()</f>
        <v>#N/A</v>
      </c>
      <c r="I50" s="176">
        <f>IF(ISNUMBER('実質公債費比率（分子）の構造'!M$53),'実質公債費比率（分子）の構造'!M$53,NA())</f>
        <v>23563</v>
      </c>
      <c r="J50" s="176" t="e">
        <f>NA()</f>
        <v>#N/A</v>
      </c>
      <c r="K50" s="176" t="e">
        <f>NA()</f>
        <v>#N/A</v>
      </c>
      <c r="L50" s="176">
        <f>IF(ISNUMBER('実質公債費比率（分子）の構造'!N$53),'実質公債費比率（分子）の構造'!N$53,NA())</f>
        <v>26234</v>
      </c>
      <c r="M50" s="176" t="e">
        <f>NA()</f>
        <v>#N/A</v>
      </c>
      <c r="N50" s="176" t="e">
        <f>NA()</f>
        <v>#N/A</v>
      </c>
      <c r="O50" s="176">
        <f>IF(ISNUMBER('実質公債費比率（分子）の構造'!O$53),'実質公債費比率（分子）の構造'!O$53,NA())</f>
        <v>26239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527413</v>
      </c>
      <c r="E56" s="175"/>
      <c r="F56" s="175"/>
      <c r="G56" s="175">
        <f>'将来負担比率（分子）の構造'!J$52</f>
        <v>538367</v>
      </c>
      <c r="H56" s="175"/>
      <c r="I56" s="175"/>
      <c r="J56" s="175">
        <f>'将来負担比率（分子）の構造'!K$52</f>
        <v>540419</v>
      </c>
      <c r="K56" s="175"/>
      <c r="L56" s="175"/>
      <c r="M56" s="175">
        <f>'将来負担比率（分子）の構造'!L$52</f>
        <v>536042</v>
      </c>
      <c r="N56" s="175"/>
      <c r="O56" s="175"/>
      <c r="P56" s="175">
        <f>'将来負担比率（分子）の構造'!M$52</f>
        <v>535357</v>
      </c>
    </row>
    <row r="57" spans="1:16" x14ac:dyDescent="0.2">
      <c r="A57" s="175" t="s">
        <v>42</v>
      </c>
      <c r="B57" s="175"/>
      <c r="C57" s="175"/>
      <c r="D57" s="175">
        <f>'将来負担比率（分子）の構造'!I$51</f>
        <v>86795</v>
      </c>
      <c r="E57" s="175"/>
      <c r="F57" s="175"/>
      <c r="G57" s="175">
        <f>'将来負担比率（分子）の構造'!J$51</f>
        <v>81469</v>
      </c>
      <c r="H57" s="175"/>
      <c r="I57" s="175"/>
      <c r="J57" s="175">
        <f>'将来負担比率（分子）の構造'!K$51</f>
        <v>80877</v>
      </c>
      <c r="K57" s="175"/>
      <c r="L57" s="175"/>
      <c r="M57" s="175">
        <f>'将来負担比率（分子）の構造'!L$51</f>
        <v>79700</v>
      </c>
      <c r="N57" s="175"/>
      <c r="O57" s="175"/>
      <c r="P57" s="175">
        <f>'将来負担比率（分子）の構造'!M$51</f>
        <v>77188</v>
      </c>
    </row>
    <row r="58" spans="1:16" x14ac:dyDescent="0.2">
      <c r="A58" s="175" t="s">
        <v>41</v>
      </c>
      <c r="B58" s="175"/>
      <c r="C58" s="175"/>
      <c r="D58" s="175">
        <f>'将来負担比率（分子）の構造'!I$50</f>
        <v>32389</v>
      </c>
      <c r="E58" s="175"/>
      <c r="F58" s="175"/>
      <c r="G58" s="175">
        <f>'将来負担比率（分子）の構造'!J$50</f>
        <v>32974</v>
      </c>
      <c r="H58" s="175"/>
      <c r="I58" s="175"/>
      <c r="J58" s="175">
        <f>'将来負担比率（分子）の構造'!K$50</f>
        <v>42557</v>
      </c>
      <c r="K58" s="175"/>
      <c r="L58" s="175"/>
      <c r="M58" s="175">
        <f>'将来負担比率（分子）の構造'!L$50</f>
        <v>40747</v>
      </c>
      <c r="N58" s="175"/>
      <c r="O58" s="175"/>
      <c r="P58" s="175">
        <f>'将来負担比率（分子）の構造'!M$50</f>
        <v>41431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115</v>
      </c>
      <c r="C61" s="175"/>
      <c r="D61" s="175"/>
      <c r="E61" s="175">
        <f>'将来負担比率（分子）の構造'!J$46</f>
        <v>56</v>
      </c>
      <c r="F61" s="175"/>
      <c r="G61" s="175"/>
      <c r="H61" s="175" t="str">
        <f>'将来負担比率（分子）の構造'!K$46</f>
        <v>-</v>
      </c>
      <c r="I61" s="175"/>
      <c r="J61" s="175"/>
      <c r="K61" s="175">
        <f>'将来負担比率（分子）の構造'!L$46</f>
        <v>8</v>
      </c>
      <c r="L61" s="175"/>
      <c r="M61" s="175"/>
      <c r="N61" s="175">
        <f>'将来負担比率（分子）の構造'!M$46</f>
        <v>8</v>
      </c>
      <c r="O61" s="175"/>
      <c r="P61" s="175"/>
    </row>
    <row r="62" spans="1:16" x14ac:dyDescent="0.2">
      <c r="A62" s="175" t="s">
        <v>35</v>
      </c>
      <c r="B62" s="175">
        <f>'将来負担比率（分子）の構造'!I$45</f>
        <v>76459</v>
      </c>
      <c r="C62" s="175"/>
      <c r="D62" s="175"/>
      <c r="E62" s="175">
        <f>'将来負担比率（分子）の構造'!J$45</f>
        <v>76410</v>
      </c>
      <c r="F62" s="175"/>
      <c r="G62" s="175"/>
      <c r="H62" s="175">
        <f>'将来負担比率（分子）の構造'!K$45</f>
        <v>74348</v>
      </c>
      <c r="I62" s="175"/>
      <c r="J62" s="175"/>
      <c r="K62" s="175">
        <f>'将来負担比率（分子）の構造'!L$45</f>
        <v>72626</v>
      </c>
      <c r="L62" s="175"/>
      <c r="M62" s="175"/>
      <c r="N62" s="175">
        <f>'将来負担比率（分子）の構造'!M$45</f>
        <v>74005</v>
      </c>
      <c r="O62" s="175"/>
      <c r="P62" s="175"/>
    </row>
    <row r="63" spans="1:16" x14ac:dyDescent="0.2">
      <c r="A63" s="175" t="s">
        <v>34</v>
      </c>
      <c r="B63" s="175">
        <f>'将来負担比率（分子）の構造'!I$44</f>
        <v>439</v>
      </c>
      <c r="C63" s="175"/>
      <c r="D63" s="175"/>
      <c r="E63" s="175">
        <f>'将来負担比率（分子）の構造'!J$44</f>
        <v>426</v>
      </c>
      <c r="F63" s="175"/>
      <c r="G63" s="175"/>
      <c r="H63" s="175">
        <f>'将来負担比率（分子）の構造'!K$44</f>
        <v>405</v>
      </c>
      <c r="I63" s="175"/>
      <c r="J63" s="175"/>
      <c r="K63" s="175">
        <f>'将来負担比率（分子）の構造'!L$44</f>
        <v>381</v>
      </c>
      <c r="L63" s="175"/>
      <c r="M63" s="175"/>
      <c r="N63" s="175">
        <f>'将来負担比率（分子）の構造'!M$44</f>
        <v>366</v>
      </c>
      <c r="O63" s="175"/>
      <c r="P63" s="175"/>
    </row>
    <row r="64" spans="1:16" x14ac:dyDescent="0.2">
      <c r="A64" s="175" t="s">
        <v>33</v>
      </c>
      <c r="B64" s="175">
        <f>'将来負担比率（分子）の構造'!I$43</f>
        <v>180477</v>
      </c>
      <c r="C64" s="175"/>
      <c r="D64" s="175"/>
      <c r="E64" s="175">
        <f>'将来負担比率（分子）の構造'!J$43</f>
        <v>172244</v>
      </c>
      <c r="F64" s="175"/>
      <c r="G64" s="175"/>
      <c r="H64" s="175">
        <f>'将来負担比率（分子）の構造'!K$43</f>
        <v>174908</v>
      </c>
      <c r="I64" s="175"/>
      <c r="J64" s="175"/>
      <c r="K64" s="175">
        <f>'将来負担比率（分子）の構造'!L$43</f>
        <v>174727</v>
      </c>
      <c r="L64" s="175"/>
      <c r="M64" s="175"/>
      <c r="N64" s="175">
        <f>'将来負担比率（分子）の構造'!M$43</f>
        <v>172797</v>
      </c>
      <c r="O64" s="175"/>
      <c r="P64" s="175"/>
    </row>
    <row r="65" spans="1:16" x14ac:dyDescent="0.2">
      <c r="A65" s="175" t="s">
        <v>32</v>
      </c>
      <c r="B65" s="175">
        <f>'将来負担比率（分子）の構造'!I$42</f>
        <v>10467</v>
      </c>
      <c r="C65" s="175"/>
      <c r="D65" s="175"/>
      <c r="E65" s="175">
        <f>'将来負担比率（分子）の構造'!J$42</f>
        <v>9810</v>
      </c>
      <c r="F65" s="175"/>
      <c r="G65" s="175"/>
      <c r="H65" s="175">
        <f>'将来負担比率（分子）の構造'!K$42</f>
        <v>9067</v>
      </c>
      <c r="I65" s="175"/>
      <c r="J65" s="175"/>
      <c r="K65" s="175">
        <f>'将来負担比率（分子）の構造'!L$42</f>
        <v>8974</v>
      </c>
      <c r="L65" s="175"/>
      <c r="M65" s="175"/>
      <c r="N65" s="175">
        <f>'将来負担比率（分子）の構造'!M$42</f>
        <v>8048</v>
      </c>
      <c r="O65" s="175"/>
      <c r="P65" s="175"/>
    </row>
    <row r="66" spans="1:16" x14ac:dyDescent="0.2">
      <c r="A66" s="175" t="s">
        <v>31</v>
      </c>
      <c r="B66" s="175">
        <f>'将来負担比率（分子）の構造'!I$41</f>
        <v>654360</v>
      </c>
      <c r="C66" s="175"/>
      <c r="D66" s="175"/>
      <c r="E66" s="175">
        <f>'将来負担比率（分子）の構造'!J$41</f>
        <v>665123</v>
      </c>
      <c r="F66" s="175"/>
      <c r="G66" s="175"/>
      <c r="H66" s="175">
        <f>'将来負担比率（分子）の構造'!K$41</f>
        <v>667056</v>
      </c>
      <c r="I66" s="175"/>
      <c r="J66" s="175"/>
      <c r="K66" s="175">
        <f>'将来負担比率（分子）の構造'!L$41</f>
        <v>659349</v>
      </c>
      <c r="L66" s="175"/>
      <c r="M66" s="175"/>
      <c r="N66" s="175">
        <f>'将来負担比率（分子）の構造'!M$41</f>
        <v>654495</v>
      </c>
      <c r="O66" s="175"/>
      <c r="P66" s="175"/>
    </row>
    <row r="67" spans="1:16" x14ac:dyDescent="0.2">
      <c r="A67" s="175" t="s">
        <v>71</v>
      </c>
      <c r="B67" s="175" t="e">
        <f>NA()</f>
        <v>#N/A</v>
      </c>
      <c r="C67" s="175">
        <f>IF(ISNUMBER('将来負担比率（分子）の構造'!I$53), IF('将来負担比率（分子）の構造'!I$53 &lt; 0, 0, '将来負担比率（分子）の構造'!I$53), NA())</f>
        <v>275718</v>
      </c>
      <c r="D67" s="175" t="e">
        <f>NA()</f>
        <v>#N/A</v>
      </c>
      <c r="E67" s="175" t="e">
        <f>NA()</f>
        <v>#N/A</v>
      </c>
      <c r="F67" s="175">
        <f>IF(ISNUMBER('将来負担比率（分子）の構造'!J$53), IF('将来負担比率（分子）の構造'!J$53 &lt; 0, 0, '将来負担比率（分子）の構造'!J$53), NA())</f>
        <v>271259</v>
      </c>
      <c r="G67" s="175" t="e">
        <f>NA()</f>
        <v>#N/A</v>
      </c>
      <c r="H67" s="175" t="e">
        <f>NA()</f>
        <v>#N/A</v>
      </c>
      <c r="I67" s="175">
        <f>IF(ISNUMBER('将来負担比率（分子）の構造'!K$53), IF('将来負担比率（分子）の構造'!K$53 &lt; 0, 0, '将来負担比率（分子）の構造'!K$53), NA())</f>
        <v>261932</v>
      </c>
      <c r="J67" s="175" t="e">
        <f>NA()</f>
        <v>#N/A</v>
      </c>
      <c r="K67" s="175" t="e">
        <f>NA()</f>
        <v>#N/A</v>
      </c>
      <c r="L67" s="175">
        <f>IF(ISNUMBER('将来負担比率（分子）の構造'!L$53), IF('将来負担比率（分子）の構造'!L$53 &lt; 0, 0, '将来負担比率（分子）の構造'!L$53), NA())</f>
        <v>259575</v>
      </c>
      <c r="M67" s="175" t="e">
        <f>NA()</f>
        <v>#N/A</v>
      </c>
      <c r="N67" s="175" t="e">
        <f>NA()</f>
        <v>#N/A</v>
      </c>
      <c r="O67" s="175">
        <f>IF(ISNUMBER('将来負担比率（分子）の構造'!M$53), IF('将来負担比率（分子）の構造'!M$53 &lt; 0, 0, '将来負担比率（分子）の構造'!M$53), NA())</f>
        <v>255743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9239</v>
      </c>
      <c r="C72" s="179">
        <f>基金残高に係る経年分析!G55</f>
        <v>8820</v>
      </c>
      <c r="D72" s="179">
        <f>基金残高に係る経年分析!H55</f>
        <v>4995</v>
      </c>
    </row>
    <row r="73" spans="1:16" x14ac:dyDescent="0.2">
      <c r="A73" s="178" t="s">
        <v>74</v>
      </c>
      <c r="B73" s="179">
        <f>基金残高に係る経年分析!F56</f>
        <v>36</v>
      </c>
      <c r="C73" s="179">
        <f>基金残高に係る経年分析!G56</f>
        <v>36</v>
      </c>
      <c r="D73" s="179">
        <f>基金残高に係る経年分析!H56</f>
        <v>1130</v>
      </c>
    </row>
    <row r="74" spans="1:16" x14ac:dyDescent="0.2">
      <c r="A74" s="178" t="s">
        <v>75</v>
      </c>
      <c r="B74" s="179">
        <f>基金残高に係る経年分析!F57</f>
        <v>1916</v>
      </c>
      <c r="C74" s="179">
        <f>基金残高に係る経年分析!G57</f>
        <v>1951</v>
      </c>
      <c r="D74" s="179">
        <f>基金残高に係る経年分析!H57</f>
        <v>2203</v>
      </c>
    </row>
  </sheetData>
  <sheetProtection algorithmName="SHA-512" hashValue="WD1A78WeAYH3oMUmJH0GusPLY9CWqBUIW0e4eQmsiTToVSA3Qjgjiq42oqMGdabeUfXeDh2AzjZrsmSAjFR4WQ==" saltValue="gRnZkwD9Q02UY+yhoApO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33598D-B4D0-4E3B-A7B2-97A13627B595}">
  <ds:schemaRefs>
    <ds:schemaRef ds:uri="http://www.w3.org/XML/1998/namespace"/>
    <ds:schemaRef ds:uri="fd32c9f7-8932-4d07-b49b-91c8a1e26893"/>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a4e28f63-7028-4a93-8047-9653a98e0e88"/>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56763863-E83E-40EA-93EB-26591A6B3F17}">
  <ds:schemaRefs>
    <ds:schemaRef ds:uri="http://schemas.microsoft.com/sharepoint/v3/contenttype/forms"/>
  </ds:schemaRefs>
</ds:datastoreItem>
</file>

<file path=customXml/itemProps3.xml><?xml version="1.0" encoding="utf-8"?>
<ds:datastoreItem xmlns:ds="http://schemas.openxmlformats.org/officeDocument/2006/customXml" ds:itemID="{75C60AB7-6C05-4F2E-A625-9F9EB6818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2025-03-17T01:36:07Z</cp:lastPrinted>
  <dcterms:created xsi:type="dcterms:W3CDTF">2025-02-19T02:04:25Z</dcterms:created>
  <dcterms:modified xsi:type="dcterms:W3CDTF">2025-03-24T05:46:30Z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