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政令市/"/>
    </mc:Choice>
  </mc:AlternateContent>
  <xr:revisionPtr revIDLastSave="0" documentId="13_ncr:1_{67B140F8-AD2B-4BD0-9536-CA10D85D65D2}" xr6:coauthVersionLast="47" xr6:coauthVersionMax="47" xr10:uidLastSave="{00000000-0000-0000-0000-000000000000}"/>
  <bookViews>
    <workbookView xWindow="28680" yWindow="-120" windowWidth="16440" windowHeight="29040" xr2:uid="{C0AE6DFF-8913-4733-8152-816CE26E2F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5" i="12" l="1"/>
  <c r="BG37" i="10" l="1"/>
  <c r="BG36" i="10"/>
  <c r="BG35" i="10"/>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U37" i="10"/>
  <c r="CO34" i="10"/>
  <c r="CO35" i="10" s="1"/>
  <c r="CO36" i="10" s="1"/>
  <c r="CO37" i="10" s="1"/>
  <c r="CO38" i="10" s="1"/>
  <c r="CO39" i="10" s="1"/>
  <c r="CO40" i="10" s="1"/>
  <c r="CO41" i="10" s="1"/>
  <c r="CO42" i="10" s="1"/>
  <c r="CO43" i="10" s="1"/>
  <c r="BW34" i="10"/>
  <c r="BW35" i="10" s="1"/>
  <c r="BW36" i="10" s="1"/>
  <c r="BW37" i="10" s="1"/>
  <c r="BW38" i="10" s="1"/>
  <c r="C34" i="10"/>
  <c r="C35" i="10" s="1"/>
  <c r="C36" i="10" s="1"/>
  <c r="C37" i="10" s="1"/>
  <c r="C38" i="10" s="1"/>
  <c r="U34" i="10" l="1"/>
  <c r="U35" i="10" s="1"/>
  <c r="U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<sst xmlns="http://schemas.openxmlformats.org/spreadsheetml/2006/main" count="1060" uniqueCount="588">
  <si>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</si>
  <si>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</si>
  <si>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</si>
  <si>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</si>
  <si>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</si>
  <si>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</si>
  <si>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</si>
  <si>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</si>
  <si>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</si>
  <si>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</si>
  <si>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</si>
  <si>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</si>
  <si>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</si>
  <si>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</si>
  <si>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</si>
  <si>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</si>
  <si>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</si>
  <si>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</si>
  <si>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</si>
  <si>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</si>
  <si>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</si>
  <si>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</si>
  <si>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</si>
  <si>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</si>
  <si>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</si>
  <si>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</si>
  <si>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</si>
  <si>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</si>
  <si>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</si>
  <si>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</si>
  <si>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</si>
  <si>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</si>
  <si>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</si>
  <si>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</si>
  <si>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</si>
  <si>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</si>
  <si>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</si>
  <si>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</si>
  <si>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</si>
  <si>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</si>
  <si>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</si>
  <si>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</si>
  <si>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</si>
  <si>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</si>
  <si>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</si>
  <si>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</si>
  <si>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</si>
  <si>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</si>
  <si>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</si>
  <si>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</si>
  <si>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</si>
  <si>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</si>
  <si>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</si>
  <si>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</si>
  <si>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</si>
  <si>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</si>
  <si>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</si>
  <si>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</si>
  <si>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</si>
  <si>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</si>
  <si>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</si>
  <si>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</si>
  <si>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</si>
  <si>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</si>
  <si>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</si>
  <si>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</si>
  <si>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</si>
  <si>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</si>
  <si>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</si>
  <si>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</si>
  <si>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</si>
  <si>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</si>
  <si>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</si>
  <si>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</si>
  <si>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</si>
  <si>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</si>
  <si>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</si>
  <si>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</si>
  <si>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</si>
  <si>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</si>
  <si>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</si>
  <si>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</si>
  <si>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</si>
  <si>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</si>
  <si>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</si>
  <si>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</si>
  <si>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</si>
  <si>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</si>
  <si>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</si>
  <si>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</si>
  <si>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</si>
  <si>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</si>
  <si>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</si>
  <si>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</si>
  <si>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京都市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</si>
  <si>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</si>
  <si>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</si>
  <si>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</si>
  <si>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</si>
  <si>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</si>
  <si>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</si>
  <si>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</si>
  <si>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</si>
  <si>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</si>
  <si>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</si>
  <si>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</si>
  <si>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</si>
  <si>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</si>
  <si>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</si>
  <si>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</si>
  <si>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</si>
  <si>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</si>
  <si>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</si>
  <si>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</si>
  <si>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</si>
  <si>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</si>
  <si>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</si>
  <si>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</si>
  <si>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</si>
  <si>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</si>
  <si>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</si>
  <si>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</si>
  <si>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</si>
  <si>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</si>
  <si>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</si>
  <si>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</si>
  <si>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</si>
  <si>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</si>
  <si>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</si>
  <si>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</si>
  <si>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</si>
  <si>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</si>
  <si>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</si>
  <si>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</si>
  <si>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</si>
  <si>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</si>
  <si>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</si>
  <si>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</si>
  <si>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</si>
  <si>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</si>
  <si>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</si>
  <si>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</si>
  <si>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</si>
  <si>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</si>
  <si>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</si>
  <si>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</si>
  <si>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</si>
  <si>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</si>
  <si>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</si>
  <si>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</si>
  <si>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</si>
  <si>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</si>
  <si>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</si>
  <si>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</si>
  <si>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</si>
  <si>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</si>
  <si>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</si>
  <si>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</si>
  <si>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</si>
  <si>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</si>
  <si>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</si>
  <si>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</si>
  <si>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</si>
  <si>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</si>
  <si>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</si>
  <si>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</si>
  <si>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</si>
  <si>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</si>
  <si>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</si>
  <si>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</si>
  <si>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</si>
  <si>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</si>
  <si>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</si>
  <si>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</si>
  <si>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</si>
  <si>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</si>
  <si>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</si>
  <si>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</si>
  <si>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</si>
  <si>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</si>
  <si>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</si>
  <si>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</si>
  <si>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</si>
  <si>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</si>
  <si>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</si>
  <si>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</si>
  <si>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</si>
  <si>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</si>
  <si>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</si>
  <si>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</si>
  <si>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</si>
  <si>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</si>
  <si>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</si>
  <si>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</si>
  <si>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</si>
  <si>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</si>
  <si>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</si>
  <si>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</si>
  <si>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</si>
  <si>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</si>
  <si>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</si>
  <si>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</si>
  <si>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京都府京都市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</si>
  <si>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</si>
  <si>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</si>
  <si>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</si>
  <si>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</si>
  <si>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</si>
  <si>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</si>
  <si>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</si>
  <si>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</si>
  <si>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</si>
  <si>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</si>
  <si>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</si>
  <si>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</si>
  <si>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</si>
  <si>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</si>
  <si>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</si>
  <si>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</si>
  <si>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</si>
  <si>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</si>
  <si>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</si>
  <si>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</si>
  <si>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</si>
  <si>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</si>
  <si>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</si>
  <si>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</si>
  <si>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</si>
  <si>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</si>
  <si>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</si>
  <si>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</si>
  <si>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</si>
  <si>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</si>
  <si>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</si>
  <si>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</si>
  <si>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</si>
  <si>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</si>
  <si>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</si>
  <si>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</si>
  <si>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</si>
  <si>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</si>
  <si>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</si>
  <si>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</si>
  <si>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</si>
  <si>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</si>
  <si>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</si>
  <si>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</si>
  <si>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</si>
  <si>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</si>
  <si>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</si>
  <si>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</si>
  <si>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</si>
  <si>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</si>
  <si>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</si>
  <si>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</si>
  <si>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</si>
  <si>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</si>
  <si>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</si>
  <si>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</si>
  <si>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</si>
  <si>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</si>
  <si>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</si>
  <si>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</si>
  <si>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</si>
  <si>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</si>
  <si>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</si>
  <si>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</si>
  <si>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</si>
  <si>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</si>
  <si>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</si>
  <si>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</si>
  <si>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</si>
  <si>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</si>
  <si>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</si>
  <si>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</si>
  <si>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</si>
  <si>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</si>
  <si>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</si>
  <si>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</si>
  <si>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</si>
  <si>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</si>
  <si>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</si>
  <si>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</si>
  <si>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</si>
  <si>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</si>
  <si>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</si>
  <si>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</si>
  <si>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</si>
  <si>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</si>
  <si>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</si>
  <si>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</si>
  <si>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</si>
  <si>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</si>
  <si>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</si>
  <si>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</si>
  <si>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</si>
  <si>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</si>
  <si>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</si>
  <si>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</si>
  <si>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</si>
  <si>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</si>
  <si>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</si>
  <si>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</si>
  <si>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</si>
  <si>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</si>
  <si>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</si>
  <si>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</si>
  <si>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</si>
  <si>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</si>
  <si>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</si>
  <si>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</si>
  <si>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</si>
  <si>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</si>
  <si>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</si>
  <si>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</si>
  <si>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</si>
  <si>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</si>
  <si>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</si>
  <si>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</si>
  <si>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</si>
  <si>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</si>
  <si>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</si>
  <si>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</si>
  <si>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</si>
  <si>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</si>
  <si>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</si>
  <si>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</si>
  <si>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</si>
  <si>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</si>
  <si>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</si>
  <si>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</si>
  <si>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</si>
  <si>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</si>
  <si>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</si>
  <si>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</si>
  <si>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</si>
  <si>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</si>
  <si>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</si>
  <si>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</si>
  <si>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</si>
  <si>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</si>
  <si>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</si>
  <si>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</si>
  <si>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</si>
  <si>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</si>
  <si>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</si>
  <si>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</si>
  <si>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</si>
  <si>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</si>
  <si>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</si>
  <si>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</si>
  <si>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</si>
  <si>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</si>
  <si>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京都府京都市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</si>
  <si>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</si>
  <si>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</si>
  <si>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</si>
  <si>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</si>
  <si>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</si>
  <si>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</si>
  <si>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</si>
  <si>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</si>
  <si>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</si>
  <si>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</si>
  <si>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</si>
  <si>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</si>
  <si>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</si>
  <si>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</si>
  <si>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</si>
  <si>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</si>
  <si>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</si>
  <si>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</si>
  <si>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</si>
  <si>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</si>
  <si>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京都市母子父子寡婦福祉資金貸付事業特別会計</t>
    <phoneticPr fontId="5"/>
  </si>
  <si>
    <t>京都市土地取得特別会計</t>
    <phoneticPr fontId="5"/>
  </si>
  <si>
    <t>京都市市公債特別会計</t>
    <phoneticPr fontId="5"/>
  </si>
  <si>
    <t>京都市立病院機構病院事業債特別会計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</si>
  <si>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</si>
  <si>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</si>
  <si>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</si>
  <si>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</si>
  <si>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</si>
  <si>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</si>
  <si>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</si>
  <si>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</si>
  <si>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</si>
  <si>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</si>
  <si>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</si>
  <si>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</si>
  <si>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</si>
  <si>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京都市国民健康保険事業特別会計</t>
    <phoneticPr fontId="5"/>
  </si>
  <si>
    <t>京都市介護保険事業特別会計</t>
    <phoneticPr fontId="5"/>
  </si>
  <si>
    <t>京都市後期高齢者医療特別会計</t>
    <phoneticPr fontId="5"/>
  </si>
  <si>
    <t>京都市水道事業特別会計</t>
    <phoneticPr fontId="5"/>
  </si>
  <si>
    <t>法適用企業</t>
    <phoneticPr fontId="5"/>
  </si>
  <si>
    <t>京都市公共下水道事業特別会計</t>
    <phoneticPr fontId="5"/>
  </si>
  <si>
    <t>京都市自動車運送事業特別会計</t>
    <phoneticPr fontId="5"/>
  </si>
  <si>
    <t>京都市高速鉄道事業特別会計</t>
    <phoneticPr fontId="5"/>
  </si>
  <si>
    <t>京都市中央卸売市場第一市場特別会計</t>
    <phoneticPr fontId="5"/>
  </si>
  <si>
    <t>法非適用企業</t>
    <phoneticPr fontId="5"/>
  </si>
  <si>
    <t>京都市中央卸売市場第二市場・と畜場特別会計</t>
    <phoneticPr fontId="5"/>
  </si>
  <si>
    <t>京都市農業集落排水事業特別会計</t>
    <phoneticPr fontId="5"/>
  </si>
  <si>
    <t>京都市土地区画整理事業特別会計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</si>
  <si>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</si>
  <si>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</si>
  <si>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</si>
  <si>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</si>
  <si>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</si>
  <si>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</si>
  <si>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</si>
  <si>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</si>
  <si>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</si>
  <si>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</si>
  <si>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</si>
  <si>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</si>
  <si>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</si>
  <si>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</si>
  <si>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</si>
  <si>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</si>
  <si>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</si>
  <si>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</si>
  <si>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</si>
  <si>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</si>
  <si>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</si>
  <si>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</si>
  <si>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</si>
  <si>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</si>
  <si>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</si>
  <si>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</si>
  <si>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</si>
  <si>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</si>
  <si>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</si>
  <si>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</si>
  <si>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</si>
  <si>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</si>
  <si>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</si>
  <si>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</si>
  <si>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</si>
  <si>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</si>
  <si>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</si>
  <si>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</si>
  <si>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</si>
  <si>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</si>
  <si>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</si>
  <si>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</si>
  <si>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</si>
  <si>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</si>
  <si>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</si>
  <si>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</si>
  <si>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</si>
  <si>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</si>
  <si>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</si>
  <si>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</si>
  <si>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</si>
  <si>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</si>
  <si>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</si>
  <si>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</si>
  <si>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</si>
  <si>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</si>
  <si>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</si>
  <si>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</si>
  <si>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</si>
  <si>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</si>
  <si>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</si>
  <si>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</si>
  <si>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</si>
  <si>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</si>
  <si>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</si>
  <si>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</si>
  <si>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</si>
  <si>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</si>
  <si>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</si>
  <si>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</si>
  <si>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</si>
  <si>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</si>
  <si>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</si>
  <si>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</si>
  <si>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</si>
  <si>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</si>
  <si>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</si>
  <si>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</si>
  <si>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</si>
  <si>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</si>
  <si>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</si>
  <si>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</si>
  <si>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</si>
  <si>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</si>
  <si>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</si>
  <si>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</si>
  <si>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</si>
  <si>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</si>
  <si>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</si>
  <si>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</si>
  <si>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</si>
  <si>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</si>
  <si>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</si>
  <si>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</si>
  <si>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</si>
  <si>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</si>
  <si>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</si>
  <si>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</si>
  <si>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</si>
  <si>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</si>
  <si>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</si>
  <si>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</si>
  <si>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</si>
  <si>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</si>
  <si>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</si>
  <si>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</si>
  <si>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</si>
  <si>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</si>
  <si>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</si>
  <si>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</si>
  <si>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</si>
  <si>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</si>
  <si>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</si>
  <si>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</si>
  <si>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</si>
  <si>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</si>
  <si>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</si>
  <si>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</si>
  <si>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</si>
  <si>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</si>
  <si>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</si>
  <si>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</si>
  <si>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</si>
  <si>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</si>
  <si>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</si>
  <si>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</si>
  <si>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</si>
  <si>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</si>
  <si>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</si>
  <si>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</si>
  <si>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</si>
  <si>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</si>
  <si>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</si>
  <si>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</si>
  <si>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</si>
  <si>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0.08</t>
  </si>
  <si>
    <t>▲ 0.96</t>
  </si>
  <si>
    <t>▲ 0.29</t>
  </si>
  <si>
    <t>▲ 0.26</t>
  </si>
  <si>
    <t>京都市公共下水道事業特別会計</t>
  </si>
  <si>
    <t>一般会計</t>
  </si>
  <si>
    <t>▲ 0.07</t>
  </si>
  <si>
    <t>京都市水道事業特別会計</t>
  </si>
  <si>
    <t>京都市介護保険事業特別会計</t>
  </si>
  <si>
    <t>京都市自動車運送事業特別会計</t>
  </si>
  <si>
    <t>京都市土地区画整理事業特別会計</t>
  </si>
  <si>
    <t>京都市後期高齢者医療特別会計</t>
  </si>
  <si>
    <t>京都市国民健康保険事業特別会計</t>
  </si>
  <si>
    <t>その他会計（赤字）</t>
  </si>
  <si>
    <t>▲ 2.96</t>
  </si>
  <si>
    <t>▲ 1.19</t>
  </si>
  <si>
    <t>その他会計（黒字）</t>
  </si>
  <si>
    <t>R01</t>
    <phoneticPr fontId="5"/>
  </si>
  <si>
    <t>R02</t>
    <phoneticPr fontId="5"/>
  </si>
  <si>
    <t>R03</t>
    <phoneticPr fontId="5"/>
  </si>
  <si>
    <t>R04</t>
    <phoneticPr fontId="5"/>
  </si>
  <si>
    <t>R05</t>
    <phoneticPr fontId="5"/>
  </si>
  <si>
    <t>関西広域連合</t>
    <rPh sb="0" eb="2">
      <t>カンサイ</t>
    </rPh>
    <rPh sb="2" eb="4">
      <t>コウイキ</t>
    </rPh>
    <rPh sb="4" eb="6">
      <t>レンゴウ</t>
    </rPh>
    <phoneticPr fontId="2"/>
  </si>
  <si>
    <t>京都府後期高齢者医療広域連合</t>
  </si>
  <si>
    <t>桂川・小畑川水防事務組合</t>
  </si>
  <si>
    <t>澱川右岸水防事務組合</t>
  </si>
  <si>
    <t>淀川木津川水防事務組合</t>
  </si>
  <si>
    <t>京都市土地開発公社</t>
  </si>
  <si>
    <t>公益財団法人京都市国際交流協会</t>
  </si>
  <si>
    <t>公益財団法人大学コンソーシアム京都</t>
  </si>
  <si>
    <t>公益財団法人京都市埋蔵文化財研究所</t>
  </si>
  <si>
    <t>公益財団法人京都市音楽芸術文化振興財団</t>
  </si>
  <si>
    <t>公益財団法人京都市芸術文化協会</t>
  </si>
  <si>
    <t>公益財団法人京都伝統産業交流センター</t>
  </si>
  <si>
    <t>公益財団法人京都高度技術研究所</t>
  </si>
  <si>
    <t>株式会社京都産業振興センター</t>
  </si>
  <si>
    <t>京都市住宅供給公社</t>
  </si>
  <si>
    <t>公益財団法人京都市景観・まちづくりセンター</t>
  </si>
  <si>
    <t>京都御池地下街株式会社</t>
  </si>
  <si>
    <t>京都醍醐センター株式会社</t>
  </si>
  <si>
    <t>京都シティ開発株式会社</t>
  </si>
  <si>
    <t>一般財団法人京都市防災協会</t>
  </si>
  <si>
    <t>京都地下鉄整備株式会社</t>
  </si>
  <si>
    <t>公益財団法人京都市生涯学習振興財団</t>
  </si>
  <si>
    <t>市庁舎整備基金</t>
  </si>
  <si>
    <t>京都みらい夢基金</t>
    <rPh sb="0" eb="2">
      <t>キョウト</t>
    </rPh>
    <rPh sb="5" eb="6">
      <t>ユメ</t>
    </rPh>
    <rPh sb="6" eb="8">
      <t>キキン</t>
    </rPh>
    <phoneticPr fontId="5"/>
  </si>
  <si>
    <t>市営住宅基金</t>
    <rPh sb="0" eb="6">
      <t>シエイジュウタクキキン</t>
    </rPh>
    <phoneticPr fontId="10"/>
  </si>
  <si>
    <t>公共施設等整備管理基金</t>
    <rPh sb="0" eb="2">
      <t>コウキョウ</t>
    </rPh>
    <rPh sb="2" eb="4">
      <t>シセツ</t>
    </rPh>
    <rPh sb="4" eb="5">
      <t>トウ</t>
    </rPh>
    <rPh sb="5" eb="7">
      <t>セイビ</t>
    </rPh>
    <rPh sb="7" eb="9">
      <t>カンリ</t>
    </rPh>
    <rPh sb="9" eb="11">
      <t>キキン</t>
    </rPh>
    <phoneticPr fontId="2"/>
  </si>
  <si>
    <t>新住宅市街地開発事業基金</t>
    <rPh sb="0" eb="3">
      <t>シンジュウタク</t>
    </rPh>
    <rPh sb="3" eb="6">
      <t>シガイチ</t>
    </rPh>
    <rPh sb="6" eb="8">
      <t>カイハツ</t>
    </rPh>
    <rPh sb="8" eb="10">
      <t>ジギョウ</t>
    </rPh>
    <rPh sb="10" eb="12">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</si>
</sst>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EE70-4259-BC4A-F308748EEE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55122</c:v>
                </c:pt>
                <c:pt idx="1">
                  <c:v>48486</c:v>
                </c:pt>
                <c:pt idx="2">
                  <c:v>45145</c:v>
                </c:pt>
                <c:pt idx="3">
                  <c:v>47037</c:v>
                </c:pt>
                <c:pt idx="4">
                  <c:v>52011</c:v>
                </c:pt>
              </c:numCache>
            </c:numRef>
          </c:val>
          <c:smooth val="0"/>
          <c:extLst>
            <c:ext xmlns:c16="http://schemas.microsoft.com/office/drawing/2014/chart" uri="{C3380CC4-5D6E-409C-BE32-E72D297353CC}">
              <c16:uniqueId val="{00000001-EE70-4259-BC4A-F308748EEE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0.1</c:v>
                </c:pt>
                <c:pt idx="1">
                  <c:v>-0.08</c:v>
                </c:pt>
                <c:pt idx="2">
                  <c:v>0.09</c:v>
                </c:pt>
                <c:pt idx="3">
                  <c:v>1.87</c:v>
                </c:pt>
                <c:pt idx="4">
                  <c:v>2.0299999999999998</c:v>
                </c:pt>
              </c:numCache>
            </c:numRef>
          </c:val>
          <c:extLst>
            <c:ext xmlns:c16="http://schemas.microsoft.com/office/drawing/2014/chart" uri="{C3380CC4-5D6E-409C-BE32-E72D297353CC}">
              <c16:uniqueId val="{00000000-0E3C-460F-BF27-D80011E454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0</c:v>
                </c:pt>
                <c:pt idx="1">
                  <c:v>0</c:v>
                </c:pt>
                <c:pt idx="2">
                  <c:v>2.23</c:v>
                </c:pt>
                <c:pt idx="3">
                  <c:v>2.29</c:v>
                </c:pt>
                <c:pt idx="4">
                  <c:v>3.66</c:v>
                </c:pt>
              </c:numCache>
            </c:numRef>
          </c:val>
          <c:extLst>
            <c:ext xmlns:c16="http://schemas.microsoft.com/office/drawing/2014/chart" uri="{C3380CC4-5D6E-409C-BE32-E72D297353CC}">
              <c16:uniqueId val="{00000001-0E3C-460F-BF27-D80011E454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-0.96</c:v>
                </c:pt>
                <c:pt idx="1">
                  <c:v>-0.28999999999999998</c:v>
                </c:pt>
                <c:pt idx="2">
                  <c:v>2.39</c:v>
                </c:pt>
                <c:pt idx="3">
                  <c:v>1.67</c:v>
                </c:pt>
                <c:pt idx="4">
                  <c:v>-0.26</c:v>
                </c:pt>
              </c:numCache>
            </c:numRef>
          </c:val>
          <c:smooth val="0"/>
          <c:extLst>
            <c:ext xmlns:c16="http://schemas.microsoft.com/office/drawing/2014/chart" uri="{C3380CC4-5D6E-409C-BE32-E72D297353CC}">
              <c16:uniqueId val="{00000002-0E3C-460F-BF27-D80011E454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0.34</c:v>
                </c:pt>
                <c:pt idx="2">
                  <c:v>#N/A</c:v>
                </c:pt>
                <c:pt idx="3">
                  <c:v>0.16</c:v>
                </c:pt>
                <c:pt idx="4">
                  <c:v>#N/A</c:v>
                </c:pt>
                <c:pt idx="5">
                  <c:v>0.42</c:v>
                </c:pt>
                <c:pt idx="6">
                  <c:v>#N/A</c:v>
                </c:pt>
                <c:pt idx="7">
                  <c:v>0.28999999999999998</c:v>
                </c:pt>
                <c:pt idx="8">
                  <c:v>#N/A</c:v>
                </c:pt>
                <c:pt idx="9">
                  <c:v>0.13</c:v>
                </c:pt>
              </c:numCache>
            </c:numRef>
          </c:val>
          <c:extLst>
            <c:ext xmlns:c16="http://schemas.microsoft.com/office/drawing/2014/chart" uri="{C3380CC4-5D6E-409C-BE32-E72D297353CC}">
              <c16:uniqueId val="{00000000-B178-431C-A3AB-CF5EC64B01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2.96</c:v>
                </c:pt>
                <c:pt idx="3">
                  <c:v>#N/A</c:v>
                </c:pt>
                <c:pt idx="4">
                  <c:v>1.19</c:v>
                </c:pt>
                <c:pt idx="5">
                  <c:v>#N/A</c:v>
                </c:pt>
                <c:pt idx="6">
                  <c:v>0</c:v>
                </c:pt>
                <c:pt idx="7">
                  <c:v>0</c:v>
                </c:pt>
                <c:pt idx="8">
                  <c:v>0</c:v>
                </c:pt>
                <c:pt idx="9">
                  <c:v>0</c:v>
                </c:pt>
              </c:numCache>
            </c:numRef>
          </c:val>
          <c:extLst>
            <c:ext xmlns:c16="http://schemas.microsoft.com/office/drawing/2014/chart" uri="{C3380CC4-5D6E-409C-BE32-E72D297353CC}">
              <c16:uniqueId val="{00000001-B178-431C-A3AB-CF5EC64B0100}"/>
            </c:ext>
          </c:extLst>
        </c:ser>
        <c:ser>
          <c:idx val="2"/>
          <c:order val="2"/>
          <c:tx>
            <c:strRef>
              <c:f>データシート!$A$29</c:f>
              <c:strCache>
                <c:ptCount val="1"/>
                <c:pt idx="0">
                  <c:v>京都市国民健康保険事業特別会計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0.16</c:v>
                </c:pt>
                <c:pt idx="2">
                  <c:v>#N/A</c:v>
                </c:pt>
                <c:pt idx="3">
                  <c:v>0.86</c:v>
                </c:pt>
                <c:pt idx="4">
                  <c:v>#N/A</c:v>
                </c:pt>
                <c:pt idx="5">
                  <c:v>0.42</c:v>
                </c:pt>
                <c:pt idx="6">
                  <c:v>#N/A</c:v>
                </c:pt>
                <c:pt idx="7">
                  <c:v>0.67</c:v>
                </c:pt>
                <c:pt idx="8">
                  <c:v>#N/A</c:v>
                </c:pt>
                <c:pt idx="9">
                  <c:v>0.17</c:v>
                </c:pt>
              </c:numCache>
            </c:numRef>
          </c:val>
          <c:extLst>
            <c:ext xmlns:c16="http://schemas.microsoft.com/office/drawing/2014/chart" uri="{C3380CC4-5D6E-409C-BE32-E72D297353CC}">
              <c16:uniqueId val="{00000002-B178-431C-A3AB-CF5EC64B0100}"/>
            </c:ext>
          </c:extLst>
        </c:ser>
        <c:ser>
          <c:idx val="3"/>
          <c:order val="3"/>
          <c:tx>
            <c:strRef>
              <c:f>データシート!$A$30</c:f>
              <c:strCache>
                <c:ptCount val="1"/>
                <c:pt idx="0">
                  <c:v>京都市後期高齢者医療特別会計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0.18</c:v>
                </c:pt>
                <c:pt idx="2">
                  <c:v>#N/A</c:v>
                </c:pt>
                <c:pt idx="3">
                  <c:v>0.2</c:v>
                </c:pt>
                <c:pt idx="4">
                  <c:v>#N/A</c:v>
                </c:pt>
                <c:pt idx="5">
                  <c:v>0.19</c:v>
                </c:pt>
                <c:pt idx="6">
                  <c:v>#N/A</c:v>
                </c:pt>
                <c:pt idx="7">
                  <c:v>0.2</c:v>
                </c:pt>
                <c:pt idx="8">
                  <c:v>#N/A</c:v>
                </c:pt>
                <c:pt idx="9">
                  <c:v>0.19</c:v>
                </c:pt>
              </c:numCache>
            </c:numRef>
          </c:val>
          <c:extLst>
            <c:ext xmlns:c16="http://schemas.microsoft.com/office/drawing/2014/chart" uri="{C3380CC4-5D6E-409C-BE32-E72D297353CC}">
              <c16:uniqueId val="{00000003-B178-431C-A3AB-CF5EC64B0100}"/>
            </c:ext>
          </c:extLst>
        </c:ser>
        <c:ser>
          <c:idx val="4"/>
          <c:order val="4"/>
          <c:tx>
            <c:strRef>
              <c:f>データシート!$A$31</c:f>
              <c:strCache>
                <c:ptCount val="1"/>
                <c:pt idx="0">
                  <c:v>京都市土地区画整理事業特別会計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c:v>
                </c:pt>
                <c:pt idx="4">
                  <c:v>#N/A</c:v>
                </c:pt>
                <c:pt idx="5">
                  <c:v>0.05</c:v>
                </c:pt>
                <c:pt idx="6">
                  <c:v>#N/A</c:v>
                </c:pt>
                <c:pt idx="7">
                  <c:v>7.0000000000000007E-2</c:v>
                </c:pt>
                <c:pt idx="8">
                  <c:v>#N/A</c:v>
                </c:pt>
                <c:pt idx="9">
                  <c:v>0.24</c:v>
                </c:pt>
              </c:numCache>
            </c:numRef>
          </c:val>
          <c:extLst>
            <c:ext xmlns:c16="http://schemas.microsoft.com/office/drawing/2014/chart" uri="{C3380CC4-5D6E-409C-BE32-E72D297353CC}">
              <c16:uniqueId val="{00000004-B178-431C-A3AB-CF5EC64B0100}"/>
            </c:ext>
          </c:extLst>
        </c:ser>
        <c:ser>
          <c:idx val="5"/>
          <c:order val="5"/>
          <c:tx>
            <c:strRef>
              <c:f>データシート!$A$32</c:f>
              <c:strCache>
                <c:ptCount val="1"/>
                <c:pt idx="0">
                  <c:v>京都市自動車運送事業特別会計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c:v>
                </c:pt>
                <c:pt idx="2">
                  <c:v>#N/A</c:v>
                </c:pt>
                <c:pt idx="3">
                  <c:v>0.61</c:v>
                </c:pt>
                <c:pt idx="4">
                  <c:v>#N/A</c:v>
                </c:pt>
                <c:pt idx="5">
                  <c:v>0</c:v>
                </c:pt>
                <c:pt idx="6">
                  <c:v>#N/A</c:v>
                </c:pt>
                <c:pt idx="7">
                  <c:v>0</c:v>
                </c:pt>
                <c:pt idx="8">
                  <c:v>#N/A</c:v>
                </c:pt>
                <c:pt idx="9">
                  <c:v>0.31</c:v>
                </c:pt>
              </c:numCache>
            </c:numRef>
          </c:val>
          <c:extLst>
            <c:ext xmlns:c16="http://schemas.microsoft.com/office/drawing/2014/chart" uri="{C3380CC4-5D6E-409C-BE32-E72D297353CC}">
              <c16:uniqueId val="{00000005-B178-431C-A3AB-CF5EC64B0100}"/>
            </c:ext>
          </c:extLst>
        </c:ser>
        <c:ser>
          <c:idx val="6"/>
          <c:order val="6"/>
          <c:tx>
            <c:strRef>
              <c:f>データシート!$A$33</c:f>
              <c:strCache>
                <c:ptCount val="1"/>
                <c:pt idx="0">
                  <c:v>京都市介護保険事業特別会計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0.38</c:v>
                </c:pt>
                <c:pt idx="2">
                  <c:v>#N/A</c:v>
                </c:pt>
                <c:pt idx="3">
                  <c:v>0.47</c:v>
                </c:pt>
                <c:pt idx="4">
                  <c:v>#N/A</c:v>
                </c:pt>
                <c:pt idx="5">
                  <c:v>0.76</c:v>
                </c:pt>
                <c:pt idx="6">
                  <c:v>#N/A</c:v>
                </c:pt>
                <c:pt idx="7">
                  <c:v>1.05</c:v>
                </c:pt>
                <c:pt idx="8">
                  <c:v>#N/A</c:v>
                </c:pt>
                <c:pt idx="9">
                  <c:v>0.62</c:v>
                </c:pt>
              </c:numCache>
            </c:numRef>
          </c:val>
          <c:extLst>
            <c:ext xmlns:c16="http://schemas.microsoft.com/office/drawing/2014/chart" uri="{C3380CC4-5D6E-409C-BE32-E72D297353CC}">
              <c16:uniqueId val="{00000006-B178-431C-A3AB-CF5EC64B0100}"/>
            </c:ext>
          </c:extLst>
        </c:ser>
        <c:ser>
          <c:idx val="7"/>
          <c:order val="7"/>
          <c:tx>
            <c:strRef>
              <c:f>データシート!$A$34</c:f>
              <c:strCache>
                <c:ptCount val="1"/>
                <c:pt idx="0">
                  <c:v>京都市水道事業特別会計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1.71</c:v>
                </c:pt>
                <c:pt idx="2">
                  <c:v>#N/A</c:v>
                </c:pt>
                <c:pt idx="3">
                  <c:v>1.37</c:v>
                </c:pt>
                <c:pt idx="4">
                  <c:v>#N/A</c:v>
                </c:pt>
                <c:pt idx="5">
                  <c:v>1.55</c:v>
                </c:pt>
                <c:pt idx="6">
                  <c:v>#N/A</c:v>
                </c:pt>
                <c:pt idx="7">
                  <c:v>1.71</c:v>
                </c:pt>
                <c:pt idx="8">
                  <c:v>#N/A</c:v>
                </c:pt>
                <c:pt idx="9">
                  <c:v>1.64</c:v>
                </c:pt>
              </c:numCache>
            </c:numRef>
          </c:val>
          <c:extLst>
            <c:ext xmlns:c16="http://schemas.microsoft.com/office/drawing/2014/chart" uri="{C3380CC4-5D6E-409C-BE32-E72D297353CC}">
              <c16:uniqueId val="{00000007-B178-431C-A3AB-CF5EC64B010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c:v>
                </c:pt>
                <c:pt idx="2">
                  <c:v>7.0000000000000007E-2</c:v>
                </c:pt>
                <c:pt idx="3">
                  <c:v>#N/A</c:v>
                </c:pt>
                <c:pt idx="4">
                  <c:v>#N/A</c:v>
                </c:pt>
                <c:pt idx="5">
                  <c:v>0.09</c:v>
                </c:pt>
                <c:pt idx="6">
                  <c:v>#N/A</c:v>
                </c:pt>
                <c:pt idx="7">
                  <c:v>1.86</c:v>
                </c:pt>
                <c:pt idx="8">
                  <c:v>#N/A</c:v>
                </c:pt>
                <c:pt idx="9">
                  <c:v>2.0299999999999998</c:v>
                </c:pt>
              </c:numCache>
            </c:numRef>
          </c:val>
          <c:extLst>
            <c:ext xmlns:c16="http://schemas.microsoft.com/office/drawing/2014/chart" uri="{C3380CC4-5D6E-409C-BE32-E72D297353CC}">
              <c16:uniqueId val="{00000008-B178-431C-A3AB-CF5EC64B0100}"/>
            </c:ext>
          </c:extLst>
        </c:ser>
        <c:ser>
          <c:idx val="9"/>
          <c:order val="9"/>
          <c:tx>
            <c:strRef>
              <c:f>データシート!$A$36</c:f>
              <c:strCache>
                <c:ptCount val="1"/>
                <c:pt idx="0">
                  <c:v>京都市公共下水道事業特別会計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2.58</c:v>
                </c:pt>
                <c:pt idx="2">
                  <c:v>#N/A</c:v>
                </c:pt>
                <c:pt idx="3">
                  <c:v>1.42</c:v>
                </c:pt>
                <c:pt idx="4">
                  <c:v>#N/A</c:v>
                </c:pt>
                <c:pt idx="5">
                  <c:v>1.54</c:v>
                </c:pt>
                <c:pt idx="6">
                  <c:v>#N/A</c:v>
                </c:pt>
                <c:pt idx="7">
                  <c:v>1.1599999999999999</c:v>
                </c:pt>
                <c:pt idx="8">
                  <c:v>#N/A</c:v>
                </c:pt>
                <c:pt idx="9">
                  <c:v>2.2999999999999998</c:v>
                </c:pt>
              </c:numCache>
            </c:numRef>
          </c:val>
          <c:extLst>
            <c:ext xmlns:c16="http://schemas.microsoft.com/office/drawing/2014/chart" uri="{C3380CC4-5D6E-409C-BE32-E72D297353CC}">
              <c16:uniqueId val="{00000009-B178-431C-A3AB-CF5EC64B01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83088</c:v>
                </c:pt>
                <c:pt idx="5">
                  <c:v>79805</c:v>
                </c:pt>
                <c:pt idx="8">
                  <c:v>78770</c:v>
                </c:pt>
                <c:pt idx="11">
                  <c:v>80216</c:v>
                </c:pt>
                <c:pt idx="14">
                  <c:v>79806</c:v>
                </c:pt>
              </c:numCache>
            </c:numRef>
          </c:val>
          <c:extLst>
            <c:ext xmlns:c16="http://schemas.microsoft.com/office/drawing/2014/chart" uri="{C3380CC4-5D6E-409C-BE32-E72D297353CC}">
              <c16:uniqueId val="{00000000-F1A3-4307-A35C-4CD849ADD5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4</c:v>
                </c:pt>
                <c:pt idx="9">
                  <c:v>0</c:v>
                </c:pt>
                <c:pt idx="12">
                  <c:v>0</c:v>
                </c:pt>
              </c:numCache>
            </c:numRef>
          </c:val>
          <c:extLst>
            <c:ext xmlns:c16="http://schemas.microsoft.com/office/drawing/2014/chart" uri="{C3380CC4-5D6E-409C-BE32-E72D297353CC}">
              <c16:uniqueId val="{00000001-F1A3-4307-A35C-4CD849ADD5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656</c:v>
                </c:pt>
                <c:pt idx="3">
                  <c:v>657</c:v>
                </c:pt>
                <c:pt idx="6">
                  <c:v>770</c:v>
                </c:pt>
                <c:pt idx="9">
                  <c:v>658</c:v>
                </c:pt>
                <c:pt idx="12">
                  <c:v>673</c:v>
                </c:pt>
              </c:numCache>
            </c:numRef>
          </c:val>
          <c:extLst>
            <c:ext xmlns:c16="http://schemas.microsoft.com/office/drawing/2014/chart" uri="{C3380CC4-5D6E-409C-BE32-E72D297353CC}">
              <c16:uniqueId val="{00000002-F1A3-4307-A35C-4CD849ADD5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A3-4307-A35C-4CD849ADD5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19711</c:v>
                </c:pt>
                <c:pt idx="3">
                  <c:v>19111</c:v>
                </c:pt>
                <c:pt idx="6">
                  <c:v>18659</c:v>
                </c:pt>
                <c:pt idx="9">
                  <c:v>18227</c:v>
                </c:pt>
                <c:pt idx="12">
                  <c:v>18743</c:v>
                </c:pt>
              </c:numCache>
            </c:numRef>
          </c:val>
          <c:extLst>
            <c:ext xmlns:c16="http://schemas.microsoft.com/office/drawing/2014/chart" uri="{C3380CC4-5D6E-409C-BE32-E72D297353CC}">
              <c16:uniqueId val="{00000004-F1A3-4307-A35C-4CD849ADD5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45235</c:v>
                </c:pt>
                <c:pt idx="3">
                  <c:v>46050</c:v>
                </c:pt>
                <c:pt idx="6">
                  <c:v>47479</c:v>
                </c:pt>
                <c:pt idx="9">
                  <c:v>48811</c:v>
                </c:pt>
                <c:pt idx="12">
                  <c:v>50446</c:v>
                </c:pt>
              </c:numCache>
            </c:numRef>
          </c:val>
          <c:extLst>
            <c:ext xmlns:c16="http://schemas.microsoft.com/office/drawing/2014/chart" uri="{C3380CC4-5D6E-409C-BE32-E72D297353CC}">
              <c16:uniqueId val="{00000005-F1A3-4307-A35C-4CD849ADD5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9744</c:v>
                </c:pt>
                <c:pt idx="3">
                  <c:v>9646</c:v>
                </c:pt>
                <c:pt idx="6">
                  <c:v>9794</c:v>
                </c:pt>
                <c:pt idx="9">
                  <c:v>8010</c:v>
                </c:pt>
                <c:pt idx="12">
                  <c:v>8794</c:v>
                </c:pt>
              </c:numCache>
            </c:numRef>
          </c:val>
          <c:extLst>
            <c:ext xmlns:c16="http://schemas.microsoft.com/office/drawing/2014/chart" uri="{C3380CC4-5D6E-409C-BE32-E72D297353CC}">
              <c16:uniqueId val="{00000006-F1A3-4307-A35C-4CD849ADD5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46846</c:v>
                </c:pt>
                <c:pt idx="3">
                  <c:v>46755</c:v>
                </c:pt>
                <c:pt idx="6">
                  <c:v>47258</c:v>
                </c:pt>
                <c:pt idx="9">
                  <c:v>46611</c:v>
                </c:pt>
                <c:pt idx="12">
                  <c:v>43936</c:v>
                </c:pt>
              </c:numCache>
            </c:numRef>
          </c:val>
          <c:extLst>
            <c:ext xmlns:c16="http://schemas.microsoft.com/office/drawing/2014/chart" uri="{C3380CC4-5D6E-409C-BE32-E72D297353CC}">
              <c16:uniqueId val="{00000007-F1A3-4307-A35C-4CD849ADD5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39104</c:v>
                </c:pt>
                <c:pt idx="2">
                  <c:v>#N/A</c:v>
                </c:pt>
                <c:pt idx="3">
                  <c:v>#N/A</c:v>
                </c:pt>
                <c:pt idx="4">
                  <c:v>42414</c:v>
                </c:pt>
                <c:pt idx="5">
                  <c:v>#N/A</c:v>
                </c:pt>
                <c:pt idx="6">
                  <c:v>#N/A</c:v>
                </c:pt>
                <c:pt idx="7">
                  <c:v>45194</c:v>
                </c:pt>
                <c:pt idx="8">
                  <c:v>#N/A</c:v>
                </c:pt>
                <c:pt idx="9">
                  <c:v>#N/A</c:v>
                </c:pt>
                <c:pt idx="10">
                  <c:v>42101</c:v>
                </c:pt>
                <c:pt idx="11">
                  <c:v>#N/A</c:v>
                </c:pt>
                <c:pt idx="12">
                  <c:v>#N/A</c:v>
                </c:pt>
                <c:pt idx="13">
                  <c:v>42786</c:v>
                </c:pt>
                <c:pt idx="14">
                  <c:v>#N/A</c:v>
                </c:pt>
              </c:numCache>
            </c:numRef>
          </c:val>
          <c:smooth val="0"/>
          <c:extLst>
            <c:ext xmlns:c16="http://schemas.microsoft.com/office/drawing/2014/chart" uri="{C3380CC4-5D6E-409C-BE32-E72D297353CC}">
              <c16:uniqueId val="{00000008-F1A3-4307-A35C-4CD849ADD5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727332</c:v>
                </c:pt>
                <c:pt idx="5">
                  <c:v>728306</c:v>
                </c:pt>
                <c:pt idx="8">
                  <c:v>732036</c:v>
                </c:pt>
                <c:pt idx="11">
                  <c:v>722521</c:v>
                </c:pt>
                <c:pt idx="14">
                  <c:v>708478</c:v>
                </c:pt>
              </c:numCache>
            </c:numRef>
          </c:val>
          <c:extLst>
            <c:ext xmlns:c16="http://schemas.microsoft.com/office/drawing/2014/chart" uri="{C3380CC4-5D6E-409C-BE32-E72D297353CC}">
              <c16:uniqueId val="{00000000-DE28-4BE4-8D9A-23CC1DEA43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304769</c:v>
                </c:pt>
                <c:pt idx="5">
                  <c:v>316059</c:v>
                </c:pt>
                <c:pt idx="8">
                  <c:v>319858</c:v>
                </c:pt>
                <c:pt idx="11">
                  <c:v>392959</c:v>
                </c:pt>
                <c:pt idx="14">
                  <c:v>381775</c:v>
                </c:pt>
              </c:numCache>
            </c:numRef>
          </c:val>
          <c:extLst>
            <c:ext xmlns:c16="http://schemas.microsoft.com/office/drawing/2014/chart" uri="{C3380CC4-5D6E-409C-BE32-E72D297353CC}">
              <c16:uniqueId val="{00000001-DE28-4BE4-8D9A-23CC1DEA43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165840</c:v>
                </c:pt>
                <c:pt idx="5">
                  <c:v>166251</c:v>
                </c:pt>
                <c:pt idx="8">
                  <c:v>212624</c:v>
                </c:pt>
                <c:pt idx="11">
                  <c:v>231814</c:v>
                </c:pt>
                <c:pt idx="14">
                  <c:v>262669</c:v>
                </c:pt>
              </c:numCache>
            </c:numRef>
          </c:val>
          <c:extLst>
            <c:ext xmlns:c16="http://schemas.microsoft.com/office/drawing/2014/chart" uri="{C3380CC4-5D6E-409C-BE32-E72D297353CC}">
              <c16:uniqueId val="{00000002-DE28-4BE4-8D9A-23CC1DEA43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28-4BE4-8D9A-23CC1DEA43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28-4BE4-8D9A-23CC1DEA43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1512</c:v>
                </c:pt>
                <c:pt idx="3">
                  <c:v>3882</c:v>
                </c:pt>
                <c:pt idx="6">
                  <c:v>1978</c:v>
                </c:pt>
                <c:pt idx="9">
                  <c:v>737</c:v>
                </c:pt>
                <c:pt idx="12">
                  <c:v>2909</c:v>
                </c:pt>
              </c:numCache>
            </c:numRef>
          </c:val>
          <c:extLst>
            <c:ext xmlns:c16="http://schemas.microsoft.com/office/drawing/2014/chart" uri="{C3380CC4-5D6E-409C-BE32-E72D297353CC}">
              <c16:uniqueId val="{00000005-DE28-4BE4-8D9A-23CC1DEA43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99287</c:v>
                </c:pt>
                <c:pt idx="3">
                  <c:v>97000</c:v>
                </c:pt>
                <c:pt idx="6">
                  <c:v>94968</c:v>
                </c:pt>
                <c:pt idx="9">
                  <c:v>92247</c:v>
                </c:pt>
                <c:pt idx="12">
                  <c:v>95392</c:v>
                </c:pt>
              </c:numCache>
            </c:numRef>
          </c:val>
          <c:extLst>
            <c:ext xmlns:c16="http://schemas.microsoft.com/office/drawing/2014/chart" uri="{C3380CC4-5D6E-409C-BE32-E72D297353CC}">
              <c16:uniqueId val="{00000006-DE28-4BE4-8D9A-23CC1DEA43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E28-4BE4-8D9A-23CC1DEA43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221471</c:v>
                </c:pt>
                <c:pt idx="3">
                  <c:v>233769</c:v>
                </c:pt>
                <c:pt idx="6">
                  <c:v>242182</c:v>
                </c:pt>
                <c:pt idx="9">
                  <c:v>236872</c:v>
                </c:pt>
                <c:pt idx="12">
                  <c:v>233818</c:v>
                </c:pt>
              </c:numCache>
            </c:numRef>
          </c:val>
          <c:extLst>
            <c:ext xmlns:c16="http://schemas.microsoft.com/office/drawing/2014/chart" uri="{C3380CC4-5D6E-409C-BE32-E72D297353CC}">
              <c16:uniqueId val="{00000008-DE28-4BE4-8D9A-23CC1DEA43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6866</c:v>
                </c:pt>
                <c:pt idx="3">
                  <c:v>8691</c:v>
                </c:pt>
                <c:pt idx="6">
                  <c:v>7924</c:v>
                </c:pt>
                <c:pt idx="9">
                  <c:v>7290</c:v>
                </c:pt>
                <c:pt idx="12">
                  <c:v>6017</c:v>
                </c:pt>
              </c:numCache>
            </c:numRef>
          </c:val>
          <c:extLst>
            <c:ext xmlns:c16="http://schemas.microsoft.com/office/drawing/2014/chart" uri="{C3380CC4-5D6E-409C-BE32-E72D297353CC}">
              <c16:uniqueId val="{00000009-DE28-4BE4-8D9A-23CC1DEA43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1533264</c:v>
                </c:pt>
                <c:pt idx="3">
                  <c:v>1548504</c:v>
                </c:pt>
                <c:pt idx="6">
                  <c:v>1550133</c:v>
                </c:pt>
                <c:pt idx="9">
                  <c:v>1545924</c:v>
                </c:pt>
                <c:pt idx="12">
                  <c:v>1530015</c:v>
                </c:pt>
              </c:numCache>
            </c:numRef>
          </c:val>
          <c:extLst>
            <c:ext xmlns:c16="http://schemas.microsoft.com/office/drawing/2014/chart" uri="{C3380CC4-5D6E-409C-BE32-E72D297353CC}">
              <c16:uniqueId val="{0000000A-DE28-4BE4-8D9A-23CC1DEA43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664459</c:v>
                </c:pt>
                <c:pt idx="2">
                  <c:v>#N/A</c:v>
                </c:pt>
                <c:pt idx="3">
                  <c:v>#N/A</c:v>
                </c:pt>
                <c:pt idx="4">
                  <c:v>681230</c:v>
                </c:pt>
                <c:pt idx="5">
                  <c:v>#N/A</c:v>
                </c:pt>
                <c:pt idx="6">
                  <c:v>#N/A</c:v>
                </c:pt>
                <c:pt idx="7">
                  <c:v>632669</c:v>
                </c:pt>
                <c:pt idx="8">
                  <c:v>#N/A</c:v>
                </c:pt>
                <c:pt idx="9">
                  <c:v>#N/A</c:v>
                </c:pt>
                <c:pt idx="10">
                  <c:v>535776</c:v>
                </c:pt>
                <c:pt idx="11">
                  <c:v>#N/A</c:v>
                </c:pt>
                <c:pt idx="12">
                  <c:v>#N/A</c:v>
                </c:pt>
                <c:pt idx="13">
                  <c:v>515228</c:v>
                </c:pt>
                <c:pt idx="14">
                  <c:v>#N/A</c:v>
                </c:pt>
              </c:numCache>
            </c:numRef>
          </c:val>
          <c:smooth val="0"/>
          <c:extLst>
            <c:ext xmlns:c16="http://schemas.microsoft.com/office/drawing/2014/chart" uri="{C3380CC4-5D6E-409C-BE32-E72D297353CC}">
              <c16:uniqueId val="{0000000B-DE28-4BE4-8D9A-23CC1DEA43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9452</c:v>
                </c:pt>
                <c:pt idx="1">
                  <c:v>9436</c:v>
                </c:pt>
                <c:pt idx="2">
                  <c:v>15298</c:v>
                </c:pt>
              </c:numCache>
            </c:numRef>
          </c:val>
          <c:extLst>
            <c:ext xmlns:c16="http://schemas.microsoft.com/office/drawing/2014/chart" uri="{C3380CC4-5D6E-409C-BE32-E72D297353CC}">
              <c16:uniqueId val="{00000000-2CD9-4FCF-B0C7-85A206D943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CD9-4FCF-B0C7-85A206D943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38142</c:v>
                </c:pt>
                <c:pt idx="1">
                  <c:v>40165</c:v>
                </c:pt>
                <c:pt idx="2">
                  <c:v>49866</c:v>
                </c:pt>
              </c:numCache>
            </c:numRef>
          </c:val>
          <c:extLst>
            <c:ext xmlns:c16="http://schemas.microsoft.com/office/drawing/2014/chart" uri="{C3380CC4-5D6E-409C-BE32-E72D297353CC}">
              <c16:uniqueId val="{00000002-2CD9-4FCF-B0C7-85A206D943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1,379,529
1,324,095
827.83
966,938,909
955,396,483
8,494,027
417,479,761
1,311,703,695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大学生が多いなど納税者義務者の割合が低いことや、古い木造家屋・低層の建物が多いことなどにより市税収入が類似団体の平均値を下回っているが、コロナ禍前から取り組んできた、まちの活性化、担税力強化の取組の効果もあり、近年その差が縮小傾向にある。</a:t>
          </a:r>
        </a:p>
        <a:p>
          <a:r>
            <a:rPr kumimoji="1" lang="ja-JP" altLang="en-US" sz="1300">
              <a:latin typeface="ＭＳ Ｐゴシック" panose="020B0600070205080204" pitchFamily="50" charset="-128"/>
              <a:ea typeface="ＭＳ Ｐゴシック" panose="020B0600070205080204" pitchFamily="50" charset="-128"/>
            </a:rPr>
            <a:t>　引き続き、子育て・教育環境の充実、都市計画の見直しや企業立地促進など、成長戦略を推進し、担税力を強化していく。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経費節減に取り組んでいるものの、依然として人件費、扶助費といった義務的経費の比率が高いことから、高水準で推移している。</a:t>
          </a:r>
        </a:p>
        <a:p>
          <a:r>
            <a:rPr kumimoji="1" lang="ja-JP" altLang="en-US" sz="1200">
              <a:latin typeface="ＭＳ Ｐゴシック" panose="020B0600070205080204" pitchFamily="50" charset="-128"/>
              <a:ea typeface="ＭＳ Ｐゴシック" panose="020B0600070205080204" pitchFamily="50" charset="-128"/>
            </a:rPr>
            <a:t>　この要因としては、市域が広大で、文化財が多いといった都市特性により教育（文化）、消防等の分野において職員配置を充実させていること、これまで福祉や教育等の分野において、独自政策に取り組んできたことなどが挙げられ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今後も障害者福祉費や医療費などの社会福祉関連経費の増加が見込まれるため、自主財源の確保や総人件費の削減など、財政構造の転換を図る取組を進めていく。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157339</xdr:rowOff>
    </xdr:from>
    <xdr:to>
      <xdr:col>23</xdr:col>
      <xdr:colOff>133350</xdr:colOff>
      <xdr:row>65</xdr:row>
      <xdr:rowOff>79728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30139"/>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157638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65</xdr:row>
      <xdr:rowOff>79728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634133"/>
          <a:ext cx="889000" cy="58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65</xdr:row>
      <xdr:rowOff>146755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634133"/>
          <a:ext cx="889000" cy="65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39511</xdr:rowOff>
    </xdr:from>
    <xdr:to>
      <xdr:col>11</xdr:col>
      <xdr:colOff>31750</xdr:colOff>
      <xdr:row>65</xdr:row>
      <xdr:rowOff>146755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1837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106539</xdr:rowOff>
    </xdr:from>
    <xdr:to>
      <xdr:col>23</xdr:col>
      <xdr:colOff>184150</xdr:colOff>
      <xdr:row>65</xdr:row>
      <xdr:rowOff>36689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78616</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5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28928</xdr:rowOff>
    </xdr:from>
    <xdr:to>
      <xdr:col>19</xdr:col>
      <xdr:colOff>184150</xdr:colOff>
      <xdr:row>65</xdr:row>
      <xdr:rowOff>130528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115305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5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39810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95955</xdr:rowOff>
    </xdr:from>
    <xdr:to>
      <xdr:col>11</xdr:col>
      <xdr:colOff>82550</xdr:colOff>
      <xdr:row>66</xdr:row>
      <xdr:rowOff>26105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10882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2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160161</xdr:rowOff>
    </xdr:from>
    <xdr:to>
      <xdr:col>7</xdr:col>
      <xdr:colOff>31750</xdr:colOff>
      <xdr:row>65</xdr:row>
      <xdr:rowOff>90311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75088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本市の人件費については、他都市と比較して、職員数が多いことや、職員の平均年齢が高いことなどから、類似団体の平均を上回っている。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また、中小企業等の資金ニーズに対応するための融資制度預託金が減となったことなどにより、物件費が令和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年度に比べて減少しており、人口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人あたりの人件費・物件費等決算額が減少している。</a:t>
          </a:r>
        </a:p>
        <a:p>
          <a:r>
            <a:rPr kumimoji="1" lang="ja-JP" altLang="en-US" sz="1300">
              <a:latin typeface="ＭＳ Ｐゴシック" panose="020B0600070205080204" pitchFamily="50" charset="-128"/>
              <a:ea typeface="ＭＳ Ｐゴシック" panose="020B0600070205080204" pitchFamily="50" charset="-128"/>
            </a:rPr>
            <a:t>　引き続き、持続可能な行財政運営の観点から、本市の人件費が適正水準であるか検証・確認を実施していくとともに、物件費についても見直しに努めていく。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7499"/>
          <a:ext cx="0" cy="141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161582</xdr:rowOff>
    </xdr:from>
    <xdr:to>
      <xdr:col>23</xdr:col>
      <xdr:colOff>133350</xdr:colOff>
      <xdr:row>85</xdr:row>
      <xdr:rowOff>76552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391932"/>
          <a:ext cx="838200" cy="25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9572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8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1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76552</xdr:rowOff>
    </xdr:from>
    <xdr:to>
      <xdr:col>19</xdr:col>
      <xdr:colOff>133350</xdr:colOff>
      <xdr:row>85</xdr:row>
      <xdr:rowOff>122318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649802"/>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8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40851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95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135240</xdr:rowOff>
    </xdr:from>
    <xdr:to>
      <xdr:col>15</xdr:col>
      <xdr:colOff>82550</xdr:colOff>
      <xdr:row>85</xdr:row>
      <xdr:rowOff>122318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65590"/>
          <a:ext cx="889000" cy="3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6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22801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76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155884</xdr:rowOff>
    </xdr:from>
    <xdr:to>
      <xdr:col>11</xdr:col>
      <xdr:colOff>31750</xdr:colOff>
      <xdr:row>83</xdr:row>
      <xdr:rowOff>135240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43334"/>
          <a:ext cx="889000" cy="3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46451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3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110782</xdr:rowOff>
    </xdr:from>
    <xdr:to>
      <xdr:col>23</xdr:col>
      <xdr:colOff>184150</xdr:colOff>
      <xdr:row>84</xdr:row>
      <xdr:rowOff>40932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4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127309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8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25752</xdr:rowOff>
    </xdr:from>
    <xdr:to>
      <xdr:col>19</xdr:col>
      <xdr:colOff>184150</xdr:colOff>
      <xdr:row>85</xdr:row>
      <xdr:rowOff>127352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137529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67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71518</xdr:rowOff>
    </xdr:from>
    <xdr:to>
      <xdr:col>15</xdr:col>
      <xdr:colOff>133350</xdr:colOff>
      <xdr:row>86</xdr:row>
      <xdr:rowOff>1668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6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11845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1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84440</xdr:rowOff>
    </xdr:from>
    <xdr:to>
      <xdr:col>11</xdr:col>
      <xdr:colOff>82550</xdr:colOff>
      <xdr:row>84</xdr:row>
      <xdr:rowOff>14590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1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170817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0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105084</xdr:rowOff>
    </xdr:from>
    <xdr:to>
      <xdr:col>7</xdr:col>
      <xdr:colOff>31750</xdr:colOff>
      <xdr:row>82</xdr:row>
      <xdr:rowOff>35234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9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20011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7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職員の給与水準は、毎年の人事委員会からの勧告及び報告を踏まえて、市内民間企業における給与水準と均衡するよう、適宜給与の改定を行っている。</a:t>
          </a: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日時点の指数は、令和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月から実施していた臨時的な給与カットを令和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年度末に終了した影響等により、前年度の値（</a:t>
          </a:r>
          <a:r>
            <a:rPr kumimoji="1" lang="en-US" altLang="ja-JP" sz="1300">
              <a:latin typeface="ＭＳ Ｐゴシック" panose="020B0600070205080204" pitchFamily="50" charset="-128"/>
              <a:ea typeface="ＭＳ Ｐゴシック" panose="020B0600070205080204" pitchFamily="50" charset="-128"/>
            </a:rPr>
            <a:t>99.0</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101.4</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86</xdr:row>
      <xdr:rowOff>170543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087929"/>
          <a:ext cx="8382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86</xdr:row>
      <xdr:rowOff>32657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087929"/>
          <a:ext cx="889000" cy="68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134456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88</xdr:row>
      <xdr:rowOff>34471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777357"/>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34471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531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市域が広大であることや、文化財・木造家屋が多いといった都市特性があり、土木、消防等の分野において職員の配置を充実させていることなどから類似団体の平均を上回っている。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また、これまでから効率的な執行体制の構築に取り組んできたものの、類似団体においても職員数が減少していることや、類似団体より本市の方が人口の減少率が大きいことなどから、類似団体の平均との差に大きな変化は生じていない。</a:t>
          </a:r>
        </a:p>
        <a:p>
          <a:r>
            <a:rPr kumimoji="1" lang="ja-JP" altLang="en-US" sz="1300">
              <a:latin typeface="ＭＳ Ｐゴシック" panose="020B0600070205080204" pitchFamily="50" charset="-128"/>
              <a:ea typeface="ＭＳ Ｐゴシック" panose="020B0600070205080204" pitchFamily="50" charset="-128"/>
            </a:rPr>
            <a:t>　持続可能な行財政運営や労働力人口の減少を踏まえ、引き続き、業務見直しやデジタル化等による効率的な執行体制の構築に取り組む。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99568</xdr:rowOff>
    </xdr:from>
    <xdr:to>
      <xdr:col>81</xdr:col>
      <xdr:colOff>44450</xdr:colOff>
      <xdr:row>65</xdr:row>
      <xdr:rowOff>143002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24381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143002</xdr:rowOff>
    </xdr:from>
    <xdr:to>
      <xdr:col>77</xdr:col>
      <xdr:colOff>44450</xdr:colOff>
      <xdr:row>66</xdr:row>
      <xdr:rowOff>10160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2872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133350</xdr:rowOff>
    </xdr:from>
    <xdr:to>
      <xdr:col>72</xdr:col>
      <xdr:colOff>203200</xdr:colOff>
      <xdr:row>66</xdr:row>
      <xdr:rowOff>10160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7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90170</xdr:rowOff>
    </xdr:from>
    <xdr:to>
      <xdr:col>68</xdr:col>
      <xdr:colOff>152400</xdr:colOff>
      <xdr:row>65</xdr:row>
      <xdr:rowOff>133350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9152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48768</xdr:rowOff>
    </xdr:from>
    <xdr:to>
      <xdr:col>81</xdr:col>
      <xdr:colOff>95250</xdr:colOff>
      <xdr:row>65</xdr:row>
      <xdr:rowOff>150368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116095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8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92202</xdr:rowOff>
    </xdr:from>
    <xdr:to>
      <xdr:col>77</xdr:col>
      <xdr:colOff>95250</xdr:colOff>
      <xdr:row>66</xdr:row>
      <xdr:rowOff>22352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7129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130810</xdr:rowOff>
    </xdr:from>
    <xdr:to>
      <xdr:col>73</xdr:col>
      <xdr:colOff>44450</xdr:colOff>
      <xdr:row>66</xdr:row>
      <xdr:rowOff>60960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45737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82550</xdr:rowOff>
    </xdr:from>
    <xdr:to>
      <xdr:col>68</xdr:col>
      <xdr:colOff>203200</xdr:colOff>
      <xdr:row>66</xdr:row>
      <xdr:rowOff>12700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39370</xdr:rowOff>
    </xdr:from>
    <xdr:to>
      <xdr:col>64</xdr:col>
      <xdr:colOff>152400</xdr:colOff>
      <xdr:row>63</xdr:row>
      <xdr:rowOff>140970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125747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市税の増加等に伴い標準財政規模が増加したこと等により、前年度と比較し、実質公債費比率が減少した。</a:t>
          </a:r>
        </a:p>
        <a:p>
          <a:r>
            <a:rPr kumimoji="1" lang="ja-JP" altLang="en-US" sz="1300">
              <a:latin typeface="ＭＳ Ｐゴシック" panose="020B0600070205080204" pitchFamily="50" charset="-128"/>
              <a:ea typeface="ＭＳ Ｐゴシック" panose="020B0600070205080204" pitchFamily="50" charset="-128"/>
            </a:rPr>
            <a:t>　これに加え、地下鉄事業への経営健全化出資債、退職手当債、行政改革推進債など地方交付税措置のない特例的な市債の発行や公債償還基金の計画外の取崩しにより、類似団体平均値を上回っている。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引き続き、市債残高の適切なコントロールなど、比率の低減に向けて取り組みを進めている。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47272</xdr:rowOff>
    </xdr:from>
    <xdr:to>
      <xdr:col>81</xdr:col>
      <xdr:colOff>44450</xdr:colOff>
      <xdr:row>45</xdr:row>
      <xdr:rowOff>60678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7625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47272</xdr:rowOff>
    </xdr:from>
    <xdr:to>
      <xdr:col>77</xdr:col>
      <xdr:colOff>44450</xdr:colOff>
      <xdr:row>45</xdr:row>
      <xdr:rowOff>60678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7625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123772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165100</xdr:rowOff>
    </xdr:from>
    <xdr:to>
      <xdr:col>72</xdr:col>
      <xdr:colOff>203200</xdr:colOff>
      <xdr:row>45</xdr:row>
      <xdr:rowOff>47272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7089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31045</xdr:rowOff>
    </xdr:from>
    <xdr:to>
      <xdr:col>68</xdr:col>
      <xdr:colOff>152400</xdr:colOff>
      <xdr:row>44</xdr:row>
      <xdr:rowOff>165100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5748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167922</xdr:rowOff>
    </xdr:from>
    <xdr:to>
      <xdr:col>81</xdr:col>
      <xdr:colOff>95250</xdr:colOff>
      <xdr:row>45</xdr:row>
      <xdr:rowOff>98072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63799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60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9878</xdr:rowOff>
    </xdr:from>
    <xdr:to>
      <xdr:col>77</xdr:col>
      <xdr:colOff>95250</xdr:colOff>
      <xdr:row>45</xdr:row>
      <xdr:rowOff>111478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96255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81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167922</xdr:rowOff>
    </xdr:from>
    <xdr:to>
      <xdr:col>73</xdr:col>
      <xdr:colOff>44450</xdr:colOff>
      <xdr:row>45</xdr:row>
      <xdr:rowOff>98072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82849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151695</xdr:rowOff>
    </xdr:from>
    <xdr:to>
      <xdr:col>64</xdr:col>
      <xdr:colOff>152400</xdr:colOff>
      <xdr:row>44</xdr:row>
      <xdr:rowOff>81845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66622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公債償還基金の計画外の取崩しの返済や満期一括償還に備えた着実な積立てにより、公債償還基金残高が増加したこと、また、地方債の残高が着実に減少していること等により、将来負担比率は減となったが、過去に交付税措置のない市債を他都市よりも多く発行してきたこと等から、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今後も、財政状況の見える化を図りつつ、 社会経済情勢等に応じた不断の点検を行うとともに、限りある財源と人員を適切に配分し、将来負担を適切にコントロールしていく。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71755</xdr:rowOff>
    </xdr:from>
    <xdr:to>
      <xdr:col>81</xdr:col>
      <xdr:colOff>44450</xdr:colOff>
      <xdr:row>20</xdr:row>
      <xdr:rowOff>136906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500755"/>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99924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71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136906</xdr:rowOff>
    </xdr:from>
    <xdr:to>
      <xdr:col>77</xdr:col>
      <xdr:colOff>44450</xdr:colOff>
      <xdr:row>21</xdr:row>
      <xdr:rowOff>140801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565906"/>
          <a:ext cx="889000" cy="17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140801</xdr:rowOff>
    </xdr:from>
    <xdr:to>
      <xdr:col>72</xdr:col>
      <xdr:colOff>203200</xdr:colOff>
      <xdr:row>22</xdr:row>
      <xdr:rowOff>154347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741251"/>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135848</xdr:rowOff>
    </xdr:from>
    <xdr:to>
      <xdr:col>68</xdr:col>
      <xdr:colOff>152400</xdr:colOff>
      <xdr:row>22</xdr:row>
      <xdr:rowOff>154347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907748"/>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20955</xdr:rowOff>
    </xdr:from>
    <xdr:to>
      <xdr:col>81</xdr:col>
      <xdr:colOff>95250</xdr:colOff>
      <xdr:row>20</xdr:row>
      <xdr:rowOff>122555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4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164482</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42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86106</xdr:rowOff>
    </xdr:from>
    <xdr:to>
      <xdr:col>77</xdr:col>
      <xdr:colOff>95250</xdr:colOff>
      <xdr:row>21</xdr:row>
      <xdr:rowOff>16256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5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1033</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60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90001</xdr:rowOff>
    </xdr:from>
    <xdr:to>
      <xdr:col>73</xdr:col>
      <xdr:colOff>44450</xdr:colOff>
      <xdr:row>22</xdr:row>
      <xdr:rowOff>20151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6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4928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77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103547</xdr:rowOff>
    </xdr:from>
    <xdr:to>
      <xdr:col>68</xdr:col>
      <xdr:colOff>203200</xdr:colOff>
      <xdr:row>23</xdr:row>
      <xdr:rowOff>33697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87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18474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96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85048</xdr:rowOff>
    </xdr:from>
    <xdr:to>
      <xdr:col>64</xdr:col>
      <xdr:colOff>152400</xdr:colOff>
      <xdr:row>23</xdr:row>
      <xdr:rowOff>15198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8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171425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94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1,379,529
1,324,095
827.83
966,938,909
955,396,483
8,494,027
417,479,761
1,311,703,695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本市の人件費については、他都市と比較して、職員数が多いことや、職員の平均年齢が高いこと、退職者数が多く退職手当が多くなっていることなどから、類似団体の平均を上回っている。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持続可能な行財政運営の観点から、引き続き、本市の人件費が適正水準であるか検証・確認を実施していく。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39</xdr:row>
      <xdr:rowOff>82550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82550</xdr:rowOff>
    </xdr:from>
    <xdr:to>
      <xdr:col>24</xdr:col>
      <xdr:colOff>114300</xdr:colOff>
      <xdr:row>39</xdr:row>
      <xdr:rowOff>82550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114300</xdr:rowOff>
    </xdr:from>
    <xdr:to>
      <xdr:col>24</xdr:col>
      <xdr:colOff>25400</xdr:colOff>
      <xdr:row>40</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294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19050</xdr:rowOff>
    </xdr:from>
    <xdr:to>
      <xdr:col>19</xdr:col>
      <xdr:colOff>187325</xdr:colOff>
      <xdr:row>40</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05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19050</xdr:rowOff>
    </xdr:from>
    <xdr:to>
      <xdr:col>15</xdr:col>
      <xdr:colOff>98425</xdr:colOff>
      <xdr:row>41</xdr:row>
      <xdr:rowOff>82550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056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82550</xdr:rowOff>
    </xdr:from>
    <xdr:to>
      <xdr:col>11</xdr:col>
      <xdr:colOff>9525</xdr:colOff>
      <xdr:row>41</xdr:row>
      <xdr:rowOff>95250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11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63500</xdr:rowOff>
    </xdr:from>
    <xdr:to>
      <xdr:col>24</xdr:col>
      <xdr:colOff>76200</xdr:colOff>
      <xdr:row>38</xdr:row>
      <xdr:rowOff>165100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139700</xdr:rowOff>
    </xdr:from>
    <xdr:to>
      <xdr:col>15</xdr:col>
      <xdr:colOff>149225</xdr:colOff>
      <xdr:row>39</xdr:row>
      <xdr:rowOff>69850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31750</xdr:rowOff>
    </xdr:from>
    <xdr:to>
      <xdr:col>11</xdr:col>
      <xdr:colOff>60325</xdr:colOff>
      <xdr:row>41</xdr:row>
      <xdr:rowOff>133350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118127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44450</xdr:rowOff>
    </xdr:from>
    <xdr:to>
      <xdr:col>6</xdr:col>
      <xdr:colOff>171450</xdr:colOff>
      <xdr:row>41</xdr:row>
      <xdr:rowOff>146050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本市では、これまでから保育所数に占める民間設置箇所数の割合が高く、保育所運営費にかかる所要額を扶助費で計上してるため、物件費計上額が少ない特徴があり、類似団体平均を下回っている。　</a:t>
          </a:r>
        </a:p>
        <a:p>
          <a:r>
            <a:rPr kumimoji="1" lang="ja-JP" altLang="en-US" sz="1300">
              <a:latin typeface="ＭＳ Ｐゴシック" panose="020B0600070205080204" pitchFamily="50" charset="-128"/>
              <a:ea typeface="ＭＳ Ｐゴシック" panose="020B0600070205080204" pitchFamily="50" charset="-128"/>
            </a:rPr>
            <a:t>　引き続き、「京都市持続可能な行財政の運営の推進に関する条例」</a:t>
          </a:r>
        </a:p>
        <a:p>
          <a:r>
            <a:rPr kumimoji="1" lang="ja-JP" altLang="en-US" sz="1300">
              <a:latin typeface="ＭＳ Ｐゴシック" panose="020B0600070205080204" pitchFamily="50" charset="-128"/>
              <a:ea typeface="ＭＳ Ｐゴシック" panose="020B0600070205080204" pitchFamily="50" charset="-128"/>
            </a:rPr>
            <a:t>に基づき、検証・確認を実施していく。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170543</xdr:rowOff>
    </xdr:from>
    <xdr:to>
      <xdr:col>82</xdr:col>
      <xdr:colOff>107950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570843"/>
          <a:ext cx="0" cy="1023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85470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31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170543</xdr:rowOff>
    </xdr:from>
    <xdr:to>
      <xdr:col>82</xdr:col>
      <xdr:colOff>196850</xdr:colOff>
      <xdr:row>14</xdr:row>
      <xdr:rowOff>170543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5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14</xdr:row>
      <xdr:rowOff>170543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381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137886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293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293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7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113591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119743</xdr:rowOff>
    </xdr:from>
    <xdr:to>
      <xdr:col>82</xdr:col>
      <xdr:colOff>158750</xdr:colOff>
      <xdr:row>15</xdr:row>
      <xdr:rowOff>49893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28320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2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27413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障害者福祉費にかかる扶助費が多いこと、保育所数に占める民間設置箇所数の割合が高く保育所運営費に掛かる扶助費が多いことなどから高率となっている。</a:t>
          </a:r>
        </a:p>
        <a:p>
          <a:r>
            <a:rPr kumimoji="1" lang="ja-JP" altLang="en-US" sz="1300">
              <a:latin typeface="ＭＳ Ｐゴシック" panose="020B0600070205080204" pitchFamily="50" charset="-128"/>
              <a:ea typeface="ＭＳ Ｐゴシック" panose="020B0600070205080204" pitchFamily="50" charset="-128"/>
            </a:rPr>
            <a:t>　主に国制度に基づく事業が多いが、運営面における課題が無いかなど点検を行っていく。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58</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615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1001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28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58</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2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本市において、最も大きいのは繰出金である。令和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年度と比較して、繰出金の経常収支比率は、歳入増加の影響で</a:t>
          </a:r>
          <a:r>
            <a:rPr kumimoji="1" lang="en-US" altLang="ja-JP" sz="1300">
              <a:latin typeface="ＭＳ Ｐゴシック" panose="020B0600070205080204" pitchFamily="50" charset="-128"/>
              <a:ea typeface="ＭＳ Ｐゴシック" panose="020B0600070205080204" pitchFamily="50" charset="-128"/>
            </a:rPr>
            <a:t>10.8%→11.3%</a:t>
          </a:r>
          <a:r>
            <a:rPr kumimoji="1" lang="ja-JP" altLang="en-US" sz="1300">
              <a:latin typeface="ＭＳ Ｐゴシック" panose="020B0600070205080204" pitchFamily="50" charset="-128"/>
              <a:ea typeface="ＭＳ Ｐゴシック" panose="020B0600070205080204" pitchFamily="50" charset="-128"/>
            </a:rPr>
            <a:t>と増加している。高齢化率が</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（京都市推計、令和 </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日時点）となっており、後期高齢者医療特別会計や介護保険事業特別会計への繰出金が令和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年度よりも増加しているため、依然として類似団体平均との乖離の解消には至っていない。</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159657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792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78015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159657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465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98170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29028</xdr:rowOff>
    </xdr:from>
    <xdr:to>
      <xdr:col>69</xdr:col>
      <xdr:colOff>92075</xdr:colOff>
      <xdr:row>56</xdr:row>
      <xdr:rowOff>159657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302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24692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108857</xdr:rowOff>
    </xdr:from>
    <xdr:to>
      <xdr:col>82</xdr:col>
      <xdr:colOff>158750</xdr:colOff>
      <xdr:row>57</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80934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113592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80934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108857</xdr:rowOff>
    </xdr:from>
    <xdr:to>
      <xdr:col>69</xdr:col>
      <xdr:colOff>142875</xdr:colOff>
      <xdr:row>57</xdr:row>
      <xdr:rowOff>39007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23784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149678</xdr:rowOff>
    </xdr:from>
    <xdr:to>
      <xdr:col>65</xdr:col>
      <xdr:colOff>53975</xdr:colOff>
      <xdr:row>56</xdr:row>
      <xdr:rowOff>79828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64605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京都市補助金等の交付等に関する条例」に基づき、補助金等の交付状況を公開するなど、市民目線に立った適正化の取組みを行っており、令和３年度以降は類似団体平均よりも下回る水準まで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504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38</xdr:row>
      <xdr:rowOff>104140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592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39</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6192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142257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39387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149877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年度に比べ、税収の増等により公債費の経常収支比率は減少している。</a:t>
          </a:r>
        </a:p>
        <a:p>
          <a:r>
            <a:rPr kumimoji="1" lang="ja-JP" altLang="en-US" sz="1300">
              <a:latin typeface="ＭＳ Ｐゴシック" panose="020B0600070205080204" pitchFamily="50" charset="-128"/>
              <a:ea typeface="ＭＳ Ｐゴシック" panose="020B0600070205080204" pitchFamily="50" charset="-128"/>
            </a:rPr>
            <a:t>　引き続き、市債残高の適切なコントロール及び将来の公債費の低減に取り組んでいく。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127000</xdr:rowOff>
    </xdr:from>
    <xdr:to>
      <xdr:col>24</xdr:col>
      <xdr:colOff>25400</xdr:colOff>
      <xdr:row>80</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671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50800</xdr:rowOff>
    </xdr:from>
    <xdr:to>
      <xdr:col>19</xdr:col>
      <xdr:colOff>187325</xdr:colOff>
      <xdr:row>80</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5953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73677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50800</xdr:rowOff>
    </xdr:from>
    <xdr:to>
      <xdr:col>15</xdr:col>
      <xdr:colOff>98425</xdr:colOff>
      <xdr:row>79</xdr:row>
      <xdr:rowOff>50800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2524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50800</xdr:rowOff>
    </xdr:from>
    <xdr:to>
      <xdr:col>11</xdr:col>
      <xdr:colOff>9525</xdr:colOff>
      <xdr:row>78</xdr:row>
      <xdr:rowOff>88900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252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54627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76200</xdr:rowOff>
    </xdr:from>
    <xdr:to>
      <xdr:col>24</xdr:col>
      <xdr:colOff>76200</xdr:colOff>
      <xdr:row>80</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48277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19050</xdr:rowOff>
    </xdr:from>
    <xdr:to>
      <xdr:col>20</xdr:col>
      <xdr:colOff>38100</xdr:colOff>
      <xdr:row>80</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105427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82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0</xdr:rowOff>
    </xdr:from>
    <xdr:to>
      <xdr:col>15</xdr:col>
      <xdr:colOff>149225</xdr:colOff>
      <xdr:row>79</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86377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0</xdr:rowOff>
    </xdr:from>
    <xdr:to>
      <xdr:col>11</xdr:col>
      <xdr:colOff>60325</xdr:colOff>
      <xdr:row>77</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年度と比較して、市税収入の増加により経常一般財源が増加した影響で、経常収支比率は昨年度よりも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また、人件費の類似団体内平均との差が縮まっているため、令和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年度に引き続き、公債費以外の経常収支比率が類似団体内平均と同程度の水準となっている。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121557</xdr:rowOff>
    </xdr:from>
    <xdr:to>
      <xdr:col>82</xdr:col>
      <xdr:colOff>107950</xdr:colOff>
      <xdr:row>76</xdr:row>
      <xdr:rowOff>132443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151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75491</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0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105228</xdr:rowOff>
    </xdr:from>
    <xdr:to>
      <xdr:col>78</xdr:col>
      <xdr:colOff>69850</xdr:colOff>
      <xdr:row>76</xdr:row>
      <xdr:rowOff>132443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792528"/>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11084</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105228</xdr:rowOff>
    </xdr:from>
    <xdr:to>
      <xdr:col>73</xdr:col>
      <xdr:colOff>180975</xdr:colOff>
      <xdr:row>78</xdr:row>
      <xdr:rowOff>148771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792528"/>
          <a:ext cx="889000" cy="7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113393</xdr:rowOff>
    </xdr:from>
    <xdr:to>
      <xdr:col>69</xdr:col>
      <xdr:colOff>92075</xdr:colOff>
      <xdr:row>78</xdr:row>
      <xdr:rowOff>148771</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3150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87284</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81643</xdr:rowOff>
    </xdr:from>
    <xdr:to>
      <xdr:col>78</xdr:col>
      <xdr:colOff>120650</xdr:colOff>
      <xdr:row>77</xdr:row>
      <xdr:rowOff>11793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168020</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19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54428</xdr:rowOff>
    </xdr:from>
    <xdr:to>
      <xdr:col>74</xdr:col>
      <xdr:colOff>31750</xdr:colOff>
      <xdr:row>74</xdr:row>
      <xdr:rowOff>156028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140805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8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97971</xdr:rowOff>
    </xdr:from>
    <xdr:to>
      <xdr:col>69</xdr:col>
      <xdr:colOff>142875</xdr:colOff>
      <xdr:row>79</xdr:row>
      <xdr:rowOff>28121</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12898</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62593</xdr:rowOff>
    </xdr:from>
    <xdr:to>
      <xdr:col>65</xdr:col>
      <xdr:colOff>53975</xdr:colOff>
      <xdr:row>77</xdr:row>
      <xdr:rowOff>164193</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148970</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153784</xdr:rowOff>
    </xdr:from>
    <xdr:to>
      <xdr:col>29</xdr:col>
      <xdr:colOff>127000</xdr:colOff>
      <xdr:row>13</xdr:row>
      <xdr:rowOff>28016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58809"/>
          <a:ext cx="6477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7328</xdr:rowOff>
    </xdr:from>
    <xdr:to>
      <xdr:col>26</xdr:col>
      <xdr:colOff>50800</xdr:colOff>
      <xdr:row>13</xdr:row>
      <xdr:rowOff>28016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83803"/>
          <a:ext cx="698500" cy="20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88062</xdr:rowOff>
    </xdr:from>
    <xdr:to>
      <xdr:col>22</xdr:col>
      <xdr:colOff>114300</xdr:colOff>
      <xdr:row>13</xdr:row>
      <xdr:rowOff>7328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193087"/>
          <a:ext cx="698500" cy="90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88062</xdr:rowOff>
    </xdr:from>
    <xdr:to>
      <xdr:col>18</xdr:col>
      <xdr:colOff>177800</xdr:colOff>
      <xdr:row>12</xdr:row>
      <xdr:rowOff>113817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193087"/>
          <a:ext cx="698500" cy="25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157662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102984</xdr:rowOff>
    </xdr:from>
    <xdr:to>
      <xdr:col>29</xdr:col>
      <xdr:colOff>177800</xdr:colOff>
      <xdr:row>13</xdr:row>
      <xdr:rowOff>33134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08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119511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5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148666</xdr:rowOff>
    </xdr:from>
    <xdr:to>
      <xdr:col>26</xdr:col>
      <xdr:colOff>101600</xdr:colOff>
      <xdr:row>13</xdr:row>
      <xdr:rowOff>78816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53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88993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22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127978</xdr:rowOff>
    </xdr:from>
    <xdr:to>
      <xdr:col>22</xdr:col>
      <xdr:colOff>165100</xdr:colOff>
      <xdr:row>13</xdr:row>
      <xdr:rowOff>58128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3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68305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37262</xdr:rowOff>
    </xdr:from>
    <xdr:to>
      <xdr:col>19</xdr:col>
      <xdr:colOff>38100</xdr:colOff>
      <xdr:row>12</xdr:row>
      <xdr:rowOff>138862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4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149039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1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63017</xdr:rowOff>
    </xdr:from>
    <xdr:to>
      <xdr:col>15</xdr:col>
      <xdr:colOff>101600</xdr:colOff>
      <xdr:row>12</xdr:row>
      <xdr:rowOff>164617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68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3344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3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107378</xdr:rowOff>
    </xdr:from>
    <xdr:to>
      <xdr:col>29</xdr:col>
      <xdr:colOff>127000</xdr:colOff>
      <xdr:row>34</xdr:row>
      <xdr:rowOff>131077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374828"/>
          <a:ext cx="647700" cy="23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3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49238</xdr:rowOff>
    </xdr:from>
    <xdr:to>
      <xdr:col>26</xdr:col>
      <xdr:colOff>50800</xdr:colOff>
      <xdr:row>34</xdr:row>
      <xdr:rowOff>131077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316688"/>
          <a:ext cx="698500" cy="81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20655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7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49238</xdr:rowOff>
    </xdr:from>
    <xdr:to>
      <xdr:col>22</xdr:col>
      <xdr:colOff>114300</xdr:colOff>
      <xdr:row>34</xdr:row>
      <xdr:rowOff>135344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316688"/>
          <a:ext cx="698500" cy="86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316348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2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135344</xdr:rowOff>
    </xdr:from>
    <xdr:to>
      <xdr:col>18</xdr:col>
      <xdr:colOff>177800</xdr:colOff>
      <xdr:row>34</xdr:row>
      <xdr:rowOff>232156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402794"/>
          <a:ext cx="698500" cy="9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308500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324045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56578</xdr:rowOff>
    </xdr:from>
    <xdr:to>
      <xdr:col>29</xdr:col>
      <xdr:colOff>177800</xdr:colOff>
      <xdr:row>34</xdr:row>
      <xdr:rowOff>158178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24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308055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80277</xdr:rowOff>
    </xdr:from>
    <xdr:to>
      <xdr:col>26</xdr:col>
      <xdr:colOff>101600</xdr:colOff>
      <xdr:row>34</xdr:row>
      <xdr:rowOff>181877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347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192054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16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341338</xdr:rowOff>
    </xdr:from>
    <xdr:to>
      <xdr:col>22</xdr:col>
      <xdr:colOff>165100</xdr:colOff>
      <xdr:row>34</xdr:row>
      <xdr:rowOff>100038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265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110215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03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84544</xdr:rowOff>
    </xdr:from>
    <xdr:to>
      <xdr:col>19</xdr:col>
      <xdr:colOff>38100</xdr:colOff>
      <xdr:row>34</xdr:row>
      <xdr:rowOff>186144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35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196321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12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181356</xdr:rowOff>
    </xdr:from>
    <xdr:to>
      <xdr:col>15</xdr:col>
      <xdr:colOff>101600</xdr:colOff>
      <xdr:row>34</xdr:row>
      <xdr:rowOff>282956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4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293133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1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1,379,529
1,324,095
827.83
966,938,909
955,396,483
8,494,027
417,479,761
1,311,703,695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41554</xdr:rowOff>
    </xdr:from>
    <xdr:to>
      <xdr:col>24</xdr:col>
      <xdr:colOff>63500</xdr:colOff>
      <xdr:row>31</xdr:row>
      <xdr:rowOff>161417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356504"/>
          <a:ext cx="838200" cy="1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27381</xdr:rowOff>
    </xdr:from>
    <xdr:to>
      <xdr:col>19</xdr:col>
      <xdr:colOff>177800</xdr:colOff>
      <xdr:row>31</xdr:row>
      <xdr:rowOff>41554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34233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108458</xdr:rowOff>
    </xdr:from>
    <xdr:to>
      <xdr:col>15</xdr:col>
      <xdr:colOff>50800</xdr:colOff>
      <xdr:row>31</xdr:row>
      <xdr:rowOff>27381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251958"/>
          <a:ext cx="889000" cy="9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146270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108458</xdr:rowOff>
    </xdr:from>
    <xdr:to>
      <xdr:col>10</xdr:col>
      <xdr:colOff>114300</xdr:colOff>
      <xdr:row>30</xdr:row>
      <xdr:rowOff>135166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251958"/>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57307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110617</xdr:rowOff>
    </xdr:from>
    <xdr:to>
      <xdr:col>24</xdr:col>
      <xdr:colOff>114300</xdr:colOff>
      <xdr:row>32</xdr:row>
      <xdr:rowOff>40767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2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133494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7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162204</xdr:rowOff>
    </xdr:from>
    <xdr:to>
      <xdr:col>20</xdr:col>
      <xdr:colOff>38100</xdr:colOff>
      <xdr:row>31</xdr:row>
      <xdr:rowOff>92354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108881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8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148031</xdr:rowOff>
    </xdr:from>
    <xdr:to>
      <xdr:col>15</xdr:col>
      <xdr:colOff>101600</xdr:colOff>
      <xdr:row>31</xdr:row>
      <xdr:rowOff>78181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9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94708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57658</xdr:rowOff>
    </xdr:from>
    <xdr:to>
      <xdr:col>10</xdr:col>
      <xdr:colOff>165100</xdr:colOff>
      <xdr:row>30</xdr:row>
      <xdr:rowOff>159258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20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4335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497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84366</xdr:rowOff>
    </xdr:from>
    <xdr:to>
      <xdr:col>6</xdr:col>
      <xdr:colOff>38100</xdr:colOff>
      <xdr:row>31</xdr:row>
      <xdr:rowOff>14516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2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31043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0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49137</xdr:rowOff>
    </xdr:from>
    <xdr:to>
      <xdr:col>24</xdr:col>
      <xdr:colOff>62865</xdr:colOff>
      <xdr:row>57</xdr:row>
      <xdr:rowOff>43117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3087"/>
          <a:ext cx="1270" cy="10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46944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43117</xdr:rowOff>
    </xdr:from>
    <xdr:to>
      <xdr:col>24</xdr:col>
      <xdr:colOff>152400</xdr:colOff>
      <xdr:row>57</xdr:row>
      <xdr:rowOff>43117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1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167264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49137</xdr:rowOff>
    </xdr:from>
    <xdr:to>
      <xdr:col>24</xdr:col>
      <xdr:colOff>152400</xdr:colOff>
      <xdr:row>51</xdr:row>
      <xdr:rowOff>49137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93485</xdr:rowOff>
    </xdr:from>
    <xdr:to>
      <xdr:col>24</xdr:col>
      <xdr:colOff>63500</xdr:colOff>
      <xdr:row>57</xdr:row>
      <xdr:rowOff>43117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23235"/>
          <a:ext cx="838200" cy="29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31881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1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9004</xdr:rowOff>
    </xdr:from>
    <xdr:to>
      <xdr:col>24</xdr:col>
      <xdr:colOff>114300</xdr:colOff>
      <xdr:row>54</xdr:row>
      <xdr:rowOff>110604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77254</xdr:rowOff>
    </xdr:from>
    <xdr:to>
      <xdr:col>19</xdr:col>
      <xdr:colOff>177800</xdr:colOff>
      <xdr:row>55</xdr:row>
      <xdr:rowOff>93485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07004"/>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50495</xdr:rowOff>
    </xdr:from>
    <xdr:to>
      <xdr:col>20</xdr:col>
      <xdr:colOff>38100</xdr:colOff>
      <xdr:row>52</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896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168622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874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77254</xdr:rowOff>
    </xdr:from>
    <xdr:to>
      <xdr:col>15</xdr:col>
      <xdr:colOff>50800</xdr:colOff>
      <xdr:row>57</xdr:row>
      <xdr:rowOff>126288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07004"/>
          <a:ext cx="889000" cy="39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16701</xdr:rowOff>
    </xdr:from>
    <xdr:to>
      <xdr:col>15</xdr:col>
      <xdr:colOff>101600</xdr:colOff>
      <xdr:row>53</xdr:row>
      <xdr:rowOff>118301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10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134828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88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126288</xdr:rowOff>
    </xdr:from>
    <xdr:to>
      <xdr:col>10</xdr:col>
      <xdr:colOff>114300</xdr:colOff>
      <xdr:row>59</xdr:row>
      <xdr:rowOff>22009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98938"/>
          <a:ext cx="889000" cy="23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149784</xdr:rowOff>
    </xdr:from>
    <xdr:to>
      <xdr:col>10</xdr:col>
      <xdr:colOff>165100</xdr:colOff>
      <xdr:row>56</xdr:row>
      <xdr:rowOff>79934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7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96461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152603</xdr:rowOff>
    </xdr:from>
    <xdr:to>
      <xdr:col>6</xdr:col>
      <xdr:colOff>38100</xdr:colOff>
      <xdr:row>57</xdr:row>
      <xdr:rowOff>82753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99280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163767</xdr:rowOff>
    </xdr:from>
    <xdr:to>
      <xdr:col>24</xdr:col>
      <xdr:colOff>114300</xdr:colOff>
      <xdr:row>57</xdr:row>
      <xdr:rowOff>93917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78694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42685</xdr:rowOff>
    </xdr:from>
    <xdr:to>
      <xdr:col>20</xdr:col>
      <xdr:colOff>38100</xdr:colOff>
      <xdr:row>55</xdr:row>
      <xdr:rowOff>144285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7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135412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6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26454</xdr:rowOff>
    </xdr:from>
    <xdr:to>
      <xdr:col>15</xdr:col>
      <xdr:colOff>101600</xdr:colOff>
      <xdr:row>55</xdr:row>
      <xdr:rowOff>128054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5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119181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4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75488</xdr:rowOff>
    </xdr:from>
    <xdr:to>
      <xdr:col>10</xdr:col>
      <xdr:colOff>165100</xdr:colOff>
      <xdr:row>58</xdr:row>
      <xdr:rowOff>5638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4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168215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4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142659</xdr:rowOff>
    </xdr:from>
    <xdr:to>
      <xdr:col>6</xdr:col>
      <xdr:colOff>38100</xdr:colOff>
      <xdr:row>59</xdr:row>
      <xdr:rowOff>72809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63936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7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81462</xdr:rowOff>
    </xdr:from>
    <xdr:to>
      <xdr:col>24</xdr:col>
      <xdr:colOff>63500</xdr:colOff>
      <xdr:row>77</xdr:row>
      <xdr:rowOff>92021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283112"/>
          <a:ext cx="8382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67745</xdr:rowOff>
    </xdr:from>
    <xdr:to>
      <xdr:col>19</xdr:col>
      <xdr:colOff>177800</xdr:colOff>
      <xdr:row>77</xdr:row>
      <xdr:rowOff>81462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26939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67745</xdr:rowOff>
    </xdr:from>
    <xdr:to>
      <xdr:col>15</xdr:col>
      <xdr:colOff>50800</xdr:colOff>
      <xdr:row>77</xdr:row>
      <xdr:rowOff>87666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269395"/>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87666</xdr:rowOff>
    </xdr:from>
    <xdr:to>
      <xdr:col>10</xdr:col>
      <xdr:colOff>114300</xdr:colOff>
      <xdr:row>77</xdr:row>
      <xdr:rowOff>105084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289316"/>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41221</xdr:rowOff>
    </xdr:from>
    <xdr:to>
      <xdr:col>24</xdr:col>
      <xdr:colOff>114300</xdr:colOff>
      <xdr:row>77</xdr:row>
      <xdr:rowOff>142821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2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19648</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22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30662</xdr:rowOff>
    </xdr:from>
    <xdr:to>
      <xdr:col>20</xdr:col>
      <xdr:colOff>38100</xdr:colOff>
      <xdr:row>77</xdr:row>
      <xdr:rowOff>132262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2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123389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32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16945</xdr:rowOff>
    </xdr:from>
    <xdr:to>
      <xdr:col>15</xdr:col>
      <xdr:colOff>101600</xdr:colOff>
      <xdr:row>77</xdr:row>
      <xdr:rowOff>118545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21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109672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31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36866</xdr:rowOff>
    </xdr:from>
    <xdr:to>
      <xdr:col>10</xdr:col>
      <xdr:colOff>165100</xdr:colOff>
      <xdr:row>77</xdr:row>
      <xdr:rowOff>138466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2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129593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3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54284</xdr:rowOff>
    </xdr:from>
    <xdr:to>
      <xdr:col>6</xdr:col>
      <xdr:colOff>38100</xdr:colOff>
      <xdr:row>77</xdr:row>
      <xdr:rowOff>155884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25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147011</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34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27936</xdr:rowOff>
    </xdr:from>
    <xdr:to>
      <xdr:col>24</xdr:col>
      <xdr:colOff>63500</xdr:colOff>
      <xdr:row>95</xdr:row>
      <xdr:rowOff>165151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315686"/>
          <a:ext cx="838200" cy="13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138520</xdr:rowOff>
    </xdr:from>
    <xdr:ext cx="599010"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426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60016</xdr:rowOff>
    </xdr:from>
    <xdr:to>
      <xdr:col>19</xdr:col>
      <xdr:colOff>177800</xdr:colOff>
      <xdr:row>95</xdr:row>
      <xdr:rowOff>165151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347766"/>
          <a:ext cx="889000" cy="10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8239</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497795" y="1663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60016</xdr:rowOff>
    </xdr:from>
    <xdr:to>
      <xdr:col>15</xdr:col>
      <xdr:colOff>50800</xdr:colOff>
      <xdr:row>97</xdr:row>
      <xdr:rowOff>47248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347766"/>
          <a:ext cx="889000" cy="33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102520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08795" y="1656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47248</xdr:rowOff>
    </xdr:from>
    <xdr:to>
      <xdr:col>10</xdr:col>
      <xdr:colOff>114300</xdr:colOff>
      <xdr:row>97</xdr:row>
      <xdr:rowOff>108883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677898"/>
          <a:ext cx="889000" cy="6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51674</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19795" y="168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108475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30795" y="1691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148586</xdr:rowOff>
    </xdr:from>
    <xdr:to>
      <xdr:col>24</xdr:col>
      <xdr:colOff>114300</xdr:colOff>
      <xdr:row>95</xdr:row>
      <xdr:rowOff>78736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26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xdr:rowOff>
    </xdr:from>
    <xdr:ext cx="599010"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1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114351</xdr:rowOff>
    </xdr:from>
    <xdr:to>
      <xdr:col>20</xdr:col>
      <xdr:colOff>38100</xdr:colOff>
      <xdr:row>96</xdr:row>
      <xdr:rowOff>44501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4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61028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497795" y="1617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9216</xdr:rowOff>
    </xdr:from>
    <xdr:to>
      <xdr:col>15</xdr:col>
      <xdr:colOff>101600</xdr:colOff>
      <xdr:row>95</xdr:row>
      <xdr:rowOff>110816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2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127343</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08795" y="1607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167898</xdr:rowOff>
    </xdr:from>
    <xdr:to>
      <xdr:col>10</xdr:col>
      <xdr:colOff>165100</xdr:colOff>
      <xdr:row>97</xdr:row>
      <xdr:rowOff>98048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62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114575</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19795" y="164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58083</xdr:rowOff>
    </xdr:from>
    <xdr:to>
      <xdr:col>6</xdr:col>
      <xdr:colOff>38100</xdr:colOff>
      <xdr:row>97</xdr:row>
      <xdr:rowOff>159683</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68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4760</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30795" y="1646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29705</xdr:rowOff>
    </xdr:from>
    <xdr:to>
      <xdr:col>55</xdr:col>
      <xdr:colOff>0</xdr:colOff>
      <xdr:row>38</xdr:row>
      <xdr:rowOff>65887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544805"/>
          <a:ext cx="838200" cy="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779</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515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29705</xdr:rowOff>
    </xdr:from>
    <xdr:to>
      <xdr:col>50</xdr:col>
      <xdr:colOff>114300</xdr:colOff>
      <xdr:row>38</xdr:row>
      <xdr:rowOff>43866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544805"/>
          <a:ext cx="889000" cy="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75163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5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103543</xdr:rowOff>
    </xdr:from>
    <xdr:to>
      <xdr:col>45</xdr:col>
      <xdr:colOff>177800</xdr:colOff>
      <xdr:row>38</xdr:row>
      <xdr:rowOff>43866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247043"/>
          <a:ext cx="889000" cy="13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103543</xdr:rowOff>
    </xdr:from>
    <xdr:to>
      <xdr:col>41</xdr:col>
      <xdr:colOff>50800</xdr:colOff>
      <xdr:row>38</xdr:row>
      <xdr:rowOff>104204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247043"/>
          <a:ext cx="889000" cy="137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34523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15087</xdr:rowOff>
    </xdr:from>
    <xdr:to>
      <xdr:col>55</xdr:col>
      <xdr:colOff>50800</xdr:colOff>
      <xdr:row>38</xdr:row>
      <xdr:rowOff>116687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5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37964</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8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150355</xdr:rowOff>
    </xdr:from>
    <xdr:to>
      <xdr:col>50</xdr:col>
      <xdr:colOff>165100</xdr:colOff>
      <xdr:row>38</xdr:row>
      <xdr:rowOff>80505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97032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26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164516</xdr:rowOff>
    </xdr:from>
    <xdr:to>
      <xdr:col>46</xdr:col>
      <xdr:colOff>38100</xdr:colOff>
      <xdr:row>38</xdr:row>
      <xdr:rowOff>94666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85793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6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52743</xdr:rowOff>
    </xdr:from>
    <xdr:to>
      <xdr:col>41</xdr:col>
      <xdr:colOff>101600</xdr:colOff>
      <xdr:row>30</xdr:row>
      <xdr:rowOff>154343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1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170870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49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53404</xdr:rowOff>
    </xdr:from>
    <xdr:to>
      <xdr:col>36</xdr:col>
      <xdr:colOff>165100</xdr:colOff>
      <xdr:row>38</xdr:row>
      <xdr:rowOff>155004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34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120441</xdr:rowOff>
    </xdr:from>
    <xdr:to>
      <xdr:col>55</xdr:col>
      <xdr:colOff>0</xdr:colOff>
      <xdr:row>56</xdr:row>
      <xdr:rowOff>43745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550191"/>
          <a:ext cx="8382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45293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13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43745</xdr:rowOff>
    </xdr:from>
    <xdr:to>
      <xdr:col>50</xdr:col>
      <xdr:colOff>114300</xdr:colOff>
      <xdr:row>56</xdr:row>
      <xdr:rowOff>79787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644945"/>
          <a:ext cx="88900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49141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16142</xdr:rowOff>
    </xdr:from>
    <xdr:to>
      <xdr:col>45</xdr:col>
      <xdr:colOff>177800</xdr:colOff>
      <xdr:row>56</xdr:row>
      <xdr:rowOff>79787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617342"/>
          <a:ext cx="889000" cy="6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159745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0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61176</xdr:rowOff>
    </xdr:from>
    <xdr:to>
      <xdr:col>41</xdr:col>
      <xdr:colOff>50800</xdr:colOff>
      <xdr:row>56</xdr:row>
      <xdr:rowOff>16142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490926"/>
          <a:ext cx="8890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59085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90212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1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69641</xdr:rowOff>
    </xdr:from>
    <xdr:to>
      <xdr:col>55</xdr:col>
      <xdr:colOff>50800</xdr:colOff>
      <xdr:row>55</xdr:row>
      <xdr:rowOff>171241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4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48068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47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164395</xdr:rowOff>
    </xdr:from>
    <xdr:to>
      <xdr:col>50</xdr:col>
      <xdr:colOff>165100</xdr:colOff>
      <xdr:row>56</xdr:row>
      <xdr:rowOff>94545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5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85672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6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28987</xdr:rowOff>
    </xdr:from>
    <xdr:to>
      <xdr:col>46</xdr:col>
      <xdr:colOff>38100</xdr:colOff>
      <xdr:row>56</xdr:row>
      <xdr:rowOff>130587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6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121714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72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136792</xdr:rowOff>
    </xdr:from>
    <xdr:to>
      <xdr:col>41</xdr:col>
      <xdr:colOff>101600</xdr:colOff>
      <xdr:row>56</xdr:row>
      <xdr:rowOff>66942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58069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6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10376</xdr:rowOff>
    </xdr:from>
    <xdr:to>
      <xdr:col>36</xdr:col>
      <xdr:colOff>165100</xdr:colOff>
      <xdr:row>55</xdr:row>
      <xdr:rowOff>111976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4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103103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53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138671</xdr:rowOff>
    </xdr:from>
    <xdr:to>
      <xdr:col>55</xdr:col>
      <xdr:colOff>0</xdr:colOff>
      <xdr:row>77</xdr:row>
      <xdr:rowOff>24637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168871"/>
          <a:ext cx="838200" cy="5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132313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2819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138671</xdr:rowOff>
    </xdr:from>
    <xdr:to>
      <xdr:col>50</xdr:col>
      <xdr:colOff>114300</xdr:colOff>
      <xdr:row>78</xdr:row>
      <xdr:rowOff>20447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168871"/>
          <a:ext cx="889000" cy="2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106557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7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56642</xdr:rowOff>
    </xdr:from>
    <xdr:to>
      <xdr:col>45</xdr:col>
      <xdr:colOff>177800</xdr:colOff>
      <xdr:row>78</xdr:row>
      <xdr:rowOff>20447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58292"/>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25137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7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31762</xdr:rowOff>
    </xdr:from>
    <xdr:to>
      <xdr:col>41</xdr:col>
      <xdr:colOff>50800</xdr:colOff>
      <xdr:row>77</xdr:row>
      <xdr:rowOff>56642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233412"/>
          <a:ext cx="889000" cy="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15574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7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139133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6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145287</xdr:rowOff>
    </xdr:from>
    <xdr:to>
      <xdr:col>55</xdr:col>
      <xdr:colOff>50800</xdr:colOff>
      <xdr:row>77</xdr:row>
      <xdr:rowOff>75437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1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123714</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1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87871</xdr:rowOff>
    </xdr:from>
    <xdr:to>
      <xdr:col>50</xdr:col>
      <xdr:colOff>165100</xdr:colOff>
      <xdr:row>77</xdr:row>
      <xdr:rowOff>18021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1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9148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2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141097</xdr:rowOff>
    </xdr:from>
    <xdr:to>
      <xdr:col>46</xdr:col>
      <xdr:colOff>38100</xdr:colOff>
      <xdr:row>78</xdr:row>
      <xdr:rowOff>71247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4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62374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43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5842</xdr:rowOff>
    </xdr:from>
    <xdr:to>
      <xdr:col>41</xdr:col>
      <xdr:colOff>101600</xdr:colOff>
      <xdr:row>77</xdr:row>
      <xdr:rowOff>107442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98569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3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152412</xdr:rowOff>
    </xdr:from>
    <xdr:to>
      <xdr:col>36</xdr:col>
      <xdr:colOff>165100</xdr:colOff>
      <xdr:row>77</xdr:row>
      <xdr:rowOff>82562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18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73689</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27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58286</xdr:rowOff>
    </xdr:from>
    <xdr:to>
      <xdr:col>55</xdr:col>
      <xdr:colOff>0</xdr:colOff>
      <xdr:row>95</xdr:row>
      <xdr:rowOff>82322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174586"/>
          <a:ext cx="838200" cy="19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26967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597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319</xdr:rowOff>
    </xdr:from>
    <xdr:to>
      <xdr:col>50</xdr:col>
      <xdr:colOff>114300</xdr:colOff>
      <xdr:row>95</xdr:row>
      <xdr:rowOff>82322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288069"/>
          <a:ext cx="889000" cy="8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44753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59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319</xdr:rowOff>
    </xdr:from>
    <xdr:to>
      <xdr:col>45</xdr:col>
      <xdr:colOff>177800</xdr:colOff>
      <xdr:row>95</xdr:row>
      <xdr:rowOff>11260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288069"/>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7014</xdr:rowOff>
    </xdr:from>
    <xdr:to>
      <xdr:col>41</xdr:col>
      <xdr:colOff>50800</xdr:colOff>
      <xdr:row>95</xdr:row>
      <xdr:rowOff>11260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123314"/>
          <a:ext cx="889000" cy="17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59881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7486</xdr:rowOff>
    </xdr:from>
    <xdr:to>
      <xdr:col>55</xdr:col>
      <xdr:colOff>50800</xdr:colOff>
      <xdr:row>94</xdr:row>
      <xdr:rowOff>109086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1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157363</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1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31522</xdr:rowOff>
    </xdr:from>
    <xdr:to>
      <xdr:col>50</xdr:col>
      <xdr:colOff>165100</xdr:colOff>
      <xdr:row>95</xdr:row>
      <xdr:rowOff>133122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3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124249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4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120969</xdr:rowOff>
    </xdr:from>
    <xdr:to>
      <xdr:col>46</xdr:col>
      <xdr:colOff>38100</xdr:colOff>
      <xdr:row>95</xdr:row>
      <xdr:rowOff>51119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23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67646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01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131910</xdr:rowOff>
    </xdr:from>
    <xdr:to>
      <xdr:col>41</xdr:col>
      <xdr:colOff>101600</xdr:colOff>
      <xdr:row>95</xdr:row>
      <xdr:rowOff>62060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2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78587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02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127664</xdr:rowOff>
    </xdr:from>
    <xdr:to>
      <xdr:col>36</xdr:col>
      <xdr:colOff>165100</xdr:colOff>
      <xdr:row>94</xdr:row>
      <xdr:rowOff>57814</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07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74341</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584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74168</xdr:rowOff>
    </xdr:from>
    <xdr:to>
      <xdr:col>85</xdr:col>
      <xdr:colOff>127000</xdr:colOff>
      <xdr:row>39</xdr:row>
      <xdr:rowOff>86578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60718"/>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45865</xdr:rowOff>
    </xdr:from>
    <xdr:to>
      <xdr:col>81</xdr:col>
      <xdr:colOff>50800</xdr:colOff>
      <xdr:row>39</xdr:row>
      <xdr:rowOff>74168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32415"/>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45865</xdr:rowOff>
    </xdr:from>
    <xdr:to>
      <xdr:col>76</xdr:col>
      <xdr:colOff>114300</xdr:colOff>
      <xdr:row>39</xdr:row>
      <xdr:rowOff>58710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6732415"/>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67037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3084</xdr:rowOff>
    </xdr:from>
    <xdr:to>
      <xdr:col>71</xdr:col>
      <xdr:colOff>177800</xdr:colOff>
      <xdr:row>39</xdr:row>
      <xdr:rowOff>58710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689634"/>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20228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3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155973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35778</xdr:rowOff>
    </xdr:from>
    <xdr:to>
      <xdr:col>85</xdr:col>
      <xdr:colOff>177800</xdr:colOff>
      <xdr:row>39</xdr:row>
      <xdr:rowOff>137378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122155</xdr:rowOff>
    </xdr:from>
    <xdr:ext cx="378565"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37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23368</xdr:rowOff>
    </xdr:from>
    <xdr:to>
      <xdr:col>81</xdr:col>
      <xdr:colOff>101600</xdr:colOff>
      <xdr:row>39</xdr:row>
      <xdr:rowOff>124968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116095</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92017" y="6802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166515</xdr:rowOff>
    </xdr:from>
    <xdr:to>
      <xdr:col>76</xdr:col>
      <xdr:colOff>165100</xdr:colOff>
      <xdr:row>39</xdr:row>
      <xdr:rowOff>96665</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6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87792</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3017" y="6774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7910</xdr:rowOff>
    </xdr:from>
    <xdr:to>
      <xdr:col>72</xdr:col>
      <xdr:colOff>38100</xdr:colOff>
      <xdr:row>39</xdr:row>
      <xdr:rowOff>109510</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6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100637</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14017" y="6787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123734</xdr:rowOff>
    </xdr:from>
    <xdr:to>
      <xdr:col>67</xdr:col>
      <xdr:colOff>101600</xdr:colOff>
      <xdr:row>39</xdr:row>
      <xdr:rowOff>53884</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6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45011</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73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86589</xdr:rowOff>
    </xdr:from>
    <xdr:to>
      <xdr:col>85</xdr:col>
      <xdr:colOff>127000</xdr:colOff>
      <xdr:row>73</xdr:row>
      <xdr:rowOff>135128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5481300" y="12602439"/>
          <a:ext cx="8382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144556</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28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86589</xdr:rowOff>
    </xdr:from>
    <xdr:to>
      <xdr:col>81</xdr:col>
      <xdr:colOff>50800</xdr:colOff>
      <xdr:row>73</xdr:row>
      <xdr:rowOff>105372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2602439"/>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115676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9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105372</xdr:rowOff>
    </xdr:from>
    <xdr:to>
      <xdr:col>76</xdr:col>
      <xdr:colOff>114300</xdr:colOff>
      <xdr:row>75</xdr:row>
      <xdr:rowOff>127203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2621222"/>
          <a:ext cx="889000" cy="3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89730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20980</xdr:rowOff>
    </xdr:from>
    <xdr:to>
      <xdr:col>71</xdr:col>
      <xdr:colOff>177800</xdr:colOff>
      <xdr:row>75</xdr:row>
      <xdr:rowOff>127203</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2879730"/>
          <a:ext cx="8890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120857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84328</xdr:rowOff>
    </xdr:from>
    <xdr:to>
      <xdr:col>85</xdr:col>
      <xdr:colOff>177800</xdr:colOff>
      <xdr:row>74</xdr:row>
      <xdr:rowOff>14478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26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107205</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245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35789</xdr:rowOff>
    </xdr:from>
    <xdr:to>
      <xdr:col>81</xdr:col>
      <xdr:colOff>101600</xdr:colOff>
      <xdr:row>73</xdr:row>
      <xdr:rowOff>137389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255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153916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232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54572</xdr:rowOff>
    </xdr:from>
    <xdr:to>
      <xdr:col>76</xdr:col>
      <xdr:colOff>165100</xdr:colOff>
      <xdr:row>73</xdr:row>
      <xdr:rowOff>156172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25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1249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234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76403</xdr:rowOff>
    </xdr:from>
    <xdr:to>
      <xdr:col>72</xdr:col>
      <xdr:colOff>38100</xdr:colOff>
      <xdr:row>76</xdr:row>
      <xdr:rowOff>6553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29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23080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271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141630</xdr:rowOff>
    </xdr:from>
    <xdr:to>
      <xdr:col>67</xdr:col>
      <xdr:colOff>101600</xdr:colOff>
      <xdr:row>75</xdr:row>
      <xdr:rowOff>71780</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28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88307</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26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26924</xdr:rowOff>
    </xdr:from>
    <xdr:to>
      <xdr:col>85</xdr:col>
      <xdr:colOff>127000</xdr:colOff>
      <xdr:row>94</xdr:row>
      <xdr:rowOff>38354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5481300" y="15628874"/>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117694</xdr:rowOff>
    </xdr:from>
    <xdr:ext cx="469744"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233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4063</xdr:rowOff>
    </xdr:from>
    <xdr:to>
      <xdr:col>81</xdr:col>
      <xdr:colOff>50800</xdr:colOff>
      <xdr:row>94</xdr:row>
      <xdr:rowOff>38354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4592300" y="15777463"/>
          <a:ext cx="8890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29836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31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4063</xdr:rowOff>
    </xdr:from>
    <xdr:to>
      <xdr:col>76</xdr:col>
      <xdr:colOff>114300</xdr:colOff>
      <xdr:row>98</xdr:row>
      <xdr:rowOff>2082</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5777463"/>
          <a:ext cx="889000" cy="102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51401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38964</xdr:rowOff>
    </xdr:from>
    <xdr:to>
      <xdr:col>71</xdr:col>
      <xdr:colOff>177800</xdr:colOff>
      <xdr:row>98</xdr:row>
      <xdr:rowOff>2082</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2814300" y="16669614"/>
          <a:ext cx="889000" cy="1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153001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147574</xdr:rowOff>
    </xdr:from>
    <xdr:to>
      <xdr:col>85</xdr:col>
      <xdr:colOff>177800</xdr:colOff>
      <xdr:row>91</xdr:row>
      <xdr:rowOff>77724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55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100601</xdr:rowOff>
    </xdr:from>
    <xdr:ext cx="534377"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55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159004</xdr:rowOff>
    </xdr:from>
    <xdr:to>
      <xdr:col>81</xdr:col>
      <xdr:colOff>101600</xdr:colOff>
      <xdr:row>94</xdr:row>
      <xdr:rowOff>89154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1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105681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58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124713</xdr:rowOff>
    </xdr:from>
    <xdr:to>
      <xdr:col>76</xdr:col>
      <xdr:colOff>165100</xdr:colOff>
      <xdr:row>92</xdr:row>
      <xdr:rowOff>54863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57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71390</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550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122732</xdr:rowOff>
    </xdr:from>
    <xdr:to>
      <xdr:col>72</xdr:col>
      <xdr:colOff>38100</xdr:colOff>
      <xdr:row>98</xdr:row>
      <xdr:rowOff>52882</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7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44009</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68428" y="1684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159614</xdr:rowOff>
    </xdr:from>
    <xdr:to>
      <xdr:col>67</xdr:col>
      <xdr:colOff>101600</xdr:colOff>
      <xdr:row>97</xdr:row>
      <xdr:rowOff>89764</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61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80891</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79428" y="1671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153089</xdr:rowOff>
    </xdr:from>
    <xdr:to>
      <xdr:col>116</xdr:col>
      <xdr:colOff>63500</xdr:colOff>
      <xdr:row>34</xdr:row>
      <xdr:rowOff>110635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1323300" y="5810939"/>
          <a:ext cx="8382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15276</xdr:rowOff>
    </xdr:from>
    <xdr:to>
      <xdr:col>111</xdr:col>
      <xdr:colOff>177800</xdr:colOff>
      <xdr:row>33</xdr:row>
      <xdr:rowOff>153089</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20434300" y="5673126"/>
          <a:ext cx="889000" cy="13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48712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2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15276</xdr:rowOff>
    </xdr:from>
    <xdr:to>
      <xdr:col>107</xdr:col>
      <xdr:colOff>50800</xdr:colOff>
      <xdr:row>33</xdr:row>
      <xdr:rowOff>101165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9545300" y="5673126"/>
          <a:ext cx="889000" cy="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142438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22134</xdr:rowOff>
    </xdr:from>
    <xdr:to>
      <xdr:col>102</xdr:col>
      <xdr:colOff>114300</xdr:colOff>
      <xdr:row>33</xdr:row>
      <xdr:rowOff>101165</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656300" y="5508534"/>
          <a:ext cx="889000" cy="25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52305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166605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59835</xdr:rowOff>
    </xdr:from>
    <xdr:to>
      <xdr:col>116</xdr:col>
      <xdr:colOff>114300</xdr:colOff>
      <xdr:row>34</xdr:row>
      <xdr:rowOff>161435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58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82712</xdr:rowOff>
    </xdr:from>
    <xdr:ext cx="469744"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574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102289</xdr:rowOff>
    </xdr:from>
    <xdr:to>
      <xdr:col>112</xdr:col>
      <xdr:colOff>38100</xdr:colOff>
      <xdr:row>34</xdr:row>
      <xdr:rowOff>32439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57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48966</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88428" y="55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135926</xdr:rowOff>
    </xdr:from>
    <xdr:to>
      <xdr:col>107</xdr:col>
      <xdr:colOff>101600</xdr:colOff>
      <xdr:row>33</xdr:row>
      <xdr:rowOff>66076</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562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82603</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99428" y="53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50365</xdr:rowOff>
    </xdr:from>
    <xdr:to>
      <xdr:col>102</xdr:col>
      <xdr:colOff>165100</xdr:colOff>
      <xdr:row>33</xdr:row>
      <xdr:rowOff>151965</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57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168492</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8" y="548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142784</xdr:rowOff>
    </xdr:from>
    <xdr:to>
      <xdr:col>98</xdr:col>
      <xdr:colOff>38100</xdr:colOff>
      <xdr:row>32</xdr:row>
      <xdr:rowOff>72934</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54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89461</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8" y="523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63805</xdr:rowOff>
    </xdr:from>
    <xdr:to>
      <xdr:col>116</xdr:col>
      <xdr:colOff>62864</xdr:colOff>
      <xdr:row>58</xdr:row>
      <xdr:rowOff>136774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979205"/>
          <a:ext cx="1269" cy="11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140601</xdr:rowOff>
    </xdr:from>
    <xdr:ext cx="378565"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084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136774</xdr:rowOff>
    </xdr:from>
    <xdr:to>
      <xdr:col>116</xdr:col>
      <xdr:colOff>152400</xdr:colOff>
      <xdr:row>58</xdr:row>
      <xdr:rowOff>136774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08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10482</xdr:rowOff>
    </xdr:from>
    <xdr:ext cx="599010"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75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63805</xdr:rowOff>
    </xdr:from>
    <xdr:to>
      <xdr:col>116</xdr:col>
      <xdr:colOff>152400</xdr:colOff>
      <xdr:row>52</xdr:row>
      <xdr:rowOff>63805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97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166227</xdr:rowOff>
    </xdr:from>
    <xdr:to>
      <xdr:col>116</xdr:col>
      <xdr:colOff>63500</xdr:colOff>
      <xdr:row>53</xdr:row>
      <xdr:rowOff>28235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9081627"/>
          <a:ext cx="838200" cy="3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152888</xdr:rowOff>
    </xdr:from>
    <xdr:ext cx="534377"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7540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3011</xdr:rowOff>
    </xdr:from>
    <xdr:to>
      <xdr:col>116</xdr:col>
      <xdr:colOff>114300</xdr:colOff>
      <xdr:row>57</xdr:row>
      <xdr:rowOff>104611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77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52567</xdr:rowOff>
    </xdr:from>
    <xdr:to>
      <xdr:col>111</xdr:col>
      <xdr:colOff>177800</xdr:colOff>
      <xdr:row>52</xdr:row>
      <xdr:rowOff>166227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0434300" y="8625067"/>
          <a:ext cx="889000" cy="45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131785</xdr:rowOff>
    </xdr:from>
    <xdr:to>
      <xdr:col>112</xdr:col>
      <xdr:colOff>38100</xdr:colOff>
      <xdr:row>57</xdr:row>
      <xdr:rowOff>61935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73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53062</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82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52567</xdr:rowOff>
    </xdr:from>
    <xdr:to>
      <xdr:col>107</xdr:col>
      <xdr:colOff>50800</xdr:colOff>
      <xdr:row>51</xdr:row>
      <xdr:rowOff>168165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9545300" y="8625067"/>
          <a:ext cx="889000" cy="28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72715</xdr:rowOff>
    </xdr:from>
    <xdr:to>
      <xdr:col>107</xdr:col>
      <xdr:colOff>101600</xdr:colOff>
      <xdr:row>57</xdr:row>
      <xdr:rowOff>2865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165442</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7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168165</xdr:rowOff>
    </xdr:from>
    <xdr:to>
      <xdr:col>102</xdr:col>
      <xdr:colOff>114300</xdr:colOff>
      <xdr:row>57</xdr:row>
      <xdr:rowOff>96211</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8656300" y="8912115"/>
          <a:ext cx="889000" cy="95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75897</xdr:rowOff>
    </xdr:from>
    <xdr:to>
      <xdr:col>102</xdr:col>
      <xdr:colOff>165100</xdr:colOff>
      <xdr:row>57</xdr:row>
      <xdr:rowOff>6047</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168624</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76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74078</xdr:rowOff>
    </xdr:from>
    <xdr:to>
      <xdr:col>98</xdr:col>
      <xdr:colOff>38100</xdr:colOff>
      <xdr:row>58</xdr:row>
      <xdr:rowOff>4228</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166805</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9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148885</xdr:rowOff>
    </xdr:from>
    <xdr:to>
      <xdr:col>116</xdr:col>
      <xdr:colOff>114300</xdr:colOff>
      <xdr:row>53</xdr:row>
      <xdr:rowOff>79035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90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312</xdr:rowOff>
    </xdr:from>
    <xdr:ext cx="599010"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891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115427</xdr:rowOff>
    </xdr:from>
    <xdr:to>
      <xdr:col>112</xdr:col>
      <xdr:colOff>38100</xdr:colOff>
      <xdr:row>53</xdr:row>
      <xdr:rowOff>45577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903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51</xdr:row>
      <xdr:rowOff>62104</xdr:rowOff>
    </xdr:from>
    <xdr:ext cx="599010"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23795" y="880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1767</xdr:rowOff>
    </xdr:from>
    <xdr:to>
      <xdr:col>107</xdr:col>
      <xdr:colOff>101600</xdr:colOff>
      <xdr:row>50</xdr:row>
      <xdr:rowOff>103367</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85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48</xdr:row>
      <xdr:rowOff>119894</xdr:rowOff>
    </xdr:from>
    <xdr:ext cx="599010"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34795" y="834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117365</xdr:rowOff>
    </xdr:from>
    <xdr:to>
      <xdr:col>102</xdr:col>
      <xdr:colOff>165100</xdr:colOff>
      <xdr:row>52</xdr:row>
      <xdr:rowOff>47515</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88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50</xdr:row>
      <xdr:rowOff>64042</xdr:rowOff>
    </xdr:from>
    <xdr:ext cx="599010"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245795" y="863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45411</xdr:rowOff>
    </xdr:from>
    <xdr:to>
      <xdr:col>98</xdr:col>
      <xdr:colOff>38100</xdr:colOff>
      <xdr:row>57</xdr:row>
      <xdr:rowOff>147011</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981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163538</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389111" y="959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a:extLst>
            <a:ext uri="{FF2B5EF4-FFF2-40B4-BE49-F238E27FC236}">
              <a16:creationId xmlns:a16="http://schemas.microsoft.com/office/drawing/2014/main" id="{00000000-0008-0000-0600-00005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1" name="繰出金最小値テキスト">
          <a:extLst>
            <a:ext uri="{FF2B5EF4-FFF2-40B4-BE49-F238E27FC236}">
              <a16:creationId xmlns:a16="http://schemas.microsoft.com/office/drawing/2014/main" id="{00000000-0008-0000-0600-00005D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3" name="繰出金最大値テキスト">
          <a:extLst>
            <a:ext uri="{FF2B5EF4-FFF2-40B4-BE49-F238E27FC236}">
              <a16:creationId xmlns:a16="http://schemas.microsoft.com/office/drawing/2014/main" id="{00000000-0008-0000-0600-00005F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103444</xdr:rowOff>
    </xdr:from>
    <xdr:to>
      <xdr:col>116</xdr:col>
      <xdr:colOff>63500</xdr:colOff>
      <xdr:row>74</xdr:row>
      <xdr:rowOff>112451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1323300" y="12619294"/>
          <a:ext cx="838200" cy="18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12966</xdr:rowOff>
    </xdr:from>
    <xdr:ext cx="534377" cy="259045"/>
    <xdr:sp macro="" textlink="">
      <xdr:nvSpPr>
        <xdr:cNvPr id="866" name="繰出金平均値テキスト">
          <a:extLst>
            <a:ext uri="{FF2B5EF4-FFF2-40B4-BE49-F238E27FC236}">
              <a16:creationId xmlns:a16="http://schemas.microsoft.com/office/drawing/2014/main" id="{00000000-0008-0000-0600-000062030000}"/>
            </a:ext>
          </a:extLst>
        </xdr:cNvPr>
        <xdr:cNvSpPr txBox="1"/>
      </xdr:nvSpPr>
      <xdr:spPr>
        <a:xfrm>
          <a:off x="22212300" y="13043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29789</xdr:rowOff>
    </xdr:from>
    <xdr:to>
      <xdr:col>111</xdr:col>
      <xdr:colOff>177800</xdr:colOff>
      <xdr:row>74</xdr:row>
      <xdr:rowOff>112451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0434300" y="12202739"/>
          <a:ext cx="889000" cy="59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170380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29789</xdr:rowOff>
    </xdr:from>
    <xdr:to>
      <xdr:col>107</xdr:col>
      <xdr:colOff>50800</xdr:colOff>
      <xdr:row>74</xdr:row>
      <xdr:rowOff>139746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9545300" y="12202739"/>
          <a:ext cx="889000" cy="6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28328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139746</xdr:rowOff>
    </xdr:from>
    <xdr:to>
      <xdr:col>102</xdr:col>
      <xdr:colOff>114300</xdr:colOff>
      <xdr:row>75</xdr:row>
      <xdr:rowOff>78663</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8656300" y="12827046"/>
          <a:ext cx="889000" cy="1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77660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69018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2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52644</xdr:rowOff>
    </xdr:from>
    <xdr:to>
      <xdr:col>116</xdr:col>
      <xdr:colOff>114300</xdr:colOff>
      <xdr:row>73</xdr:row>
      <xdr:rowOff>154244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2110700" y="125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75521</xdr:rowOff>
    </xdr:from>
    <xdr:ext cx="534377" cy="259045"/>
    <xdr:sp macro="" textlink="">
      <xdr:nvSpPr>
        <xdr:cNvPr id="885" name="繰出金該当値テキスト">
          <a:extLst>
            <a:ext uri="{FF2B5EF4-FFF2-40B4-BE49-F238E27FC236}">
              <a16:creationId xmlns:a16="http://schemas.microsoft.com/office/drawing/2014/main" id="{00000000-0008-0000-0600-000075030000}"/>
            </a:ext>
          </a:extLst>
        </xdr:cNvPr>
        <xdr:cNvSpPr txBox="1"/>
      </xdr:nvSpPr>
      <xdr:spPr>
        <a:xfrm>
          <a:off x="22212300" y="1241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61651</xdr:rowOff>
    </xdr:from>
    <xdr:to>
      <xdr:col>112</xdr:col>
      <xdr:colOff>38100</xdr:colOff>
      <xdr:row>74</xdr:row>
      <xdr:rowOff>163251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1272500" y="127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8328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056111" y="125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150439</xdr:rowOff>
    </xdr:from>
    <xdr:to>
      <xdr:col>107</xdr:col>
      <xdr:colOff>101600</xdr:colOff>
      <xdr:row>71</xdr:row>
      <xdr:rowOff>80589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0383500" y="121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97116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167111" y="119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88946</xdr:rowOff>
    </xdr:from>
    <xdr:to>
      <xdr:col>102</xdr:col>
      <xdr:colOff>165100</xdr:colOff>
      <xdr:row>75</xdr:row>
      <xdr:rowOff>19096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9494500" y="1277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35623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278111" y="12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27863</xdr:rowOff>
    </xdr:from>
    <xdr:to>
      <xdr:col>98</xdr:col>
      <xdr:colOff>38100</xdr:colOff>
      <xdr:row>75</xdr:row>
      <xdr:rowOff>129463</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8605500" y="128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145990</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389111" y="1266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性質別に見た住民一人当たりコストについては、類似団体と比較した場合、「積立金」（</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位）、「貸付金」（</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位）、「繰出金」（</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位）などが特に高く、逆に「物件費」（</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位）、「普通建設事業費」（</a:t>
          </a:r>
          <a:r>
            <a:rPr kumimoji="1" lang="en-US" altLang="ja-JP" sz="900">
              <a:latin typeface="ＭＳ Ｐゴシック" panose="020B0600070205080204" pitchFamily="50" charset="-128"/>
              <a:ea typeface="ＭＳ Ｐゴシック" panose="020B0600070205080204" pitchFamily="50" charset="-128"/>
            </a:rPr>
            <a:t>17</a:t>
          </a:r>
          <a:r>
            <a:rPr kumimoji="1" lang="ja-JP" altLang="en-US" sz="900">
              <a:latin typeface="ＭＳ Ｐゴシック" panose="020B0600070205080204" pitchFamily="50" charset="-128"/>
              <a:ea typeface="ＭＳ Ｐゴシック" panose="020B0600070205080204" pitchFamily="50" charset="-128"/>
            </a:rPr>
            <a:t>位）が低くなっていることが特徴として挙げられる。これらの項目の主な理由は以下のとおり。</a:t>
          </a:r>
        </a:p>
        <a:p>
          <a:r>
            <a:rPr kumimoji="1" lang="ja-JP" altLang="en-US" sz="900">
              <a:latin typeface="ＭＳ Ｐゴシック" panose="020B0600070205080204" pitchFamily="50" charset="-128"/>
              <a:ea typeface="ＭＳ Ｐゴシック" panose="020B0600070205080204" pitchFamily="50" charset="-128"/>
            </a:rPr>
            <a:t>＜高いもの＞　　　</a:t>
          </a:r>
        </a:p>
        <a:p>
          <a:r>
            <a:rPr kumimoji="1" lang="ja-JP" altLang="en-US" sz="900">
              <a:latin typeface="ＭＳ Ｐゴシック" panose="020B0600070205080204" pitchFamily="50" charset="-128"/>
              <a:ea typeface="ＭＳ Ｐゴシック" panose="020B0600070205080204" pitchFamily="50" charset="-128"/>
            </a:rPr>
            <a:t>　◆積立金</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全員制中学校給食実施のための施設整備や今後の国民健康保険の保険料引上げ抑制に活用するため、前年度の決算黒字等を公共施設等管理整備基金等に積み立てたことによる。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◆貸付金</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中小企業等を支援するための融資制度預託金は昨年度比で減少したものの、引き続き高水準にあることによる。</a:t>
          </a:r>
        </a:p>
        <a:p>
          <a:r>
            <a:rPr kumimoji="1" lang="ja-JP" altLang="en-US" sz="900">
              <a:latin typeface="ＭＳ Ｐゴシック" panose="020B0600070205080204" pitchFamily="50" charset="-128"/>
              <a:ea typeface="ＭＳ Ｐゴシック" panose="020B0600070205080204" pitchFamily="50" charset="-128"/>
            </a:rPr>
            <a:t>　◆繰出金</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過去に行った公債償還基金の計画外の取崩しの返済を行ったことによる。</a:t>
          </a:r>
        </a:p>
        <a:p>
          <a:r>
            <a:rPr kumimoji="1" lang="ja-JP" altLang="en-US" sz="900">
              <a:latin typeface="ＭＳ Ｐゴシック" panose="020B0600070205080204" pitchFamily="50" charset="-128"/>
              <a:ea typeface="ＭＳ Ｐゴシック" panose="020B0600070205080204" pitchFamily="50" charset="-128"/>
            </a:rPr>
            <a:t>　＜低いもの＞</a:t>
          </a:r>
        </a:p>
        <a:p>
          <a:r>
            <a:rPr kumimoji="1" lang="ja-JP" altLang="en-US" sz="900">
              <a:latin typeface="ＭＳ Ｐゴシック" panose="020B0600070205080204" pitchFamily="50" charset="-128"/>
              <a:ea typeface="ＭＳ Ｐゴシック" panose="020B0600070205080204" pitchFamily="50" charset="-128"/>
            </a:rPr>
            <a:t>　◆物件費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保育所に占める民営保育所の割合が高いことや、公設施設の民営化を進めていることなどによる 。</a:t>
          </a:r>
        </a:p>
        <a:p>
          <a:r>
            <a:rPr kumimoji="1" lang="ja-JP" altLang="en-US" sz="900">
              <a:latin typeface="ＭＳ Ｐゴシック" panose="020B0600070205080204" pitchFamily="50" charset="-128"/>
              <a:ea typeface="ＭＳ Ｐゴシック" panose="020B0600070205080204" pitchFamily="50" charset="-128"/>
            </a:rPr>
            <a:t>  ◆普通建設事業費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市債残高の縮減に向けて投資的経費の規模を的確にコントロールしていることによる。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1,379,529
1,324,095
827.83
966,938,909
955,396,483
8,494,027
417,479,761
1,311,703,695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12337</xdr:rowOff>
    </xdr:from>
    <xdr:to>
      <xdr:col>24</xdr:col>
      <xdr:colOff>63500</xdr:colOff>
      <xdr:row>33</xdr:row>
      <xdr:rowOff>159294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70187"/>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164193</xdr:rowOff>
    </xdr:from>
    <xdr:to>
      <xdr:col>19</xdr:col>
      <xdr:colOff>177800</xdr:colOff>
      <xdr:row>33</xdr:row>
      <xdr:rowOff>159294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50593"/>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164193</xdr:rowOff>
    </xdr:from>
    <xdr:to>
      <xdr:col>15</xdr:col>
      <xdr:colOff>50800</xdr:colOff>
      <xdr:row>33</xdr:row>
      <xdr:rowOff>108676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50593"/>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160927</xdr:rowOff>
    </xdr:from>
    <xdr:to>
      <xdr:col>10</xdr:col>
      <xdr:colOff>114300</xdr:colOff>
      <xdr:row>33</xdr:row>
      <xdr:rowOff>108676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47327"/>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132987</xdr:rowOff>
    </xdr:from>
    <xdr:to>
      <xdr:col>24</xdr:col>
      <xdr:colOff>114300</xdr:colOff>
      <xdr:row>33</xdr:row>
      <xdr:rowOff>63137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155864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7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108494</xdr:rowOff>
    </xdr:from>
    <xdr:to>
      <xdr:col>20</xdr:col>
      <xdr:colOff>38100</xdr:colOff>
      <xdr:row>34</xdr:row>
      <xdr:rowOff>38644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55171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4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113393</xdr:rowOff>
    </xdr:from>
    <xdr:to>
      <xdr:col>15</xdr:col>
      <xdr:colOff>101600</xdr:colOff>
      <xdr:row>33</xdr:row>
      <xdr:rowOff>43543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60070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7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57876</xdr:rowOff>
    </xdr:from>
    <xdr:to>
      <xdr:col>10</xdr:col>
      <xdr:colOff>165100</xdr:colOff>
      <xdr:row>33</xdr:row>
      <xdr:rowOff>159476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4553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110127</xdr:rowOff>
    </xdr:from>
    <xdr:to>
      <xdr:col>6</xdr:col>
      <xdr:colOff>38100</xdr:colOff>
      <xdr:row>33</xdr:row>
      <xdr:rowOff>40277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56804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7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122695</xdr:rowOff>
    </xdr:from>
    <xdr:to>
      <xdr:col>24</xdr:col>
      <xdr:colOff>63500</xdr:colOff>
      <xdr:row>58</xdr:row>
      <xdr:rowOff>57607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895345"/>
          <a:ext cx="838200" cy="10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30383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2184</xdr:rowOff>
    </xdr:from>
    <xdr:to>
      <xdr:col>19</xdr:col>
      <xdr:colOff>177800</xdr:colOff>
      <xdr:row>58</xdr:row>
      <xdr:rowOff>57607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774834"/>
          <a:ext cx="889000" cy="2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78004</xdr:rowOff>
    </xdr:from>
    <xdr:to>
      <xdr:col>15</xdr:col>
      <xdr:colOff>50800</xdr:colOff>
      <xdr:row>57</xdr:row>
      <xdr:rowOff>2184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821954"/>
          <a:ext cx="889000" cy="95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78004</xdr:rowOff>
    </xdr:from>
    <xdr:to>
      <xdr:col>10</xdr:col>
      <xdr:colOff>114300</xdr:colOff>
      <xdr:row>58</xdr:row>
      <xdr:rowOff>111049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821954"/>
          <a:ext cx="889000" cy="123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156189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71895</xdr:rowOff>
    </xdr:from>
    <xdr:to>
      <xdr:col>24</xdr:col>
      <xdr:colOff>114300</xdr:colOff>
      <xdr:row>58</xdr:row>
      <xdr:rowOff>2045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24922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6807</xdr:rowOff>
    </xdr:from>
    <xdr:to>
      <xdr:col>20</xdr:col>
      <xdr:colOff>38100</xdr:colOff>
      <xdr:row>58</xdr:row>
      <xdr:rowOff>108407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124934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122834</xdr:rowOff>
    </xdr:from>
    <xdr:to>
      <xdr:col>15</xdr:col>
      <xdr:colOff>101600</xdr:colOff>
      <xdr:row>57</xdr:row>
      <xdr:rowOff>52984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69511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49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27204</xdr:rowOff>
    </xdr:from>
    <xdr:to>
      <xdr:col>10</xdr:col>
      <xdr:colOff>165100</xdr:colOff>
      <xdr:row>51</xdr:row>
      <xdr:rowOff>128804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145331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54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60249</xdr:rowOff>
    </xdr:from>
    <xdr:to>
      <xdr:col>6</xdr:col>
      <xdr:colOff>38100</xdr:colOff>
      <xdr:row>58</xdr:row>
      <xdr:rowOff>161849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6926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7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12149</xdr:rowOff>
    </xdr:from>
    <xdr:to>
      <xdr:col>24</xdr:col>
      <xdr:colOff>63500</xdr:colOff>
      <xdr:row>74</xdr:row>
      <xdr:rowOff>150711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699449"/>
          <a:ext cx="838200" cy="13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23596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2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79441</xdr:rowOff>
    </xdr:from>
    <xdr:to>
      <xdr:col>19</xdr:col>
      <xdr:colOff>177800</xdr:colOff>
      <xdr:row>74</xdr:row>
      <xdr:rowOff>150711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766741"/>
          <a:ext cx="889000" cy="7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44238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7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79441</xdr:rowOff>
    </xdr:from>
    <xdr:to>
      <xdr:col>15</xdr:col>
      <xdr:colOff>50800</xdr:colOff>
      <xdr:row>75</xdr:row>
      <xdr:rowOff>112611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766741"/>
          <a:ext cx="889000" cy="20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22567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112611</xdr:rowOff>
    </xdr:from>
    <xdr:to>
      <xdr:col>10</xdr:col>
      <xdr:colOff>114300</xdr:colOff>
      <xdr:row>76</xdr:row>
      <xdr:rowOff>20172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71361"/>
          <a:ext cx="889000" cy="7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52004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5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103302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0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132799</xdr:rowOff>
    </xdr:from>
    <xdr:to>
      <xdr:col>24</xdr:col>
      <xdr:colOff>114300</xdr:colOff>
      <xdr:row>74</xdr:row>
      <xdr:rowOff>62949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64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155676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0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99911</xdr:rowOff>
    </xdr:from>
    <xdr:to>
      <xdr:col>20</xdr:col>
      <xdr:colOff>38100</xdr:colOff>
      <xdr:row>75</xdr:row>
      <xdr:rowOff>30061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46588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56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28641</xdr:rowOff>
    </xdr:from>
    <xdr:to>
      <xdr:col>15</xdr:col>
      <xdr:colOff>101600</xdr:colOff>
      <xdr:row>74</xdr:row>
      <xdr:rowOff>130241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146768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49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61811</xdr:rowOff>
    </xdr:from>
    <xdr:to>
      <xdr:col>10</xdr:col>
      <xdr:colOff>165100</xdr:colOff>
      <xdr:row>75</xdr:row>
      <xdr:rowOff>163410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205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8488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9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140822</xdr:rowOff>
    </xdr:from>
    <xdr:to>
      <xdr:col>6</xdr:col>
      <xdr:colOff>38100</xdr:colOff>
      <xdr:row>76</xdr:row>
      <xdr:rowOff>70972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99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87499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7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58417</xdr:rowOff>
    </xdr:from>
    <xdr:to>
      <xdr:col>24</xdr:col>
      <xdr:colOff>63500</xdr:colOff>
      <xdr:row>98</xdr:row>
      <xdr:rowOff>18901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517617"/>
          <a:ext cx="838200" cy="30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94828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2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93163</xdr:rowOff>
    </xdr:from>
    <xdr:to>
      <xdr:col>19</xdr:col>
      <xdr:colOff>177800</xdr:colOff>
      <xdr:row>96</xdr:row>
      <xdr:rowOff>58417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380913"/>
          <a:ext cx="889000" cy="1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34662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59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93163</xdr:rowOff>
    </xdr:from>
    <xdr:to>
      <xdr:col>15</xdr:col>
      <xdr:colOff>50800</xdr:colOff>
      <xdr:row>98</xdr:row>
      <xdr:rowOff>70565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380913"/>
          <a:ext cx="889000" cy="49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82766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0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70565</xdr:rowOff>
    </xdr:from>
    <xdr:to>
      <xdr:col>10</xdr:col>
      <xdr:colOff>114300</xdr:colOff>
      <xdr:row>98</xdr:row>
      <xdr:rowOff>91401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72665"/>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80317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156246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139551</xdr:rowOff>
    </xdr:from>
    <xdr:to>
      <xdr:col>24</xdr:col>
      <xdr:colOff>114300</xdr:colOff>
      <xdr:row>98</xdr:row>
      <xdr:rowOff>69701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117978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7617</xdr:rowOff>
    </xdr:from>
    <xdr:to>
      <xdr:col>20</xdr:col>
      <xdr:colOff>38100</xdr:colOff>
      <xdr:row>96</xdr:row>
      <xdr:rowOff>109217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46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5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42363</xdr:rowOff>
    </xdr:from>
    <xdr:to>
      <xdr:col>15</xdr:col>
      <xdr:colOff>101600</xdr:colOff>
      <xdr:row>95</xdr:row>
      <xdr:rowOff>143963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33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135090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4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19765</xdr:rowOff>
    </xdr:from>
    <xdr:to>
      <xdr:col>10</xdr:col>
      <xdr:colOff>165100</xdr:colOff>
      <xdr:row>98</xdr:row>
      <xdr:rowOff>121365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2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112492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1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40601</xdr:rowOff>
    </xdr:from>
    <xdr:to>
      <xdr:col>6</xdr:col>
      <xdr:colOff>38100</xdr:colOff>
      <xdr:row>98</xdr:row>
      <xdr:rowOff>142201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4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133328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3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16510</xdr:rowOff>
    </xdr:from>
    <xdr:to>
      <xdr:col>55</xdr:col>
      <xdr:colOff>0</xdr:colOff>
      <xdr:row>39</xdr:row>
      <xdr:rowOff>19050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0306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111777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112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16510</xdr:rowOff>
    </xdr:from>
    <xdr:to>
      <xdr:col>50</xdr:col>
      <xdr:colOff>114300</xdr:colOff>
      <xdr:row>39</xdr:row>
      <xdr:rowOff>16510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703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11430</xdr:rowOff>
    </xdr:from>
    <xdr:to>
      <xdr:col>45</xdr:col>
      <xdr:colOff>177800</xdr:colOff>
      <xdr:row>39</xdr:row>
      <xdr:rowOff>16510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6979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120667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168910</xdr:rowOff>
    </xdr:from>
    <xdr:to>
      <xdr:col>41</xdr:col>
      <xdr:colOff>50800</xdr:colOff>
      <xdr:row>39</xdr:row>
      <xdr:rowOff>11430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68401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99077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7637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54627</xdr:rowOff>
    </xdr:from>
    <xdr:ext cx="313932"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69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137160</xdr:rowOff>
    </xdr:from>
    <xdr:to>
      <xdr:col>50</xdr:col>
      <xdr:colOff>165100</xdr:colOff>
      <xdr:row>39</xdr:row>
      <xdr:rowOff>67310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58437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82333" y="6744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137160</xdr:rowOff>
    </xdr:from>
    <xdr:to>
      <xdr:col>46</xdr:col>
      <xdr:colOff>38100</xdr:colOff>
      <xdr:row>39</xdr:row>
      <xdr:rowOff>67310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58437</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93333" y="6744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132080</xdr:rowOff>
    </xdr:from>
    <xdr:to>
      <xdr:col>41</xdr:col>
      <xdr:colOff>101600</xdr:colOff>
      <xdr:row>39</xdr:row>
      <xdr:rowOff>62230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53357</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04333" y="6739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118110</xdr:rowOff>
    </xdr:from>
    <xdr:to>
      <xdr:col>36</xdr:col>
      <xdr:colOff>165100</xdr:colOff>
      <xdr:row>39</xdr:row>
      <xdr:rowOff>48260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39387</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15333" y="6725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21590</xdr:rowOff>
    </xdr:from>
    <xdr:to>
      <xdr:col>55</xdr:col>
      <xdr:colOff>0</xdr:colOff>
      <xdr:row>58</xdr:row>
      <xdr:rowOff>24257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96569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63263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6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24257</xdr:rowOff>
    </xdr:from>
    <xdr:to>
      <xdr:col>50</xdr:col>
      <xdr:colOff>114300</xdr:colOff>
      <xdr:row>58</xdr:row>
      <xdr:rowOff>28321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968357"/>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169308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169164</xdr:rowOff>
    </xdr:from>
    <xdr:to>
      <xdr:col>45</xdr:col>
      <xdr:colOff>177800</xdr:colOff>
      <xdr:row>58</xdr:row>
      <xdr:rowOff>28321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941814"/>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170578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169164</xdr:rowOff>
    </xdr:from>
    <xdr:to>
      <xdr:col>41</xdr:col>
      <xdr:colOff>50800</xdr:colOff>
      <xdr:row>58</xdr:row>
      <xdr:rowOff>53086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941814"/>
          <a:ext cx="8890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5224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142240</xdr:rowOff>
    </xdr:from>
    <xdr:to>
      <xdr:col>55</xdr:col>
      <xdr:colOff>50800</xdr:colOff>
      <xdr:row>58</xdr:row>
      <xdr:rowOff>72390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120667</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144907</xdr:rowOff>
    </xdr:from>
    <xdr:to>
      <xdr:col>50</xdr:col>
      <xdr:colOff>165100</xdr:colOff>
      <xdr:row>58</xdr:row>
      <xdr:rowOff>75057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66184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0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148971</xdr:rowOff>
    </xdr:from>
    <xdr:to>
      <xdr:col>46</xdr:col>
      <xdr:colOff>38100</xdr:colOff>
      <xdr:row>58</xdr:row>
      <xdr:rowOff>79121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70248</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01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118364</xdr:rowOff>
    </xdr:from>
    <xdr:to>
      <xdr:col>41</xdr:col>
      <xdr:colOff>101600</xdr:colOff>
      <xdr:row>58</xdr:row>
      <xdr:rowOff>48514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39641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98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2286</xdr:rowOff>
    </xdr:from>
    <xdr:to>
      <xdr:col>36</xdr:col>
      <xdr:colOff>165100</xdr:colOff>
      <xdr:row>58</xdr:row>
      <xdr:rowOff>103886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4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95013</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3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89461</xdr:rowOff>
    </xdr:from>
    <xdr:to>
      <xdr:col>54</xdr:col>
      <xdr:colOff>189865</xdr:colOff>
      <xdr:row>79</xdr:row>
      <xdr:rowOff>18366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605311"/>
          <a:ext cx="1270" cy="95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22193</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6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18366</xdr:rowOff>
    </xdr:from>
    <xdr:to>
      <xdr:col>55</xdr:col>
      <xdr:colOff>88900</xdr:colOff>
      <xdr:row>79</xdr:row>
      <xdr:rowOff>18366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36138</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38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89461</xdr:rowOff>
    </xdr:from>
    <xdr:to>
      <xdr:col>55</xdr:col>
      <xdr:colOff>88900</xdr:colOff>
      <xdr:row>73</xdr:row>
      <xdr:rowOff>89461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605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13597</xdr:rowOff>
    </xdr:from>
    <xdr:to>
      <xdr:col>55</xdr:col>
      <xdr:colOff>0</xdr:colOff>
      <xdr:row>74</xdr:row>
      <xdr:rowOff>43985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2700897"/>
          <a:ext cx="838200" cy="3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62489</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264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84062</xdr:rowOff>
    </xdr:from>
    <xdr:to>
      <xdr:col>55</xdr:col>
      <xdr:colOff>50800</xdr:colOff>
      <xdr:row>78</xdr:row>
      <xdr:rowOff>14212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134717</xdr:rowOff>
    </xdr:from>
    <xdr:to>
      <xdr:col>50</xdr:col>
      <xdr:colOff>114300</xdr:colOff>
      <xdr:row>74</xdr:row>
      <xdr:rowOff>13597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2307667"/>
          <a:ext cx="889000" cy="39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36970</xdr:rowOff>
    </xdr:from>
    <xdr:to>
      <xdr:col>50</xdr:col>
      <xdr:colOff>165100</xdr:colOff>
      <xdr:row>77</xdr:row>
      <xdr:rowOff>138570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129697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3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134717</xdr:rowOff>
    </xdr:from>
    <xdr:to>
      <xdr:col>45</xdr:col>
      <xdr:colOff>177800</xdr:colOff>
      <xdr:row>73</xdr:row>
      <xdr:rowOff>33683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2307667"/>
          <a:ext cx="889000" cy="2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126146</xdr:rowOff>
    </xdr:from>
    <xdr:to>
      <xdr:col>46</xdr:col>
      <xdr:colOff>38100</xdr:colOff>
      <xdr:row>77</xdr:row>
      <xdr:rowOff>56296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47423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2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33683</xdr:rowOff>
    </xdr:from>
    <xdr:to>
      <xdr:col>41</xdr:col>
      <xdr:colOff>50800</xdr:colOff>
      <xdr:row>77</xdr:row>
      <xdr:rowOff>168594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2549533"/>
          <a:ext cx="889000" cy="8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146340</xdr:rowOff>
    </xdr:from>
    <xdr:to>
      <xdr:col>41</xdr:col>
      <xdr:colOff>101600</xdr:colOff>
      <xdr:row>77</xdr:row>
      <xdr:rowOff>76490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67617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2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155910</xdr:rowOff>
    </xdr:from>
    <xdr:to>
      <xdr:col>36</xdr:col>
      <xdr:colOff>165100</xdr:colOff>
      <xdr:row>78</xdr:row>
      <xdr:rowOff>86060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77187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164635</xdr:rowOff>
    </xdr:from>
    <xdr:to>
      <xdr:col>55</xdr:col>
      <xdr:colOff>50800</xdr:colOff>
      <xdr:row>74</xdr:row>
      <xdr:rowOff>94785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6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79562</xdr:rowOff>
    </xdr:from>
    <xdr:ext cx="599010"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59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134247</xdr:rowOff>
    </xdr:from>
    <xdr:to>
      <xdr:col>50</xdr:col>
      <xdr:colOff>165100</xdr:colOff>
      <xdr:row>74</xdr:row>
      <xdr:rowOff>64397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6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80924</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39795" y="1242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83917</xdr:rowOff>
    </xdr:from>
    <xdr:to>
      <xdr:col>46</xdr:col>
      <xdr:colOff>38100</xdr:colOff>
      <xdr:row>72</xdr:row>
      <xdr:rowOff>14067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2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30594</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50795" y="1203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154333</xdr:rowOff>
    </xdr:from>
    <xdr:to>
      <xdr:col>41</xdr:col>
      <xdr:colOff>101600</xdr:colOff>
      <xdr:row>73</xdr:row>
      <xdr:rowOff>84483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4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101010</xdr:rowOff>
    </xdr:from>
    <xdr:ext cx="59901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61795" y="1227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117794</xdr:rowOff>
    </xdr:from>
    <xdr:to>
      <xdr:col>36</xdr:col>
      <xdr:colOff>165100</xdr:colOff>
      <xdr:row>78</xdr:row>
      <xdr:rowOff>47944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3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64471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09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45631</xdr:rowOff>
    </xdr:from>
    <xdr:to>
      <xdr:col>55</xdr:col>
      <xdr:colOff>0</xdr:colOff>
      <xdr:row>98</xdr:row>
      <xdr:rowOff>67486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847731"/>
          <a:ext cx="8382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59062</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17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114852</xdr:rowOff>
    </xdr:from>
    <xdr:to>
      <xdr:col>50</xdr:col>
      <xdr:colOff>114300</xdr:colOff>
      <xdr:row>98</xdr:row>
      <xdr:rowOff>45631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45502"/>
          <a:ext cx="889000" cy="10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0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100518</xdr:rowOff>
    </xdr:from>
    <xdr:to>
      <xdr:col>45</xdr:col>
      <xdr:colOff>177800</xdr:colOff>
      <xdr:row>97</xdr:row>
      <xdr:rowOff>114852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31168"/>
          <a:ext cx="889000" cy="1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66507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100518</xdr:rowOff>
    </xdr:from>
    <xdr:to>
      <xdr:col>41</xdr:col>
      <xdr:colOff>50800</xdr:colOff>
      <xdr:row>97</xdr:row>
      <xdr:rowOff>166401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31168"/>
          <a:ext cx="889000" cy="6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32377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16686</xdr:rowOff>
    </xdr:from>
    <xdr:to>
      <xdr:col>55</xdr:col>
      <xdr:colOff>50800</xdr:colOff>
      <xdr:row>98</xdr:row>
      <xdr:rowOff>118286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81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103063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3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166281</xdr:rowOff>
    </xdr:from>
    <xdr:to>
      <xdr:col>50</xdr:col>
      <xdr:colOff>165100</xdr:colOff>
      <xdr:row>98</xdr:row>
      <xdr:rowOff>96431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87558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8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64052</xdr:rowOff>
    </xdr:from>
    <xdr:to>
      <xdr:col>46</xdr:col>
      <xdr:colOff>38100</xdr:colOff>
      <xdr:row>97</xdr:row>
      <xdr:rowOff>165652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156779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8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49718</xdr:rowOff>
    </xdr:from>
    <xdr:to>
      <xdr:col>41</xdr:col>
      <xdr:colOff>101600</xdr:colOff>
      <xdr:row>97</xdr:row>
      <xdr:rowOff>151318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8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142445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7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115601</xdr:rowOff>
    </xdr:from>
    <xdr:to>
      <xdr:col>36</xdr:col>
      <xdr:colOff>165100</xdr:colOff>
      <xdr:row>98</xdr:row>
      <xdr:rowOff>45751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36878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100838</xdr:rowOff>
    </xdr:from>
    <xdr:to>
      <xdr:col>85</xdr:col>
      <xdr:colOff>127000</xdr:colOff>
      <xdr:row>35</xdr:row>
      <xdr:rowOff>135699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101588"/>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43324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4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69786</xdr:rowOff>
    </xdr:from>
    <xdr:to>
      <xdr:col>81</xdr:col>
      <xdr:colOff>50800</xdr:colOff>
      <xdr:row>35</xdr:row>
      <xdr:rowOff>135699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070536"/>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83312</xdr:rowOff>
    </xdr:from>
    <xdr:to>
      <xdr:col>76</xdr:col>
      <xdr:colOff>114300</xdr:colOff>
      <xdr:row>35</xdr:row>
      <xdr:rowOff>69786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5741162"/>
          <a:ext cx="889000" cy="32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83312</xdr:rowOff>
    </xdr:from>
    <xdr:to>
      <xdr:col>71</xdr:col>
      <xdr:colOff>177800</xdr:colOff>
      <xdr:row>34</xdr:row>
      <xdr:rowOff>93218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5741162"/>
          <a:ext cx="889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159529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48658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50038</xdr:rowOff>
    </xdr:from>
    <xdr:to>
      <xdr:col>85</xdr:col>
      <xdr:colOff>177800</xdr:colOff>
      <xdr:row>35</xdr:row>
      <xdr:rowOff>151638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72915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90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84899</xdr:rowOff>
    </xdr:from>
    <xdr:to>
      <xdr:col>81</xdr:col>
      <xdr:colOff>101600</xdr:colOff>
      <xdr:row>36</xdr:row>
      <xdr:rowOff>15049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0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31576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86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18986</xdr:rowOff>
    </xdr:from>
    <xdr:to>
      <xdr:col>76</xdr:col>
      <xdr:colOff>165100</xdr:colOff>
      <xdr:row>35</xdr:row>
      <xdr:rowOff>120586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0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137113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32512</xdr:rowOff>
    </xdr:from>
    <xdr:to>
      <xdr:col>72</xdr:col>
      <xdr:colOff>38100</xdr:colOff>
      <xdr:row>33</xdr:row>
      <xdr:rowOff>134112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69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150639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46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42418</xdr:rowOff>
    </xdr:from>
    <xdr:to>
      <xdr:col>67</xdr:col>
      <xdr:colOff>101600</xdr:colOff>
      <xdr:row>34</xdr:row>
      <xdr:rowOff>144018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8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160545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33820</xdr:rowOff>
    </xdr:from>
    <xdr:to>
      <xdr:col>85</xdr:col>
      <xdr:colOff>127000</xdr:colOff>
      <xdr:row>53</xdr:row>
      <xdr:rowOff>87046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120670"/>
          <a:ext cx="838200" cy="5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118686</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0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33820</xdr:rowOff>
    </xdr:from>
    <xdr:to>
      <xdr:col>81</xdr:col>
      <xdr:colOff>50800</xdr:colOff>
      <xdr:row>55</xdr:row>
      <xdr:rowOff>159893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120670"/>
          <a:ext cx="889000" cy="4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127982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3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131699</xdr:rowOff>
    </xdr:from>
    <xdr:to>
      <xdr:col>76</xdr:col>
      <xdr:colOff>114300</xdr:colOff>
      <xdr:row>55</xdr:row>
      <xdr:rowOff>159893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389999"/>
          <a:ext cx="889000" cy="1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56608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30505</xdr:rowOff>
    </xdr:from>
    <xdr:to>
      <xdr:col>71</xdr:col>
      <xdr:colOff>177800</xdr:colOff>
      <xdr:row>54</xdr:row>
      <xdr:rowOff>131699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288805"/>
          <a:ext cx="8890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148962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166616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36246</xdr:rowOff>
    </xdr:from>
    <xdr:to>
      <xdr:col>85</xdr:col>
      <xdr:colOff>177800</xdr:colOff>
      <xdr:row>53</xdr:row>
      <xdr:rowOff>137846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12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59123</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897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154470</xdr:rowOff>
    </xdr:from>
    <xdr:to>
      <xdr:col>81</xdr:col>
      <xdr:colOff>101600</xdr:colOff>
      <xdr:row>53</xdr:row>
      <xdr:rowOff>84620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0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101147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884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109093</xdr:rowOff>
    </xdr:from>
    <xdr:to>
      <xdr:col>76</xdr:col>
      <xdr:colOff>165100</xdr:colOff>
      <xdr:row>56</xdr:row>
      <xdr:rowOff>39243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5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30370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63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80899</xdr:rowOff>
    </xdr:from>
    <xdr:to>
      <xdr:col>72</xdr:col>
      <xdr:colOff>38100</xdr:colOff>
      <xdr:row>55</xdr:row>
      <xdr:rowOff>11049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33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2176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43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151155</xdr:rowOff>
    </xdr:from>
    <xdr:to>
      <xdr:col>67</xdr:col>
      <xdr:colOff>101600</xdr:colOff>
      <xdr:row>54</xdr:row>
      <xdr:rowOff>81305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2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97832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0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74168</xdr:rowOff>
    </xdr:from>
    <xdr:to>
      <xdr:col>85</xdr:col>
      <xdr:colOff>127000</xdr:colOff>
      <xdr:row>79</xdr:row>
      <xdr:rowOff>86578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618718"/>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45865</xdr:rowOff>
    </xdr:from>
    <xdr:to>
      <xdr:col>81</xdr:col>
      <xdr:colOff>50800</xdr:colOff>
      <xdr:row>79</xdr:row>
      <xdr:rowOff>74168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90415"/>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45865</xdr:rowOff>
    </xdr:from>
    <xdr:to>
      <xdr:col>76</xdr:col>
      <xdr:colOff>114300</xdr:colOff>
      <xdr:row>79</xdr:row>
      <xdr:rowOff>58710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590415"/>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64315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2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3084</xdr:rowOff>
    </xdr:from>
    <xdr:to>
      <xdr:col>71</xdr:col>
      <xdr:colOff>177800</xdr:colOff>
      <xdr:row>79</xdr:row>
      <xdr:rowOff>58710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47634"/>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20228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2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155973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1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35778</xdr:rowOff>
    </xdr:from>
    <xdr:to>
      <xdr:col>85</xdr:col>
      <xdr:colOff>177800</xdr:colOff>
      <xdr:row>79</xdr:row>
      <xdr:rowOff>137378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122155</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495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23368</xdr:rowOff>
    </xdr:from>
    <xdr:to>
      <xdr:col>81</xdr:col>
      <xdr:colOff>101600</xdr:colOff>
      <xdr:row>79</xdr:row>
      <xdr:rowOff>124968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116095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2017" y="13660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166515</xdr:rowOff>
    </xdr:from>
    <xdr:to>
      <xdr:col>76</xdr:col>
      <xdr:colOff>165100</xdr:colOff>
      <xdr:row>79</xdr:row>
      <xdr:rowOff>96665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87792</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632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7910</xdr:rowOff>
    </xdr:from>
    <xdr:to>
      <xdr:col>72</xdr:col>
      <xdr:colOff>38100</xdr:colOff>
      <xdr:row>79</xdr:row>
      <xdr:rowOff>109510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5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100637</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645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123734</xdr:rowOff>
    </xdr:from>
    <xdr:to>
      <xdr:col>67</xdr:col>
      <xdr:colOff>101600</xdr:colOff>
      <xdr:row>79</xdr:row>
      <xdr:rowOff>53884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4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45011</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589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72186</xdr:rowOff>
    </xdr:from>
    <xdr:to>
      <xdr:col>85</xdr:col>
      <xdr:colOff>127000</xdr:colOff>
      <xdr:row>93</xdr:row>
      <xdr:rowOff>121679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017036"/>
          <a:ext cx="838200" cy="4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138231</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54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72186</xdr:rowOff>
    </xdr:from>
    <xdr:to>
      <xdr:col>81</xdr:col>
      <xdr:colOff>50800</xdr:colOff>
      <xdr:row>93</xdr:row>
      <xdr:rowOff>90779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017036"/>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109123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90779</xdr:rowOff>
    </xdr:from>
    <xdr:to>
      <xdr:col>76</xdr:col>
      <xdr:colOff>114300</xdr:colOff>
      <xdr:row>95</xdr:row>
      <xdr:rowOff>110973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035629"/>
          <a:ext cx="889000" cy="3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81233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4217</xdr:rowOff>
    </xdr:from>
    <xdr:to>
      <xdr:col>71</xdr:col>
      <xdr:colOff>177800</xdr:colOff>
      <xdr:row>95</xdr:row>
      <xdr:rowOff>110973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291967"/>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1833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112589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70879</xdr:rowOff>
    </xdr:from>
    <xdr:to>
      <xdr:col>85</xdr:col>
      <xdr:colOff>177800</xdr:colOff>
      <xdr:row>94</xdr:row>
      <xdr:rowOff>1029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01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93756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86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21386</xdr:rowOff>
    </xdr:from>
    <xdr:to>
      <xdr:col>81</xdr:col>
      <xdr:colOff>101600</xdr:colOff>
      <xdr:row>93</xdr:row>
      <xdr:rowOff>122986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596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139513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74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39979</xdr:rowOff>
    </xdr:from>
    <xdr:to>
      <xdr:col>76</xdr:col>
      <xdr:colOff>165100</xdr:colOff>
      <xdr:row>93</xdr:row>
      <xdr:rowOff>141579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9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158106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7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60173</xdr:rowOff>
    </xdr:from>
    <xdr:to>
      <xdr:col>72</xdr:col>
      <xdr:colOff>38100</xdr:colOff>
      <xdr:row>95</xdr:row>
      <xdr:rowOff>161773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6850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124867</xdr:rowOff>
    </xdr:from>
    <xdr:to>
      <xdr:col>67</xdr:col>
      <xdr:colOff>101600</xdr:colOff>
      <xdr:row>95</xdr:row>
      <xdr:rowOff>55017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2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71544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0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115189</xdr:rowOff>
    </xdr:from>
    <xdr:to>
      <xdr:col>116</xdr:col>
      <xdr:colOff>63500</xdr:colOff>
      <xdr:row>36</xdr:row>
      <xdr:rowOff>19050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115939"/>
          <a:ext cx="838200" cy="7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96156</xdr:rowOff>
    </xdr:from>
    <xdr:ext cx="469744"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26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71247</xdr:rowOff>
    </xdr:from>
    <xdr:to>
      <xdr:col>111</xdr:col>
      <xdr:colOff>177800</xdr:colOff>
      <xdr:row>35</xdr:row>
      <xdr:rowOff>115189</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071997"/>
          <a:ext cx="8890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14749</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41021</xdr:rowOff>
    </xdr:from>
    <xdr:to>
      <xdr:col>107</xdr:col>
      <xdr:colOff>50800</xdr:colOff>
      <xdr:row>35</xdr:row>
      <xdr:rowOff>71247</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041771"/>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39641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63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41021</xdr:rowOff>
    </xdr:from>
    <xdr:to>
      <xdr:col>102</xdr:col>
      <xdr:colOff>114300</xdr:colOff>
      <xdr:row>36</xdr:row>
      <xdr:rowOff>44958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flipV="1">
          <a:off x="18656300" y="6041771"/>
          <a:ext cx="889000" cy="17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23893</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18051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139700</xdr:rowOff>
    </xdr:from>
    <xdr:to>
      <xdr:col>116</xdr:col>
      <xdr:colOff>114300</xdr:colOff>
      <xdr:row>36</xdr:row>
      <xdr:rowOff>69850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162577</xdr:rowOff>
    </xdr:from>
    <xdr:ext cx="469744"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64389</xdr:rowOff>
    </xdr:from>
    <xdr:to>
      <xdr:col>112</xdr:col>
      <xdr:colOff>38100</xdr:colOff>
      <xdr:row>35</xdr:row>
      <xdr:rowOff>165989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0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11066</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088428" y="58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20447</xdr:rowOff>
    </xdr:from>
    <xdr:to>
      <xdr:col>107</xdr:col>
      <xdr:colOff>101600</xdr:colOff>
      <xdr:row>35</xdr:row>
      <xdr:rowOff>122047</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0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138574</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199428" y="579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161671</xdr:rowOff>
    </xdr:from>
    <xdr:to>
      <xdr:col>102</xdr:col>
      <xdr:colOff>165100</xdr:colOff>
      <xdr:row>35</xdr:row>
      <xdr:rowOff>91821</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59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108348</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10428" y="576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165608</xdr:rowOff>
    </xdr:from>
    <xdr:to>
      <xdr:col>98</xdr:col>
      <xdr:colOff>38100</xdr:colOff>
      <xdr:row>36</xdr:row>
      <xdr:rowOff>95758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1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112285</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21428"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目的別に見た住民一人当たりコストについては、類似団体と比較した場合、「総務費」（</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位）、「民生費」（</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位）、「商工費」（</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位）が高く、逆に「労働費」（</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位）、「土木費」（</a:t>
          </a:r>
          <a:r>
            <a:rPr kumimoji="1" lang="en-US" altLang="ja-JP" sz="900">
              <a:latin typeface="ＭＳ Ｐゴシック" panose="020B0600070205080204" pitchFamily="50" charset="-128"/>
              <a:ea typeface="ＭＳ Ｐゴシック" panose="020B0600070205080204" pitchFamily="50" charset="-128"/>
            </a:rPr>
            <a:t>19</a:t>
          </a:r>
          <a:r>
            <a:rPr kumimoji="1" lang="ja-JP" altLang="en-US" sz="900">
              <a:latin typeface="ＭＳ Ｐゴシック" panose="020B0600070205080204" pitchFamily="50" charset="-128"/>
              <a:ea typeface="ＭＳ Ｐゴシック" panose="020B0600070205080204" pitchFamily="50" charset="-128"/>
            </a:rPr>
            <a:t>位）が低くなっていることが特徴として挙げられる。これらの項目の主な理由は以下のとおり。</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＜高いもの＞</a:t>
          </a:r>
        </a:p>
        <a:p>
          <a:r>
            <a:rPr kumimoji="1" lang="ja-JP" altLang="en-US" sz="900">
              <a:latin typeface="ＭＳ Ｐゴシック" panose="020B0600070205080204" pitchFamily="50" charset="-128"/>
              <a:ea typeface="ＭＳ Ｐゴシック" panose="020B0600070205080204" pitchFamily="50" charset="-128"/>
            </a:rPr>
            <a:t> ◆総務費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過去に行った公債償還基金の計画外の取崩しの返済を行ったことによる。</a:t>
          </a:r>
        </a:p>
        <a:p>
          <a:r>
            <a:rPr kumimoji="1" lang="ja-JP" altLang="en-US" sz="900">
              <a:latin typeface="ＭＳ Ｐゴシック" panose="020B0600070205080204" pitchFamily="50" charset="-128"/>
              <a:ea typeface="ＭＳ Ｐゴシック" panose="020B0600070205080204" pitchFamily="50" charset="-128"/>
            </a:rPr>
            <a:t> ◆民生費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障害者福祉等の充実に取り組んでいることによる。</a:t>
          </a:r>
        </a:p>
        <a:p>
          <a:r>
            <a:rPr kumimoji="1" lang="ja-JP" altLang="en-US" sz="900">
              <a:latin typeface="ＭＳ Ｐゴシック" panose="020B0600070205080204" pitchFamily="50" charset="-128"/>
              <a:ea typeface="ＭＳ Ｐゴシック" panose="020B0600070205080204" pitchFamily="50" charset="-128"/>
            </a:rPr>
            <a:t> ◆商工費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中小企業等を支援するための融資制度預託金は昨年度比で減少したものの、引き続き高水準にあることによる。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＜低いもの＞ </a:t>
          </a:r>
        </a:p>
        <a:p>
          <a:r>
            <a:rPr kumimoji="1" lang="ja-JP" altLang="en-US" sz="900">
              <a:latin typeface="ＭＳ Ｐゴシック" panose="020B0600070205080204" pitchFamily="50" charset="-128"/>
              <a:ea typeface="ＭＳ Ｐゴシック" panose="020B0600070205080204" pitchFamily="50" charset="-128"/>
            </a:rPr>
            <a:t> ◆労働費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勤労者福祉会館等の施設を有していないことによる。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◆土木費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市債残高の縮減に向けて投資的経費の規模を的確にコントロールしていることによる。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年度に続き特別の財源対策を講じず、実質収支額を黒字とした。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市税収入は過去最高となったものの、公債償還基金の計画外の取崩しの返済、高齢化等による社会福祉関連経費の増加、景気変動リスク等への懸念など、依然として油断できず、今後も財政は厳しい見込み。</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コロナ禍の影響からの更なる回復により、自動車運送事業特別会計の黒字額も一定回復したこと、一般会計の黒字額も昨年度から増加したことなどにより、黒字額合計は昨年度と比較して増加している。</a:t>
          </a:r>
        </a:p>
        <a:p>
          <a:r>
            <a:rPr kumimoji="1" lang="ja-JP" altLang="en-US" sz="1400">
              <a:latin typeface="ＭＳ ゴシック" pitchFamily="49" charset="-128"/>
              <a:ea typeface="ＭＳ ゴシック" pitchFamily="49" charset="-128"/>
            </a:rPr>
            <a:t>　今後も、財政状況の見える化を行い、引き続き、連結ベースでの財政健全化に向けた取組を進めていく。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地下鉄事業への経営健全化出資債、退職手当債、行政改革推進債など地方交付税措置のない特例的な市債の発行や公債償還基金の計画外の取崩しにより、類似団体平均値を上回っている。</a:t>
          </a:r>
        </a:p>
        <a:p>
          <a:r>
            <a:rPr kumimoji="1" lang="ja-JP" altLang="en-US" sz="1400">
              <a:latin typeface="ＭＳ ゴシック" pitchFamily="49" charset="-128"/>
              <a:ea typeface="ＭＳ ゴシック" pitchFamily="49" charset="-128"/>
            </a:rPr>
            <a:t>　引き続き、市債残高の適切なコントロールなど、比率の低減に向けて取り組みを進めている。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減債基金積立相当額の積立ルール（発行額の</a:t>
          </a:r>
          <a:r>
            <a:rPr kumimoji="1" lang="en-US" altLang="ja-JP" sz="1100">
              <a:latin typeface="ＭＳ ゴシック" pitchFamily="49" charset="-128"/>
              <a:ea typeface="ＭＳ ゴシック" pitchFamily="49" charset="-128"/>
            </a:rPr>
            <a:t>3.3%</a:t>
          </a:r>
          <a:r>
            <a:rPr kumimoji="1" lang="ja-JP" altLang="en-US" sz="1100">
              <a:latin typeface="ＭＳ ゴシック" pitchFamily="49" charset="-128"/>
              <a:ea typeface="ＭＳ ゴシック" pitchFamily="49" charset="-128"/>
            </a:rPr>
            <a:t>を</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年間積立）と本市の積立ルール（</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年据置後、発行額の</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％を</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年間積立）が異なること、年度を超えた一般会計への貸し付けや特別の財源対策による取崩を行っていたことから、減債基金残高と減債基金積立相当額に乖離が生じている。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は、公債償還基金の計画外の取崩しの返済や満期一括償還に備えた着実な積立てにより、公債償還基金残高が増加し、充当可能財源等が増加したことにより、将来負担比率の分子は減となったが、過去から行ってきた行政改革推進債や調整債といった交付税措置のない市債の発行が影響して、将来負担比率は類似団体よりも高くなっている。</a:t>
          </a:r>
        </a:p>
        <a:p>
          <a:r>
            <a:rPr kumimoji="1" lang="ja-JP" altLang="en-US" sz="1400">
              <a:latin typeface="ＭＳ ゴシック" pitchFamily="49" charset="-128"/>
              <a:ea typeface="ＭＳ ゴシック" pitchFamily="49" charset="-128"/>
            </a:rPr>
            <a:t>　今後も、財政状況の見える化を図りつつ、 社会経済情勢等に応じた不断の点検を行うとともに、限りある財源と人員を適切に配分し、将来負担を適切にコントロールしていく。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・財政調整基金では、公債償還基金からの計画外の取崩しの返済、地方交付税清算措置等のために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決算の歳計剰余金、定年引上げに伴う積立及び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・その他特定目的基金では、全員制中学校給食実施のための施設整備の財源等として「公共施設等整備管理基金」に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百万円、寄附金等の増収により「京都みらい夢基金」に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百万円、財産運用収入等として「市営住宅基金」に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百万円の積立を行う等した一方で、「京都みらい夢基金」からふるさと納税事務等のために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百万円、「市営住宅基金」から市営住宅管理運営等のために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百万円の取崩しを行う等したことにより、その他特定目的基金としては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・財政調整基金については、災害や経済ショック時などの不測の事態においても資金繰りが困らないよう、必要な財源を確保する。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・その他特定目的基金については、寄付金等の受入や財産の有効活用などにより、各事業の実施に必要な財源の確保に努める。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・市庁舎整備基金：市庁舎整備事業の実施に必要な資金を積み立てる。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・市営住宅基金：本市市営住宅及びその共同施設の建設、修繕又は改良を図るための事業の実施に必要な資金を積み立てる。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・京都みらい夢基金：まち・ひと・しごと創生法第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条の規定に基づき本市が定めた基本的な計画の推進に係る事業の実施に必要な資金を積み立てる。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・公共施設等整備管理基金：公共施設等の整備及び管理に関する事業の実施等に必要な財源に充てるため積み立てる。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住宅市街地開発事業基金：京都国際文化観光都市建設計画洛西新住宅市街地開発事業の施工区域内における公共施設の管理とその他居住者の共同の利便を図るための事業の実施に必要な資金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・公共施設等整備管理基金：公共施設等整備管理事業へ充当するため、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百万円を取り崩した一方で、財産売払収入等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・京都みらい夢基金：本市が定める基本的計画推進事業へ充当するため、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・市営住宅基金：財産運用収入等により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百万円を積み立てた一方で、市営住宅管理運営等へ充当するため、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・ふるさと納税寄附金等の寄附金による基金への積立を増額できるよう努めていくとともに、基金の目的に応じ、適正な管理を行っていく。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・財政調整基金では、公債償還基金の計画外の取崩しの返済、地方交付税清算措置等のために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決算の歳計剰余金、定年引上げに伴う積立及び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・災害や経済ショック時などの不測の事態においても資金繰りが困らないよう、必要な財源を確保する。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・満期一括償還に係る積立金以外の残高は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円で推移。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・満期一括償還に係る積立金については、本市の積立ルールに基づき、適切に積立を行う。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年度から公債償還基金の計画外の取崩しの返済を実施。引き続き、令和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年度を目途に着実に返済していく。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億円を返済済み）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966938909</v>
      </c>
      <c r="BO4" s="449"/>
      <c r="BP4" s="449"/>
      <c r="BQ4" s="449"/>
      <c r="BR4" s="449"/>
      <c r="BS4" s="449"/>
      <c r="BT4" s="449"/>
      <c r="BU4" s="450"/>
      <c r="BV4" s="448">
        <v>963093117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v>
      </c>
      <c r="CU4" s="589"/>
      <c r="CV4" s="589"/>
      <c r="CW4" s="589"/>
      <c r="CX4" s="589"/>
      <c r="CY4" s="589"/>
      <c r="CZ4" s="589"/>
      <c r="DA4" s="590"/>
      <c r="DB4" s="588">
        <v>1.9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955396483</v>
      </c>
      <c r="BO5" s="420"/>
      <c r="BP5" s="420"/>
      <c r="BQ5" s="420"/>
      <c r="BR5" s="420"/>
      <c r="BS5" s="420"/>
      <c r="BT5" s="420"/>
      <c r="BU5" s="421"/>
      <c r="BV5" s="419">
        <v>946554582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98.5</v>
      </c>
      <c r="CU5" s="417"/>
      <c r="CV5" s="417"/>
      <c r="CW5" s="417"/>
      <c r="CX5" s="417"/>
      <c r="CY5" s="417"/>
      <c r="CZ5" s="417"/>
      <c r="DA5" s="418"/>
      <c r="DB5" s="416">
        <v>99.2</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11542426</v>
      </c>
      <c r="BO6" s="420"/>
      <c r="BP6" s="420"/>
      <c r="BQ6" s="420"/>
      <c r="BR6" s="420"/>
      <c r="BS6" s="420"/>
      <c r="BT6" s="420"/>
      <c r="BU6" s="421"/>
      <c r="BV6" s="419">
        <v>16538535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102.3</v>
      </c>
      <c r="CU6" s="563"/>
      <c r="CV6" s="563"/>
      <c r="CW6" s="563"/>
      <c r="CX6" s="563"/>
      <c r="CY6" s="563"/>
      <c r="CZ6" s="563"/>
      <c r="DA6" s="564"/>
      <c r="DB6" s="562">
        <v>105.1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3048399</v>
      </c>
      <c r="BO7" s="420"/>
      <c r="BP7" s="420"/>
      <c r="BQ7" s="420"/>
      <c r="BR7" s="420"/>
      <c r="BS7" s="420"/>
      <c r="BT7" s="420"/>
      <c r="BU7" s="421"/>
      <c r="BV7" s="419">
        <v>8831906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417479761</v>
      </c>
      <c r="CU7" s="420"/>
      <c r="CV7" s="420"/>
      <c r="CW7" s="420"/>
      <c r="CX7" s="420"/>
      <c r="CY7" s="420"/>
      <c r="CZ7" s="420"/>
      <c r="DA7" s="421"/>
      <c r="DB7" s="419">
        <v>412907930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8494027</v>
      </c>
      <c r="BO8" s="420"/>
      <c r="BP8" s="420"/>
      <c r="BQ8" s="420"/>
      <c r="BR8" s="420"/>
      <c r="BS8" s="420"/>
      <c r="BT8" s="420"/>
      <c r="BU8" s="421"/>
      <c r="BV8" s="419">
        <v>7706629</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0.8</v>
      </c>
      <c r="CU8" s="523"/>
      <c r="CV8" s="523"/>
      <c r="CW8" s="523"/>
      <c r="CX8" s="523"/>
      <c r="CY8" s="523"/>
      <c r="CZ8" s="523"/>
      <c r="DA8" s="524"/>
      <c r="DB8" s="522">
        <v>0.81</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1463723</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787398</v>
      </c>
      <c r="BO9" s="420"/>
      <c r="BP9" s="420"/>
      <c r="BQ9" s="420"/>
      <c r="BR9" s="420"/>
      <c r="BS9" s="420"/>
      <c r="BT9" s="420"/>
      <c r="BU9" s="421"/>
      <c r="BV9" s="419">
        <v>7318701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16.399999999999999</v>
      </c>
      <c r="CU9" s="417"/>
      <c r="CV9" s="417"/>
      <c r="CW9" s="417"/>
      <c r="CX9" s="417"/>
      <c r="CY9" s="417"/>
      <c r="CZ9" s="417"/>
      <c r="DA9" s="418"/>
      <c r="DB9" s="416">
        <v>17.5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1475183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5725748</v>
      </c>
      <c r="BO10" s="420"/>
      <c r="BP10" s="420"/>
      <c r="BQ10" s="420"/>
      <c r="BR10" s="420"/>
      <c r="BS10" s="420"/>
      <c r="BT10" s="420"/>
      <c r="BU10" s="421"/>
      <c r="BV10" s="419">
        <v>2074083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1379529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7595000</v>
      </c>
      <c r="BO12" s="420"/>
      <c r="BP12" s="420"/>
      <c r="BQ12" s="420"/>
      <c r="BR12" s="420"/>
      <c r="BS12" s="420"/>
      <c r="BT12" s="420"/>
      <c r="BU12" s="421"/>
      <c r="BV12" s="419">
        <v>2500000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1324095</v>
      </c>
      <c r="S13" s="507"/>
      <c r="T13" s="507"/>
      <c r="U13" s="507"/>
      <c r="V13" s="508"/>
      <c r="W13" s="509" t="s">
        <v>131</v>
      </c>
      <c r="X13" s="405"/>
      <c r="Y13" s="405"/>
      <c r="Z13" s="405"/>
      <c r="AA13" s="405"/>
      <c r="AB13" s="406"/>
      <c r="AC13" s="372">
        <v>4452</v>
      </c>
      <c r="AD13" s="373"/>
      <c r="AE13" s="373"/>
      <c r="AF13" s="373"/>
      <c r="AG13" s="374"/>
      <c r="AH13" s="372">
        <v>5052</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-1081854</v>
      </c>
      <c r="BO13" s="420"/>
      <c r="BP13" s="420"/>
      <c r="BQ13" s="420"/>
      <c r="BR13" s="420"/>
      <c r="BS13" s="420"/>
      <c r="BT13" s="420"/>
      <c r="BU13" s="421"/>
      <c r="BV13" s="419">
        <v>6892784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11.8</v>
      </c>
      <c r="CU13" s="417"/>
      <c r="CV13" s="417"/>
      <c r="CW13" s="417"/>
      <c r="CX13" s="417"/>
      <c r="CY13" s="417"/>
      <c r="CZ13" s="417"/>
      <c r="DA13" s="418"/>
      <c r="DB13" s="416">
        <v>11.9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1385190</v>
      </c>
      <c r="S14" s="507"/>
      <c r="T14" s="507"/>
      <c r="U14" s="507"/>
      <c r="V14" s="508"/>
      <c r="W14" s="510"/>
      <c r="X14" s="408"/>
      <c r="Y14" s="408"/>
      <c r="Z14" s="408"/>
      <c r="AA14" s="408"/>
      <c r="AB14" s="409"/>
      <c r="AC14" s="499">
        <v>0.8</v>
      </c>
      <c r="AD14" s="500"/>
      <c r="AE14" s="500"/>
      <c r="AF14" s="500"/>
      <c r="AG14" s="501"/>
      <c r="AH14" s="499">
        <v>0.9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140.5</v>
      </c>
      <c r="CU14" s="517"/>
      <c r="CV14" s="517"/>
      <c r="CW14" s="517"/>
      <c r="CX14" s="517"/>
      <c r="CY14" s="517"/>
      <c r="CZ14" s="517"/>
      <c r="DA14" s="518"/>
      <c r="DB14" s="516">
        <v>148.6</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1334896</v>
      </c>
      <c r="S15" s="507"/>
      <c r="T15" s="507"/>
      <c r="U15" s="507"/>
      <c r="V15" s="508"/>
      <c r="W15" s="509" t="s">
        <v>137</v>
      </c>
      <c r="X15" s="405"/>
      <c r="Y15" s="405"/>
      <c r="Z15" s="405"/>
      <c r="AA15" s="405"/>
      <c r="AB15" s="406"/>
      <c r="AC15" s="372">
        <v>112634</v>
      </c>
      <c r="AD15" s="373"/>
      <c r="AE15" s="373"/>
      <c r="AF15" s="373"/>
      <c r="AG15" s="374"/>
      <c r="AH15" s="372">
        <v>127299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268558333</v>
      </c>
      <c r="BO15" s="449"/>
      <c r="BP15" s="449"/>
      <c r="BQ15" s="449"/>
      <c r="BR15" s="449"/>
      <c r="BS15" s="449"/>
      <c r="BT15" s="449"/>
      <c r="BU15" s="450"/>
      <c r="BV15" s="448">
        <v>262018816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20</v>
      </c>
      <c r="AD16" s="500"/>
      <c r="AE16" s="500"/>
      <c r="AF16" s="500"/>
      <c r="AG16" s="501"/>
      <c r="AH16" s="499">
        <v>21.6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332077541</v>
      </c>
      <c r="BO16" s="420"/>
      <c r="BP16" s="420"/>
      <c r="BQ16" s="420"/>
      <c r="BR16" s="420"/>
      <c r="BS16" s="420"/>
      <c r="BT16" s="420"/>
      <c r="BU16" s="421"/>
      <c r="BV16" s="419">
        <v>321244667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118</v>
      </c>
      <c r="S17" s="497"/>
      <c r="T17" s="497"/>
      <c r="U17" s="497"/>
      <c r="V17" s="498"/>
      <c r="W17" s="509" t="s">
        <v>144</v>
      </c>
      <c r="X17" s="405"/>
      <c r="Y17" s="405"/>
      <c r="Z17" s="405"/>
      <c r="AA17" s="405"/>
      <c r="AB17" s="406"/>
      <c r="AC17" s="372">
        <v>445820</v>
      </c>
      <c r="AD17" s="373"/>
      <c r="AE17" s="373"/>
      <c r="AF17" s="373"/>
      <c r="AG17" s="374"/>
      <c r="AH17" s="372">
        <v>458246</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338445904</v>
      </c>
      <c r="BO17" s="420"/>
      <c r="BP17" s="420"/>
      <c r="BQ17" s="420"/>
      <c r="BR17" s="420"/>
      <c r="BS17" s="420"/>
      <c r="BT17" s="420"/>
      <c r="BU17" s="421"/>
      <c r="BV17" s="419">
        <v>330075189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146</v>
      </c>
      <c r="C18" s="470"/>
      <c r="D18" s="470"/>
      <c r="E18" s="471"/>
      <c r="F18" s="471"/>
      <c r="G18" s="471"/>
      <c r="H18" s="471"/>
      <c r="I18" s="471"/>
      <c r="J18" s="471"/>
      <c r="K18" s="471"/>
      <c r="L18" s="472">
        <v>827.83</v>
      </c>
      <c r="M18" s="472"/>
      <c r="N18" s="472"/>
      <c r="O18" s="472"/>
      <c r="P18" s="472"/>
      <c r="Q18" s="472"/>
      <c r="R18" s="473"/>
      <c r="S18" s="473"/>
      <c r="T18" s="473"/>
      <c r="U18" s="473"/>
      <c r="V18" s="474"/>
      <c r="W18" s="490"/>
      <c r="X18" s="491"/>
      <c r="Y18" s="491"/>
      <c r="Z18" s="491"/>
      <c r="AA18" s="491"/>
      <c r="AB18" s="515"/>
      <c r="AC18" s="389">
        <v>79.2</v>
      </c>
      <c r="AD18" s="390"/>
      <c r="AE18" s="390"/>
      <c r="AF18" s="390"/>
      <c r="AG18" s="475"/>
      <c r="AH18" s="389">
        <v>77.599999999999994</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417436929</v>
      </c>
      <c r="BO18" s="420"/>
      <c r="BP18" s="420"/>
      <c r="BQ18" s="420"/>
      <c r="BR18" s="420"/>
      <c r="BS18" s="420"/>
      <c r="BT18" s="420"/>
      <c r="BU18" s="421"/>
      <c r="BV18" s="419">
        <v>418353753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148</v>
      </c>
      <c r="C19" s="470"/>
      <c r="D19" s="470"/>
      <c r="E19" s="471"/>
      <c r="F19" s="471"/>
      <c r="G19" s="471"/>
      <c r="H19" s="471"/>
      <c r="I19" s="471"/>
      <c r="J19" s="471"/>
      <c r="K19" s="471"/>
      <c r="L19" s="479">
        <v>1768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520699020</v>
      </c>
      <c r="BO19" s="420"/>
      <c r="BP19" s="420"/>
      <c r="BQ19" s="420"/>
      <c r="BR19" s="420"/>
      <c r="BS19" s="420"/>
      <c r="BT19" s="420"/>
      <c r="BU19" s="421"/>
      <c r="BV19" s="419">
        <v>498289689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150</v>
      </c>
      <c r="C20" s="470"/>
      <c r="D20" s="470"/>
      <c r="E20" s="471"/>
      <c r="F20" s="471"/>
      <c r="G20" s="471"/>
      <c r="H20" s="471"/>
      <c r="I20" s="471"/>
      <c r="J20" s="471"/>
      <c r="K20" s="471"/>
      <c r="L20" s="479">
        <v>729524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1311703695</v>
      </c>
      <c r="BO22" s="449"/>
      <c r="BP22" s="449"/>
      <c r="BQ22" s="449"/>
      <c r="BR22" s="449"/>
      <c r="BS22" s="449"/>
      <c r="BT22" s="449"/>
      <c r="BU22" s="450"/>
      <c r="BV22" s="448">
        <v>1338127963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126115292</v>
      </c>
      <c r="BO23" s="420"/>
      <c r="BP23" s="420"/>
      <c r="BQ23" s="420"/>
      <c r="BR23" s="420"/>
      <c r="BS23" s="420"/>
      <c r="BT23" s="420"/>
      <c r="BU23" s="421"/>
      <c r="BV23" s="419">
        <v>137057906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160</v>
      </c>
      <c r="F24" s="376"/>
      <c r="G24" s="376"/>
      <c r="H24" s="376"/>
      <c r="I24" s="376"/>
      <c r="J24" s="376"/>
      <c r="K24" s="377"/>
      <c r="L24" s="372">
        <v>1</v>
      </c>
      <c r="M24" s="373"/>
      <c r="N24" s="373"/>
      <c r="O24" s="373"/>
      <c r="P24" s="374"/>
      <c r="Q24" s="372">
        <v>9730</v>
      </c>
      <c r="R24" s="373"/>
      <c r="S24" s="373"/>
      <c r="T24" s="373"/>
      <c r="U24" s="373"/>
      <c r="V24" s="374"/>
      <c r="W24" s="462"/>
      <c r="X24" s="399"/>
      <c r="Y24" s="400"/>
      <c r="Z24" s="375" t="s">
        <v>161</v>
      </c>
      <c r="AA24" s="376"/>
      <c r="AB24" s="376"/>
      <c r="AC24" s="376"/>
      <c r="AD24" s="376"/>
      <c r="AE24" s="376"/>
      <c r="AF24" s="376"/>
      <c r="AG24" s="377"/>
      <c r="AH24" s="372">
        <v>9731</v>
      </c>
      <c r="AI24" s="373"/>
      <c r="AJ24" s="373"/>
      <c r="AK24" s="373"/>
      <c r="AL24" s="374"/>
      <c r="AM24" s="372">
        <v>31499247</v>
      </c>
      <c r="AN24" s="373"/>
      <c r="AO24" s="373"/>
      <c r="AP24" s="373"/>
      <c r="AQ24" s="373"/>
      <c r="AR24" s="374"/>
      <c r="AS24" s="372">
        <v>3237</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811022168</v>
      </c>
      <c r="BO24" s="420"/>
      <c r="BP24" s="420"/>
      <c r="BQ24" s="420"/>
      <c r="BR24" s="420"/>
      <c r="BS24" s="420"/>
      <c r="BT24" s="420"/>
      <c r="BU24" s="421"/>
      <c r="BV24" s="419">
        <v>828283583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163</v>
      </c>
      <c r="F25" s="376"/>
      <c r="G25" s="376"/>
      <c r="H25" s="376"/>
      <c r="I25" s="376"/>
      <c r="J25" s="376"/>
      <c r="K25" s="377"/>
      <c r="L25" s="372">
        <v>3</v>
      </c>
      <c r="M25" s="373"/>
      <c r="N25" s="373"/>
      <c r="O25" s="373"/>
      <c r="P25" s="374"/>
      <c r="Q25" s="372">
        <v>9350</v>
      </c>
      <c r="R25" s="373"/>
      <c r="S25" s="373"/>
      <c r="T25" s="373"/>
      <c r="U25" s="373"/>
      <c r="V25" s="374"/>
      <c r="W25" s="462"/>
      <c r="X25" s="399"/>
      <c r="Y25" s="400"/>
      <c r="Z25" s="375" t="s">
        <v>164</v>
      </c>
      <c r="AA25" s="376"/>
      <c r="AB25" s="376"/>
      <c r="AC25" s="376"/>
      <c r="AD25" s="376"/>
      <c r="AE25" s="376"/>
      <c r="AF25" s="376"/>
      <c r="AG25" s="377"/>
      <c r="AH25" s="372">
        <v>1637</v>
      </c>
      <c r="AI25" s="373"/>
      <c r="AJ25" s="373"/>
      <c r="AK25" s="373"/>
      <c r="AL25" s="374"/>
      <c r="AM25" s="372">
        <v>5186016</v>
      </c>
      <c r="AN25" s="373"/>
      <c r="AO25" s="373"/>
      <c r="AP25" s="373"/>
      <c r="AQ25" s="373"/>
      <c r="AR25" s="374"/>
      <c r="AS25" s="372">
        <v>3168</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89150787</v>
      </c>
      <c r="BO25" s="449"/>
      <c r="BP25" s="449"/>
      <c r="BQ25" s="449"/>
      <c r="BR25" s="449"/>
      <c r="BS25" s="449"/>
      <c r="BT25" s="449"/>
      <c r="BU25" s="450"/>
      <c r="BV25" s="448">
        <v>112997114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166</v>
      </c>
      <c r="F26" s="376"/>
      <c r="G26" s="376"/>
      <c r="H26" s="376"/>
      <c r="I26" s="376"/>
      <c r="J26" s="376"/>
      <c r="K26" s="377"/>
      <c r="L26" s="372">
        <v>1</v>
      </c>
      <c r="M26" s="373"/>
      <c r="N26" s="373"/>
      <c r="O26" s="373"/>
      <c r="P26" s="374"/>
      <c r="Q26" s="372">
        <v>5731</v>
      </c>
      <c r="R26" s="373"/>
      <c r="S26" s="373"/>
      <c r="T26" s="373"/>
      <c r="U26" s="373"/>
      <c r="V26" s="374"/>
      <c r="W26" s="462"/>
      <c r="X26" s="399"/>
      <c r="Y26" s="400"/>
      <c r="Z26" s="375" t="s">
        <v>167</v>
      </c>
      <c r="AA26" s="430"/>
      <c r="AB26" s="430"/>
      <c r="AC26" s="430"/>
      <c r="AD26" s="430"/>
      <c r="AE26" s="430"/>
      <c r="AF26" s="430"/>
      <c r="AG26" s="431"/>
      <c r="AH26" s="372">
        <v>930</v>
      </c>
      <c r="AI26" s="373"/>
      <c r="AJ26" s="373"/>
      <c r="AK26" s="373"/>
      <c r="AL26" s="374"/>
      <c r="AM26" s="372">
        <v>3117360</v>
      </c>
      <c r="AN26" s="373"/>
      <c r="AO26" s="373"/>
      <c r="AP26" s="373"/>
      <c r="AQ26" s="373"/>
      <c r="AR26" s="374"/>
      <c r="AS26" s="372">
        <v>3352</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v>2609587</v>
      </c>
      <c r="BO26" s="420"/>
      <c r="BP26" s="420"/>
      <c r="BQ26" s="420"/>
      <c r="BR26" s="420"/>
      <c r="BS26" s="420"/>
      <c r="BT26" s="420"/>
      <c r="BU26" s="421"/>
      <c r="BV26" s="419">
        <v>2779707</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169</v>
      </c>
      <c r="F27" s="376"/>
      <c r="G27" s="376"/>
      <c r="H27" s="376"/>
      <c r="I27" s="376"/>
      <c r="J27" s="376"/>
      <c r="K27" s="377"/>
      <c r="L27" s="372">
        <v>1</v>
      </c>
      <c r="M27" s="373"/>
      <c r="N27" s="373"/>
      <c r="O27" s="373"/>
      <c r="P27" s="374"/>
      <c r="Q27" s="372">
        <v>11200</v>
      </c>
      <c r="R27" s="373"/>
      <c r="S27" s="373"/>
      <c r="T27" s="373"/>
      <c r="U27" s="373"/>
      <c r="V27" s="374"/>
      <c r="W27" s="462"/>
      <c r="X27" s="399"/>
      <c r="Y27" s="400"/>
      <c r="Z27" s="375" t="s">
        <v>170</v>
      </c>
      <c r="AA27" s="376"/>
      <c r="AB27" s="376"/>
      <c r="AC27" s="376"/>
      <c r="AD27" s="376"/>
      <c r="AE27" s="376"/>
      <c r="AF27" s="376"/>
      <c r="AG27" s="377"/>
      <c r="AH27" s="372">
        <v>6374</v>
      </c>
      <c r="AI27" s="373"/>
      <c r="AJ27" s="373"/>
      <c r="AK27" s="373"/>
      <c r="AL27" s="374"/>
      <c r="AM27" s="372">
        <v>22472340</v>
      </c>
      <c r="AN27" s="373"/>
      <c r="AO27" s="373"/>
      <c r="AP27" s="373"/>
      <c r="AQ27" s="373"/>
      <c r="AR27" s="374"/>
      <c r="AS27" s="372">
        <v>3526</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14861649</v>
      </c>
      <c r="BO27" s="454"/>
      <c r="BP27" s="454"/>
      <c r="BQ27" s="454"/>
      <c r="BR27" s="454"/>
      <c r="BS27" s="454"/>
      <c r="BT27" s="454"/>
      <c r="BU27" s="455"/>
      <c r="BV27" s="453">
        <v>14861592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172</v>
      </c>
      <c r="F28" s="376"/>
      <c r="G28" s="376"/>
      <c r="H28" s="376"/>
      <c r="I28" s="376"/>
      <c r="J28" s="376"/>
      <c r="K28" s="377"/>
      <c r="L28" s="372">
        <v>1</v>
      </c>
      <c r="M28" s="373"/>
      <c r="N28" s="373"/>
      <c r="O28" s="373"/>
      <c r="P28" s="374"/>
      <c r="Q28" s="372">
        <v>10300</v>
      </c>
      <c r="R28" s="373"/>
      <c r="S28" s="373"/>
      <c r="T28" s="373"/>
      <c r="U28" s="373"/>
      <c r="V28" s="374"/>
      <c r="W28" s="462"/>
      <c r="X28" s="399"/>
      <c r="Y28" s="400"/>
      <c r="Z28" s="375" t="s">
        <v>173</v>
      </c>
      <c r="AA28" s="376"/>
      <c r="AB28" s="376"/>
      <c r="AC28" s="376"/>
      <c r="AD28" s="376"/>
      <c r="AE28" s="376"/>
      <c r="AF28" s="376"/>
      <c r="AG28" s="377"/>
      <c r="AH28" s="372">
        <v>1040</v>
      </c>
      <c r="AI28" s="373"/>
      <c r="AJ28" s="373"/>
      <c r="AK28" s="373"/>
      <c r="AL28" s="374"/>
      <c r="AM28" s="372">
        <v>2636400</v>
      </c>
      <c r="AN28" s="373"/>
      <c r="AO28" s="373"/>
      <c r="AP28" s="373"/>
      <c r="AQ28" s="373"/>
      <c r="AR28" s="374"/>
      <c r="AS28" s="372">
        <v>2535</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15298407</v>
      </c>
      <c r="BO28" s="449"/>
      <c r="BP28" s="449"/>
      <c r="BQ28" s="449"/>
      <c r="BR28" s="449"/>
      <c r="BS28" s="449"/>
      <c r="BT28" s="449"/>
      <c r="BU28" s="450"/>
      <c r="BV28" s="448">
        <v>9436481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175</v>
      </c>
      <c r="F29" s="376"/>
      <c r="G29" s="376"/>
      <c r="H29" s="376"/>
      <c r="I29" s="376"/>
      <c r="J29" s="376"/>
      <c r="K29" s="377"/>
      <c r="L29" s="372">
        <v>65</v>
      </c>
      <c r="M29" s="373"/>
      <c r="N29" s="373"/>
      <c r="O29" s="373"/>
      <c r="P29" s="374"/>
      <c r="Q29" s="372">
        <v>9600</v>
      </c>
      <c r="R29" s="373"/>
      <c r="S29" s="373"/>
      <c r="T29" s="373"/>
      <c r="U29" s="373"/>
      <c r="V29" s="374"/>
      <c r="W29" s="463"/>
      <c r="X29" s="464"/>
      <c r="Y29" s="465"/>
      <c r="Z29" s="375" t="s">
        <v>176</v>
      </c>
      <c r="AA29" s="376"/>
      <c r="AB29" s="376"/>
      <c r="AC29" s="376"/>
      <c r="AD29" s="376"/>
      <c r="AE29" s="376"/>
      <c r="AF29" s="376"/>
      <c r="AG29" s="377"/>
      <c r="AH29" s="372">
        <v>17145</v>
      </c>
      <c r="AI29" s="373"/>
      <c r="AJ29" s="373"/>
      <c r="AK29" s="373"/>
      <c r="AL29" s="374"/>
      <c r="AM29" s="372">
        <v>56607987</v>
      </c>
      <c r="AN29" s="373"/>
      <c r="AO29" s="373"/>
      <c r="AP29" s="373"/>
      <c r="AQ29" s="373"/>
      <c r="AR29" s="374"/>
      <c r="AS29" s="372">
        <v>3302</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101.4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49866187</v>
      </c>
      <c r="BO30" s="454"/>
      <c r="BP30" s="454"/>
      <c r="BQ30" s="454"/>
      <c r="BR30" s="454"/>
      <c r="BS30" s="454"/>
      <c r="BT30" s="454"/>
      <c r="BU30" s="455"/>
      <c r="BV30" s="453">
        <v>40164601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6</v>
      </c>
      <c r="V34" s="367"/>
      <c r="W34" s="368" t="str">
        <f>IF('各会計、関係団体の財政状況及び健全化判断比率'!B28="","",'各会計、関係団体の財政状況及び健全化判断比率'!B28)</f>
        <v>京都市国民健康保険事業特別会計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IF('各会計、関係団体の財政状況及び健全化判断比率'!B31="","",'各会計、関係団体の財政状況及び健全化判断比率'!B31)</f>
        <v>京都市水道事業特別会計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IF('各会計、関係団体の財政状況及び健全化判断比率'!B35="","",'各会計、関係団体の財政状況及び健全化判断比率'!B35)</f>
        <v>京都市中央卸売市場第一市場特別会計</v>
      </c>
      <c r="BH34" s="368"/>
      <c r="BI34" s="368"/>
      <c r="BJ34" s="368"/>
      <c r="BK34" s="368"/>
      <c r="BL34" s="368"/>
      <c r="BM34" s="368"/>
      <c r="BN34" s="368"/>
      <c r="BO34" s="368"/>
      <c r="BP34" s="368"/>
      <c r="BQ34" s="368"/>
      <c r="BR34" s="368"/>
      <c r="BS34" s="368"/>
      <c r="BT34" s="368"/>
      <c r="BU34" s="368"/>
      <c r="BV34" s="181"/>
      <c r="BW34" s="367">
        <f>IF(BY34="","",MAX(C34:D43,U34:V43,AM34:AN43,BE34:BF43)+1)</f>
        <v>17</v>
      </c>
      <c r="BX34" s="367"/>
      <c r="BY34" s="368" t="str">
        <f>IF('各会計、関係団体の財政状況及び健全化判断比率'!B68="","",'各会計、関係団体の財政状況及び健全化判断比率'!B68)</f>
        <v>関西広域連合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京都市土地開発公社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京都市母子父子寡婦福祉資金貸付事業特別会計</v>
      </c>
      <c r="F35" s="368"/>
      <c r="G35" s="368"/>
      <c r="H35" s="368"/>
      <c r="I35" s="368"/>
      <c r="J35" s="368"/>
      <c r="K35" s="368"/>
      <c r="L35" s="368"/>
      <c r="M35" s="368"/>
      <c r="N35" s="368"/>
      <c r="O35" s="368"/>
      <c r="P35" s="368"/>
      <c r="Q35" s="368"/>
      <c r="R35" s="368"/>
      <c r="S35" s="368"/>
      <c r="T35" s="181"/>
      <c r="U35" s="367">
        <f>IF(W35="","",U34+1)</f>
        <v>7</v>
      </c>
      <c r="V35" s="367"/>
      <c r="W35" s="368" t="str">
        <f>IF('各会計、関係団体の財政状況及び健全化判断比率'!B29="","",'各会計、関係団体の財政状況及び健全化判断比率'!B29)</f>
        <v>京都市介護保険事業特別会計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IF('各会計、関係団体の財政状況及び健全化判断比率'!B32="","",'各会計、関係団体の財政状況及び健全化判断比率'!B32)</f>
        <v>京都市公共下水道事業特別会計</v>
      </c>
      <c r="AP35" s="368"/>
      <c r="AQ35" s="368"/>
      <c r="AR35" s="368"/>
      <c r="AS35" s="368"/>
      <c r="AT35" s="368"/>
      <c r="AU35" s="368"/>
      <c r="AV35" s="368"/>
      <c r="AW35" s="368"/>
      <c r="AX35" s="368"/>
      <c r="AY35" s="368"/>
      <c r="AZ35" s="368"/>
      <c r="BA35" s="368"/>
      <c r="BB35" s="368"/>
      <c r="BC35" s="368"/>
      <c r="BD35" s="181"/>
      <c r="BE35" s="367">
        <f t="shared" ref="BE35:BE43" si="1">IF(BG35="","",BE34+1)</f>
        <v>14</v>
      </c>
      <c r="BF35" s="367"/>
      <c r="BG35" s="368" t="str">
        <f>IF('各会計、関係団体の財政状況及び健全化判断比率'!B36="","",'各会計、関係団体の財政状況及び健全化判断比率'!B36)</f>
        <v>京都市中央卸売市場第二市場・と畜場特別会計</v>
      </c>
      <c r="BH35" s="368"/>
      <c r="BI35" s="368"/>
      <c r="BJ35" s="368"/>
      <c r="BK35" s="368"/>
      <c r="BL35" s="368"/>
      <c r="BM35" s="368"/>
      <c r="BN35" s="368"/>
      <c r="BO35" s="368"/>
      <c r="BP35" s="368"/>
      <c r="BQ35" s="368"/>
      <c r="BR35" s="368"/>
      <c r="BS35" s="368"/>
      <c r="BT35" s="368"/>
      <c r="BU35" s="368"/>
      <c r="BV35" s="181"/>
      <c r="BW35" s="367">
        <f t="shared" ref="BW35:BW43" si="2">IF(BY35="","",BW34+1)</f>
        <v>18</v>
      </c>
      <c r="BX35" s="367"/>
      <c r="BY35" s="368" t="str">
        <f>IF('各会計、関係団体の財政状況及び健全化判断比率'!B69="","",'各会計、関係団体の財政状況及び健全化判断比率'!B69)</f>
        <v>京都府後期高齢者医療広域連合</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公益財団法人京都市国際交流協会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京都市土地取得特別会計</v>
      </c>
      <c r="F36" s="368"/>
      <c r="G36" s="368"/>
      <c r="H36" s="368"/>
      <c r="I36" s="368"/>
      <c r="J36" s="368"/>
      <c r="K36" s="368"/>
      <c r="L36" s="368"/>
      <c r="M36" s="368"/>
      <c r="N36" s="368"/>
      <c r="O36" s="368"/>
      <c r="P36" s="368"/>
      <c r="Q36" s="368"/>
      <c r="R36" s="368"/>
      <c r="S36" s="368"/>
      <c r="T36" s="181"/>
      <c r="U36" s="367">
        <f t="shared" ref="U36:U43" si="4">IF(W36="","",U35+1)</f>
        <v>8</v>
      </c>
      <c r="V36" s="367"/>
      <c r="W36" s="368" t="str">
        <f>IF('各会計、関係団体の財政状況及び健全化判断比率'!B30="","",'各会計、関係団体の財政状況及び健全化判断比率'!B30)</f>
        <v>京都市後期高齢者医療特別会計</v>
      </c>
      <c r="X36" s="368"/>
      <c r="Y36" s="368"/>
      <c r="Z36" s="368"/>
      <c r="AA36" s="368"/>
      <c r="AB36" s="368"/>
      <c r="AC36" s="368"/>
      <c r="AD36" s="368"/>
      <c r="AE36" s="368"/>
      <c r="AF36" s="368"/>
      <c r="AG36" s="368"/>
      <c r="AH36" s="368"/>
      <c r="AI36" s="368"/>
      <c r="AJ36" s="368"/>
      <c r="AK36" s="368"/>
      <c r="AL36" s="181"/>
      <c r="AM36" s="367">
        <f t="shared" si="0"/>
        <v>11</v>
      </c>
      <c r="AN36" s="367"/>
      <c r="AO36" s="368" t="str">
        <f>IF('各会計、関係団体の財政状況及び健全化判断比率'!B33="","",'各会計、関係団体の財政状況及び健全化判断比率'!B33)</f>
        <v>京都市自動車運送事業特別会計</v>
      </c>
      <c r="AP36" s="368"/>
      <c r="AQ36" s="368"/>
      <c r="AR36" s="368"/>
      <c r="AS36" s="368"/>
      <c r="AT36" s="368"/>
      <c r="AU36" s="368"/>
      <c r="AV36" s="368"/>
      <c r="AW36" s="368"/>
      <c r="AX36" s="368"/>
      <c r="AY36" s="368"/>
      <c r="AZ36" s="368"/>
      <c r="BA36" s="368"/>
      <c r="BB36" s="368"/>
      <c r="BC36" s="368"/>
      <c r="BD36" s="181"/>
      <c r="BE36" s="367">
        <f t="shared" si="1"/>
        <v>15</v>
      </c>
      <c r="BF36" s="367"/>
      <c r="BG36" s="368" t="str">
        <f>IF('各会計、関係団体の財政状況及び健全化判断比率'!B37="","",'各会計、関係団体の財政状況及び健全化判断比率'!B37)</f>
        <v>京都市農業集落排水事業特別会計</v>
      </c>
      <c r="BH36" s="368"/>
      <c r="BI36" s="368"/>
      <c r="BJ36" s="368"/>
      <c r="BK36" s="368"/>
      <c r="BL36" s="368"/>
      <c r="BM36" s="368"/>
      <c r="BN36" s="368"/>
      <c r="BO36" s="368"/>
      <c r="BP36" s="368"/>
      <c r="BQ36" s="368"/>
      <c r="BR36" s="368"/>
      <c r="BS36" s="368"/>
      <c r="BT36" s="368"/>
      <c r="BU36" s="368"/>
      <c r="BV36" s="181"/>
      <c r="BW36" s="367">
        <f t="shared" si="2"/>
        <v>19</v>
      </c>
      <c r="BX36" s="367"/>
      <c r="BY36" s="368" t="str">
        <f>IF('各会計、関係団体の財政状況及び健全化判断比率'!B70="","",'各会計、関係団体の財政状況及び健全化判断比率'!B70)</f>
        <v>桂川・小畑川水防事務組合</v>
      </c>
      <c r="BZ36" s="368"/>
      <c r="CA36" s="368"/>
      <c r="CB36" s="368"/>
      <c r="CC36" s="368"/>
      <c r="CD36" s="368"/>
      <c r="CE36" s="368"/>
      <c r="CF36" s="368"/>
      <c r="CG36" s="368"/>
      <c r="CH36" s="368"/>
      <c r="CI36" s="368"/>
      <c r="CJ36" s="368"/>
      <c r="CK36" s="368"/>
      <c r="CL36" s="368"/>
      <c r="CM36" s="368"/>
      <c r="CN36" s="181"/>
      <c r="CO36" s="367">
        <f t="shared" si="3"/>
        <v>24</v>
      </c>
      <c r="CP36" s="367"/>
      <c r="CQ36" s="368" t="str">
        <f>IF('各会計、関係団体の財政状況及び健全化判断比率'!BS9="","",'各会計、関係団体の財政状況及び健全化判断比率'!BS9)</f>
        <v>公益財団法人大学コンソーシアム京都</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京都市市公債特別会計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12</v>
      </c>
      <c r="AN37" s="367"/>
      <c r="AO37" s="368" t="str">
        <f>IF('各会計、関係団体の財政状況及び健全化判断比率'!B34="","",'各会計、関係団体の財政状況及び健全化判断比率'!B34)</f>
        <v>京都市高速鉄道事業特別会計</v>
      </c>
      <c r="AP37" s="368"/>
      <c r="AQ37" s="368"/>
      <c r="AR37" s="368"/>
      <c r="AS37" s="368"/>
      <c r="AT37" s="368"/>
      <c r="AU37" s="368"/>
      <c r="AV37" s="368"/>
      <c r="AW37" s="368"/>
      <c r="AX37" s="368"/>
      <c r="AY37" s="368"/>
      <c r="AZ37" s="368"/>
      <c r="BA37" s="368"/>
      <c r="BB37" s="368"/>
      <c r="BC37" s="368"/>
      <c r="BD37" s="181"/>
      <c r="BE37" s="367">
        <f t="shared" si="1"/>
        <v>16</v>
      </c>
      <c r="BF37" s="367"/>
      <c r="BG37" s="368" t="str">
        <f>IF('各会計、関係団体の財政状況及び健全化判断比率'!B38="","",'各会計、関係団体の財政状況及び健全化判断比率'!B38)</f>
        <v>京都市土地区画整理事業特別会計</v>
      </c>
      <c r="BH37" s="368"/>
      <c r="BI37" s="368"/>
      <c r="BJ37" s="368"/>
      <c r="BK37" s="368"/>
      <c r="BL37" s="368"/>
      <c r="BM37" s="368"/>
      <c r="BN37" s="368"/>
      <c r="BO37" s="368"/>
      <c r="BP37" s="368"/>
      <c r="BQ37" s="368"/>
      <c r="BR37" s="368"/>
      <c r="BS37" s="368"/>
      <c r="BT37" s="368"/>
      <c r="BU37" s="368"/>
      <c r="BV37" s="181"/>
      <c r="BW37" s="367">
        <f t="shared" si="2"/>
        <v>20</v>
      </c>
      <c r="BX37" s="367"/>
      <c r="BY37" s="368" t="str">
        <f>IF('各会計、関係団体の財政状況及び健全化判断比率'!B71="","",'各会計、関係団体の財政状況及び健全化判断比率'!B71)</f>
        <v>澱川右岸水防事務組合</v>
      </c>
      <c r="BZ37" s="368"/>
      <c r="CA37" s="368"/>
      <c r="CB37" s="368"/>
      <c r="CC37" s="368"/>
      <c r="CD37" s="368"/>
      <c r="CE37" s="368"/>
      <c r="CF37" s="368"/>
      <c r="CG37" s="368"/>
      <c r="CH37" s="368"/>
      <c r="CI37" s="368"/>
      <c r="CJ37" s="368"/>
      <c r="CK37" s="368"/>
      <c r="CL37" s="368"/>
      <c r="CM37" s="368"/>
      <c r="CN37" s="181"/>
      <c r="CO37" s="367">
        <f t="shared" si="3"/>
        <v>25</v>
      </c>
      <c r="CP37" s="367"/>
      <c r="CQ37" s="368" t="str">
        <f>IF('各会計、関係団体の財政状況及び健全化判断比率'!BS10="","",'各会計、関係団体の財政状況及び健全化判断比率'!BS10)</f>
        <v>公益財団法人京都市埋蔵文化財研究所</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f t="shared" ref="C38:C43" si="5">IF(E38="","",C37+1)</f>
        <v>5</v>
      </c>
      <c r="D38" s="367"/>
      <c r="E38" s="368" t="str">
        <f>IF('各会計、関係団体の財政状況及び健全化判断比率'!B11="","",'各会計、関係団体の財政状況及び健全化判断比率'!B11)</f>
        <v>京都市立病院機構病院事業債特別会計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21</v>
      </c>
      <c r="BX38" s="367"/>
      <c r="BY38" s="368" t="str">
        <f>IF('各会計、関係団体の財政状況及び健全化判断比率'!B72="","",'各会計、関係団体の財政状況及び健全化判断比率'!B72)</f>
        <v>淀川木津川水防事務組合</v>
      </c>
      <c r="BZ38" s="368"/>
      <c r="CA38" s="368"/>
      <c r="CB38" s="368"/>
      <c r="CC38" s="368"/>
      <c r="CD38" s="368"/>
      <c r="CE38" s="368"/>
      <c r="CF38" s="368"/>
      <c r="CG38" s="368"/>
      <c r="CH38" s="368"/>
      <c r="CI38" s="368"/>
      <c r="CJ38" s="368"/>
      <c r="CK38" s="368"/>
      <c r="CL38" s="368"/>
      <c r="CM38" s="368"/>
      <c r="CN38" s="181"/>
      <c r="CO38" s="367">
        <f t="shared" si="3"/>
        <v>26</v>
      </c>
      <c r="CP38" s="367"/>
      <c r="CQ38" s="368" t="str">
        <f>IF('各会計、関係団体の財政状況及び健全化判断比率'!BS11="","",'各会計、関係団体の財政状況及び健全化判断比率'!BS11)</f>
        <v>公益財団法人京都市音楽芸術文化振興財団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27</v>
      </c>
      <c r="CP39" s="367"/>
      <c r="CQ39" s="368" t="str">
        <f>IF('各会計、関係団体の財政状況及び健全化判断比率'!BS12="","",'各会計、関係団体の財政状況及び健全化判断比率'!BS12)</f>
        <v>公益財団法人京都市芸術文化協会</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28</v>
      </c>
      <c r="CP40" s="367"/>
      <c r="CQ40" s="368" t="str">
        <f>IF('各会計、関係団体の財政状況及び健全化判断比率'!BS13="","",'各会計、関係団体の財政状況及び健全化判断比率'!BS13)</f>
        <v>公益財団法人京都伝統産業交流センター</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29</v>
      </c>
      <c r="CP41" s="367"/>
      <c r="CQ41" s="368" t="str">
        <f>IF('各会計、関係団体の財政状況及び健全化判断比率'!BS14="","",'各会計、関係団体の財政状況及び健全化判断比率'!BS14)</f>
        <v>公益財団法人京都高度技術研究所</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30</v>
      </c>
      <c r="CP42" s="367"/>
      <c r="CQ42" s="368" t="str">
        <f>IF('各会計、関係団体の財政状況及び健全化判断比率'!BS15="","",'各会計、関係団体の財政状況及び健全化判断比率'!BS15)</f>
        <v>株式会社京都産業振興センター</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31</v>
      </c>
      <c r="CP43" s="367"/>
      <c r="CQ43" s="368" t="str">
        <f>IF('各会計、関係団体の財政状況及び健全化判断比率'!BS16="","",'各会計、関係団体の財政状況及び健全化判断比率'!BS16)</f>
        <v>京都市住宅供給公社</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V5g5vPZep99zjWqG7galTLoPbq5q6mUz9IummOtuYRMDC8PTjeH33XFyJ5CAFF8BDwFQgWmTMdShumB9j0Veg==" saltValue="nusUF/RYwdlo+tzzyMtRP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214</v>
      </c>
      <c r="C5" s="680"/>
      <c r="D5" s="680"/>
      <c r="E5" s="680"/>
      <c r="F5" s="680"/>
      <c r="G5" s="680"/>
      <c r="H5" s="680"/>
      <c r="I5" s="680"/>
      <c r="J5" s="680"/>
      <c r="K5" s="680"/>
      <c r="L5" s="680"/>
      <c r="M5" s="680"/>
      <c r="N5" s="680"/>
      <c r="O5" s="680"/>
      <c r="P5" s="680"/>
      <c r="Q5" s="681"/>
      <c r="R5" s="676">
        <v>320060232</v>
      </c>
      <c r="S5" s="677"/>
      <c r="T5" s="677"/>
      <c r="U5" s="677"/>
      <c r="V5" s="677"/>
      <c r="W5" s="677"/>
      <c r="X5" s="677"/>
      <c r="Y5" s="702"/>
      <c r="Z5" s="715">
        <v>33.1</v>
      </c>
      <c r="AA5" s="715"/>
      <c r="AB5" s="715"/>
      <c r="AC5" s="715"/>
      <c r="AD5" s="716">
        <v>282004711</v>
      </c>
      <c r="AE5" s="716"/>
      <c r="AF5" s="716"/>
      <c r="AG5" s="716"/>
      <c r="AH5" s="716"/>
      <c r="AI5" s="716"/>
      <c r="AJ5" s="716"/>
      <c r="AK5" s="716"/>
      <c r="AL5" s="703">
        <v>69.099999999999994</v>
      </c>
      <c r="AM5" s="685"/>
      <c r="AN5" s="685"/>
      <c r="AO5" s="704"/>
      <c r="AP5" s="679" t="s">
        <v>215</v>
      </c>
      <c r="AQ5" s="680"/>
      <c r="AR5" s="680"/>
      <c r="AS5" s="680"/>
      <c r="AT5" s="680"/>
      <c r="AU5" s="680"/>
      <c r="AV5" s="680"/>
      <c r="AW5" s="680"/>
      <c r="AX5" s="680"/>
      <c r="AY5" s="680"/>
      <c r="AZ5" s="680"/>
      <c r="BA5" s="680"/>
      <c r="BB5" s="680"/>
      <c r="BC5" s="680"/>
      <c r="BD5" s="680"/>
      <c r="BE5" s="680"/>
      <c r="BF5" s="681"/>
      <c r="BG5" s="621">
        <v>280532879</v>
      </c>
      <c r="BH5" s="622"/>
      <c r="BI5" s="622"/>
      <c r="BJ5" s="622"/>
      <c r="BK5" s="622"/>
      <c r="BL5" s="622"/>
      <c r="BM5" s="622"/>
      <c r="BN5" s="623"/>
      <c r="BO5" s="659">
        <v>87.7</v>
      </c>
      <c r="BP5" s="659"/>
      <c r="BQ5" s="659"/>
      <c r="BR5" s="659"/>
      <c r="BS5" s="660">
        <v>6419362</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2">
      <c r="B6" s="618" t="s">
        <v>219</v>
      </c>
      <c r="C6" s="619"/>
      <c r="D6" s="619"/>
      <c r="E6" s="619"/>
      <c r="F6" s="619"/>
      <c r="G6" s="619"/>
      <c r="H6" s="619"/>
      <c r="I6" s="619"/>
      <c r="J6" s="619"/>
      <c r="K6" s="619"/>
      <c r="L6" s="619"/>
      <c r="M6" s="619"/>
      <c r="N6" s="619"/>
      <c r="O6" s="619"/>
      <c r="P6" s="619"/>
      <c r="Q6" s="620"/>
      <c r="R6" s="621">
        <v>3488330</v>
      </c>
      <c r="S6" s="622"/>
      <c r="T6" s="622"/>
      <c r="U6" s="622"/>
      <c r="V6" s="622"/>
      <c r="W6" s="622"/>
      <c r="X6" s="622"/>
      <c r="Y6" s="623"/>
      <c r="Z6" s="659">
        <v>0.4</v>
      </c>
      <c r="AA6" s="659"/>
      <c r="AB6" s="659"/>
      <c r="AC6" s="659"/>
      <c r="AD6" s="660">
        <v>3488330</v>
      </c>
      <c r="AE6" s="660"/>
      <c r="AF6" s="660"/>
      <c r="AG6" s="660"/>
      <c r="AH6" s="660"/>
      <c r="AI6" s="660"/>
      <c r="AJ6" s="660"/>
      <c r="AK6" s="660"/>
      <c r="AL6" s="624">
        <v>0.9</v>
      </c>
      <c r="AM6" s="625"/>
      <c r="AN6" s="625"/>
      <c r="AO6" s="661"/>
      <c r="AP6" s="618" t="s">
        <v>220</v>
      </c>
      <c r="AQ6" s="619"/>
      <c r="AR6" s="619"/>
      <c r="AS6" s="619"/>
      <c r="AT6" s="619"/>
      <c r="AU6" s="619"/>
      <c r="AV6" s="619"/>
      <c r="AW6" s="619"/>
      <c r="AX6" s="619"/>
      <c r="AY6" s="619"/>
      <c r="AZ6" s="619"/>
      <c r="BA6" s="619"/>
      <c r="BB6" s="619"/>
      <c r="BC6" s="619"/>
      <c r="BD6" s="619"/>
      <c r="BE6" s="619"/>
      <c r="BF6" s="620"/>
      <c r="BG6" s="621">
        <v>280532879</v>
      </c>
      <c r="BH6" s="622"/>
      <c r="BI6" s="622"/>
      <c r="BJ6" s="622"/>
      <c r="BK6" s="622"/>
      <c r="BL6" s="622"/>
      <c r="BM6" s="622"/>
      <c r="BN6" s="623"/>
      <c r="BO6" s="659">
        <v>87.7</v>
      </c>
      <c r="BP6" s="659"/>
      <c r="BQ6" s="659"/>
      <c r="BR6" s="659"/>
      <c r="BS6" s="660">
        <v>6419362</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2045282</v>
      </c>
      <c r="CS6" s="622"/>
      <c r="CT6" s="622"/>
      <c r="CU6" s="622"/>
      <c r="CV6" s="622"/>
      <c r="CW6" s="622"/>
      <c r="CX6" s="622"/>
      <c r="CY6" s="623"/>
      <c r="CZ6" s="703">
        <v>0.2</v>
      </c>
      <c r="DA6" s="685"/>
      <c r="DB6" s="685"/>
      <c r="DC6" s="705"/>
      <c r="DD6" s="627">
        <v>5397</v>
      </c>
      <c r="DE6" s="622"/>
      <c r="DF6" s="622"/>
      <c r="DG6" s="622"/>
      <c r="DH6" s="622"/>
      <c r="DI6" s="622"/>
      <c r="DJ6" s="622"/>
      <c r="DK6" s="622"/>
      <c r="DL6" s="622"/>
      <c r="DM6" s="622"/>
      <c r="DN6" s="622"/>
      <c r="DO6" s="622"/>
      <c r="DP6" s="623"/>
      <c r="DQ6" s="627">
        <v>1946098</v>
      </c>
      <c r="DR6" s="622"/>
      <c r="DS6" s="622"/>
      <c r="DT6" s="622"/>
      <c r="DU6" s="622"/>
      <c r="DV6" s="622"/>
      <c r="DW6" s="622"/>
      <c r="DX6" s="622"/>
      <c r="DY6" s="622"/>
      <c r="DZ6" s="622"/>
      <c r="EA6" s="622"/>
      <c r="EB6" s="622"/>
      <c r="EC6" s="658"/>
    </row>
    <row r="7" spans="2:143" ht="11.25" customHeight="1" x14ac:dyDescent="0.2">
      <c r="B7" s="618" t="s">
        <v>222</v>
      </c>
      <c r="C7" s="619"/>
      <c r="D7" s="619"/>
      <c r="E7" s="619"/>
      <c r="F7" s="619"/>
      <c r="G7" s="619"/>
      <c r="H7" s="619"/>
      <c r="I7" s="619"/>
      <c r="J7" s="619"/>
      <c r="K7" s="619"/>
      <c r="L7" s="619"/>
      <c r="M7" s="619"/>
      <c r="N7" s="619"/>
      <c r="O7" s="619"/>
      <c r="P7" s="619"/>
      <c r="Q7" s="620"/>
      <c r="R7" s="621">
        <v>86691</v>
      </c>
      <c r="S7" s="622"/>
      <c r="T7" s="622"/>
      <c r="U7" s="622"/>
      <c r="V7" s="622"/>
      <c r="W7" s="622"/>
      <c r="X7" s="622"/>
      <c r="Y7" s="623"/>
      <c r="Z7" s="659">
        <v>0</v>
      </c>
      <c r="AA7" s="659"/>
      <c r="AB7" s="659"/>
      <c r="AC7" s="659"/>
      <c r="AD7" s="660">
        <v>86691</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150646523</v>
      </c>
      <c r="BH7" s="622"/>
      <c r="BI7" s="622"/>
      <c r="BJ7" s="622"/>
      <c r="BK7" s="622"/>
      <c r="BL7" s="622"/>
      <c r="BM7" s="622"/>
      <c r="BN7" s="623"/>
      <c r="BO7" s="659">
        <v>47.1</v>
      </c>
      <c r="BP7" s="659"/>
      <c r="BQ7" s="659"/>
      <c r="BR7" s="659"/>
      <c r="BS7" s="660">
        <v>6419362</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70133913</v>
      </c>
      <c r="CS7" s="622"/>
      <c r="CT7" s="622"/>
      <c r="CU7" s="622"/>
      <c r="CV7" s="622"/>
      <c r="CW7" s="622"/>
      <c r="CX7" s="622"/>
      <c r="CY7" s="623"/>
      <c r="CZ7" s="659">
        <v>7.3</v>
      </c>
      <c r="DA7" s="659"/>
      <c r="DB7" s="659"/>
      <c r="DC7" s="659"/>
      <c r="DD7" s="627">
        <v>7512307</v>
      </c>
      <c r="DE7" s="622"/>
      <c r="DF7" s="622"/>
      <c r="DG7" s="622"/>
      <c r="DH7" s="622"/>
      <c r="DI7" s="622"/>
      <c r="DJ7" s="622"/>
      <c r="DK7" s="622"/>
      <c r="DL7" s="622"/>
      <c r="DM7" s="622"/>
      <c r="DN7" s="622"/>
      <c r="DO7" s="622"/>
      <c r="DP7" s="623"/>
      <c r="DQ7" s="627">
        <v>50062302</v>
      </c>
      <c r="DR7" s="622"/>
      <c r="DS7" s="622"/>
      <c r="DT7" s="622"/>
      <c r="DU7" s="622"/>
      <c r="DV7" s="622"/>
      <c r="DW7" s="622"/>
      <c r="DX7" s="622"/>
      <c r="DY7" s="622"/>
      <c r="DZ7" s="622"/>
      <c r="EA7" s="622"/>
      <c r="EB7" s="622"/>
      <c r="EC7" s="658"/>
    </row>
    <row r="8" spans="2:143" ht="11.25" customHeight="1" x14ac:dyDescent="0.2">
      <c r="B8" s="618" t="s">
        <v>225</v>
      </c>
      <c r="C8" s="619"/>
      <c r="D8" s="619"/>
      <c r="E8" s="619"/>
      <c r="F8" s="619"/>
      <c r="G8" s="619"/>
      <c r="H8" s="619"/>
      <c r="I8" s="619"/>
      <c r="J8" s="619"/>
      <c r="K8" s="619"/>
      <c r="L8" s="619"/>
      <c r="M8" s="619"/>
      <c r="N8" s="619"/>
      <c r="O8" s="619"/>
      <c r="P8" s="619"/>
      <c r="Q8" s="620"/>
      <c r="R8" s="621">
        <v>2127669</v>
      </c>
      <c r="S8" s="622"/>
      <c r="T8" s="622"/>
      <c r="U8" s="622"/>
      <c r="V8" s="622"/>
      <c r="W8" s="622"/>
      <c r="X8" s="622"/>
      <c r="Y8" s="623"/>
      <c r="Z8" s="659">
        <v>0.2</v>
      </c>
      <c r="AA8" s="659"/>
      <c r="AB8" s="659"/>
      <c r="AC8" s="659"/>
      <c r="AD8" s="660">
        <v>2127669</v>
      </c>
      <c r="AE8" s="660"/>
      <c r="AF8" s="660"/>
      <c r="AG8" s="660"/>
      <c r="AH8" s="660"/>
      <c r="AI8" s="660"/>
      <c r="AJ8" s="660"/>
      <c r="AK8" s="660"/>
      <c r="AL8" s="624">
        <v>0.5</v>
      </c>
      <c r="AM8" s="625"/>
      <c r="AN8" s="625"/>
      <c r="AO8" s="661"/>
      <c r="AP8" s="618" t="s">
        <v>226</v>
      </c>
      <c r="AQ8" s="619"/>
      <c r="AR8" s="619"/>
      <c r="AS8" s="619"/>
      <c r="AT8" s="619"/>
      <c r="AU8" s="619"/>
      <c r="AV8" s="619"/>
      <c r="AW8" s="619"/>
      <c r="AX8" s="619"/>
      <c r="AY8" s="619"/>
      <c r="AZ8" s="619"/>
      <c r="BA8" s="619"/>
      <c r="BB8" s="619"/>
      <c r="BC8" s="619"/>
      <c r="BD8" s="619"/>
      <c r="BE8" s="619"/>
      <c r="BF8" s="620"/>
      <c r="BG8" s="621">
        <v>2204736</v>
      </c>
      <c r="BH8" s="622"/>
      <c r="BI8" s="622"/>
      <c r="BJ8" s="622"/>
      <c r="BK8" s="622"/>
      <c r="BL8" s="622"/>
      <c r="BM8" s="622"/>
      <c r="BN8" s="623"/>
      <c r="BO8" s="659">
        <v>0.7</v>
      </c>
      <c r="BP8" s="659"/>
      <c r="BQ8" s="659"/>
      <c r="BR8" s="659"/>
      <c r="BS8" s="660" t="s">
        <v>122</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367974238</v>
      </c>
      <c r="CS8" s="622"/>
      <c r="CT8" s="622"/>
      <c r="CU8" s="622"/>
      <c r="CV8" s="622"/>
      <c r="CW8" s="622"/>
      <c r="CX8" s="622"/>
      <c r="CY8" s="623"/>
      <c r="CZ8" s="659">
        <v>38.5</v>
      </c>
      <c r="DA8" s="659"/>
      <c r="DB8" s="659"/>
      <c r="DC8" s="659"/>
      <c r="DD8" s="627">
        <v>6830082</v>
      </c>
      <c r="DE8" s="622"/>
      <c r="DF8" s="622"/>
      <c r="DG8" s="622"/>
      <c r="DH8" s="622"/>
      <c r="DI8" s="622"/>
      <c r="DJ8" s="622"/>
      <c r="DK8" s="622"/>
      <c r="DL8" s="622"/>
      <c r="DM8" s="622"/>
      <c r="DN8" s="622"/>
      <c r="DO8" s="622"/>
      <c r="DP8" s="623"/>
      <c r="DQ8" s="627">
        <v>183074356</v>
      </c>
      <c r="DR8" s="622"/>
      <c r="DS8" s="622"/>
      <c r="DT8" s="622"/>
      <c r="DU8" s="622"/>
      <c r="DV8" s="622"/>
      <c r="DW8" s="622"/>
      <c r="DX8" s="622"/>
      <c r="DY8" s="622"/>
      <c r="DZ8" s="622"/>
      <c r="EA8" s="622"/>
      <c r="EB8" s="622"/>
      <c r="EC8" s="658"/>
    </row>
    <row r="9" spans="2:143" ht="11.25" customHeight="1" x14ac:dyDescent="0.2">
      <c r="B9" s="618" t="s">
        <v>228</v>
      </c>
      <c r="C9" s="619"/>
      <c r="D9" s="619"/>
      <c r="E9" s="619"/>
      <c r="F9" s="619"/>
      <c r="G9" s="619"/>
      <c r="H9" s="619"/>
      <c r="I9" s="619"/>
      <c r="J9" s="619"/>
      <c r="K9" s="619"/>
      <c r="L9" s="619"/>
      <c r="M9" s="619"/>
      <c r="N9" s="619"/>
      <c r="O9" s="619"/>
      <c r="P9" s="619"/>
      <c r="Q9" s="620"/>
      <c r="R9" s="621">
        <v>2166097</v>
      </c>
      <c r="S9" s="622"/>
      <c r="T9" s="622"/>
      <c r="U9" s="622"/>
      <c r="V9" s="622"/>
      <c r="W9" s="622"/>
      <c r="X9" s="622"/>
      <c r="Y9" s="623"/>
      <c r="Z9" s="659">
        <v>0.2</v>
      </c>
      <c r="AA9" s="659"/>
      <c r="AB9" s="659"/>
      <c r="AC9" s="659"/>
      <c r="AD9" s="660">
        <v>2166097</v>
      </c>
      <c r="AE9" s="660"/>
      <c r="AF9" s="660"/>
      <c r="AG9" s="660"/>
      <c r="AH9" s="660"/>
      <c r="AI9" s="660"/>
      <c r="AJ9" s="660"/>
      <c r="AK9" s="660"/>
      <c r="AL9" s="624">
        <v>0.5</v>
      </c>
      <c r="AM9" s="625"/>
      <c r="AN9" s="625"/>
      <c r="AO9" s="661"/>
      <c r="AP9" s="618" t="s">
        <v>229</v>
      </c>
      <c r="AQ9" s="619"/>
      <c r="AR9" s="619"/>
      <c r="AS9" s="619"/>
      <c r="AT9" s="619"/>
      <c r="AU9" s="619"/>
      <c r="AV9" s="619"/>
      <c r="AW9" s="619"/>
      <c r="AX9" s="619"/>
      <c r="AY9" s="619"/>
      <c r="AZ9" s="619"/>
      <c r="BA9" s="619"/>
      <c r="BB9" s="619"/>
      <c r="BC9" s="619"/>
      <c r="BD9" s="619"/>
      <c r="BE9" s="619"/>
      <c r="BF9" s="620"/>
      <c r="BG9" s="621">
        <v>117434539</v>
      </c>
      <c r="BH9" s="622"/>
      <c r="BI9" s="622"/>
      <c r="BJ9" s="622"/>
      <c r="BK9" s="622"/>
      <c r="BL9" s="622"/>
      <c r="BM9" s="622"/>
      <c r="BN9" s="623"/>
      <c r="BO9" s="659">
        <v>36.700000000000003</v>
      </c>
      <c r="BP9" s="659"/>
      <c r="BQ9" s="659"/>
      <c r="BR9" s="659"/>
      <c r="BS9" s="660" t="s">
        <v>122</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52006405</v>
      </c>
      <c r="CS9" s="622"/>
      <c r="CT9" s="622"/>
      <c r="CU9" s="622"/>
      <c r="CV9" s="622"/>
      <c r="CW9" s="622"/>
      <c r="CX9" s="622"/>
      <c r="CY9" s="623"/>
      <c r="CZ9" s="659">
        <v>5.4</v>
      </c>
      <c r="DA9" s="659"/>
      <c r="DB9" s="659"/>
      <c r="DC9" s="659"/>
      <c r="DD9" s="627">
        <v>2666357</v>
      </c>
      <c r="DE9" s="622"/>
      <c r="DF9" s="622"/>
      <c r="DG9" s="622"/>
      <c r="DH9" s="622"/>
      <c r="DI9" s="622"/>
      <c r="DJ9" s="622"/>
      <c r="DK9" s="622"/>
      <c r="DL9" s="622"/>
      <c r="DM9" s="622"/>
      <c r="DN9" s="622"/>
      <c r="DO9" s="622"/>
      <c r="DP9" s="623"/>
      <c r="DQ9" s="627">
        <v>30988360</v>
      </c>
      <c r="DR9" s="622"/>
      <c r="DS9" s="622"/>
      <c r="DT9" s="622"/>
      <c r="DU9" s="622"/>
      <c r="DV9" s="622"/>
      <c r="DW9" s="622"/>
      <c r="DX9" s="622"/>
      <c r="DY9" s="622"/>
      <c r="DZ9" s="622"/>
      <c r="EA9" s="622"/>
      <c r="EB9" s="622"/>
      <c r="EC9" s="658"/>
    </row>
    <row r="10" spans="2:143" ht="11.25" customHeight="1" x14ac:dyDescent="0.2">
      <c r="B10" s="618" t="s">
        <v>231</v>
      </c>
      <c r="C10" s="619"/>
      <c r="D10" s="619"/>
      <c r="E10" s="619"/>
      <c r="F10" s="619"/>
      <c r="G10" s="619"/>
      <c r="H10" s="619"/>
      <c r="I10" s="619"/>
      <c r="J10" s="619"/>
      <c r="K10" s="619"/>
      <c r="L10" s="619"/>
      <c r="M10" s="619"/>
      <c r="N10" s="619"/>
      <c r="O10" s="619"/>
      <c r="P10" s="619"/>
      <c r="Q10" s="620"/>
      <c r="R10" s="621">
        <v>356611</v>
      </c>
      <c r="S10" s="622"/>
      <c r="T10" s="622"/>
      <c r="U10" s="622"/>
      <c r="V10" s="622"/>
      <c r="W10" s="622"/>
      <c r="X10" s="622"/>
      <c r="Y10" s="623"/>
      <c r="Z10" s="659">
        <v>0</v>
      </c>
      <c r="AA10" s="659"/>
      <c r="AB10" s="659"/>
      <c r="AC10" s="659"/>
      <c r="AD10" s="660">
        <v>356611</v>
      </c>
      <c r="AE10" s="660"/>
      <c r="AF10" s="660"/>
      <c r="AG10" s="660"/>
      <c r="AH10" s="660"/>
      <c r="AI10" s="660"/>
      <c r="AJ10" s="660"/>
      <c r="AK10" s="660"/>
      <c r="AL10" s="624">
        <v>0.1</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5601907</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v>27978</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26786</v>
      </c>
      <c r="DR10" s="622"/>
      <c r="DS10" s="622"/>
      <c r="DT10" s="622"/>
      <c r="DU10" s="622"/>
      <c r="DV10" s="622"/>
      <c r="DW10" s="622"/>
      <c r="DX10" s="622"/>
      <c r="DY10" s="622"/>
      <c r="DZ10" s="622"/>
      <c r="EA10" s="622"/>
      <c r="EB10" s="622"/>
      <c r="EC10" s="658"/>
    </row>
    <row r="11" spans="2:143" ht="11.25" customHeight="1" x14ac:dyDescent="0.2">
      <c r="B11" s="618" t="s">
        <v>234</v>
      </c>
      <c r="C11" s="619"/>
      <c r="D11" s="619"/>
      <c r="E11" s="619"/>
      <c r="F11" s="619"/>
      <c r="G11" s="619"/>
      <c r="H11" s="619"/>
      <c r="I11" s="619"/>
      <c r="J11" s="619"/>
      <c r="K11" s="619"/>
      <c r="L11" s="619"/>
      <c r="M11" s="619"/>
      <c r="N11" s="619"/>
      <c r="O11" s="619"/>
      <c r="P11" s="619"/>
      <c r="Q11" s="620"/>
      <c r="R11" s="621">
        <v>35982144</v>
      </c>
      <c r="S11" s="622"/>
      <c r="T11" s="622"/>
      <c r="U11" s="622"/>
      <c r="V11" s="622"/>
      <c r="W11" s="622"/>
      <c r="X11" s="622"/>
      <c r="Y11" s="623"/>
      <c r="Z11" s="624">
        <v>3.7</v>
      </c>
      <c r="AA11" s="625"/>
      <c r="AB11" s="625"/>
      <c r="AC11" s="626"/>
      <c r="AD11" s="627">
        <v>35982144</v>
      </c>
      <c r="AE11" s="622"/>
      <c r="AF11" s="622"/>
      <c r="AG11" s="622"/>
      <c r="AH11" s="622"/>
      <c r="AI11" s="622"/>
      <c r="AJ11" s="622"/>
      <c r="AK11" s="623"/>
      <c r="AL11" s="624">
        <v>8.8000000000000007</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25405341</v>
      </c>
      <c r="BH11" s="622"/>
      <c r="BI11" s="622"/>
      <c r="BJ11" s="622"/>
      <c r="BK11" s="622"/>
      <c r="BL11" s="622"/>
      <c r="BM11" s="622"/>
      <c r="BN11" s="623"/>
      <c r="BO11" s="659">
        <v>7.9</v>
      </c>
      <c r="BP11" s="659"/>
      <c r="BQ11" s="659"/>
      <c r="BR11" s="659"/>
      <c r="BS11" s="660">
        <v>6419362</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2111325</v>
      </c>
      <c r="CS11" s="622"/>
      <c r="CT11" s="622"/>
      <c r="CU11" s="622"/>
      <c r="CV11" s="622"/>
      <c r="CW11" s="622"/>
      <c r="CX11" s="622"/>
      <c r="CY11" s="623"/>
      <c r="CZ11" s="659">
        <v>0.2</v>
      </c>
      <c r="DA11" s="659"/>
      <c r="DB11" s="659"/>
      <c r="DC11" s="659"/>
      <c r="DD11" s="627">
        <v>583014</v>
      </c>
      <c r="DE11" s="622"/>
      <c r="DF11" s="622"/>
      <c r="DG11" s="622"/>
      <c r="DH11" s="622"/>
      <c r="DI11" s="622"/>
      <c r="DJ11" s="622"/>
      <c r="DK11" s="622"/>
      <c r="DL11" s="622"/>
      <c r="DM11" s="622"/>
      <c r="DN11" s="622"/>
      <c r="DO11" s="622"/>
      <c r="DP11" s="623"/>
      <c r="DQ11" s="627">
        <v>1563217</v>
      </c>
      <c r="DR11" s="622"/>
      <c r="DS11" s="622"/>
      <c r="DT11" s="622"/>
      <c r="DU11" s="622"/>
      <c r="DV11" s="622"/>
      <c r="DW11" s="622"/>
      <c r="DX11" s="622"/>
      <c r="DY11" s="622"/>
      <c r="DZ11" s="622"/>
      <c r="EA11" s="622"/>
      <c r="EB11" s="622"/>
      <c r="EC11" s="658"/>
    </row>
    <row r="12" spans="2:143" ht="11.25" customHeight="1" x14ac:dyDescent="0.2">
      <c r="B12" s="618" t="s">
        <v>237</v>
      </c>
      <c r="C12" s="619"/>
      <c r="D12" s="619"/>
      <c r="E12" s="619"/>
      <c r="F12" s="619"/>
      <c r="G12" s="619"/>
      <c r="H12" s="619"/>
      <c r="I12" s="619"/>
      <c r="J12" s="619"/>
      <c r="K12" s="619"/>
      <c r="L12" s="619"/>
      <c r="M12" s="619"/>
      <c r="N12" s="619"/>
      <c r="O12" s="619"/>
      <c r="P12" s="619"/>
      <c r="Q12" s="620"/>
      <c r="R12" s="621">
        <v>32451</v>
      </c>
      <c r="S12" s="622"/>
      <c r="T12" s="622"/>
      <c r="U12" s="622"/>
      <c r="V12" s="622"/>
      <c r="W12" s="622"/>
      <c r="X12" s="622"/>
      <c r="Y12" s="623"/>
      <c r="Z12" s="659">
        <v>0</v>
      </c>
      <c r="AA12" s="659"/>
      <c r="AB12" s="659"/>
      <c r="AC12" s="659"/>
      <c r="AD12" s="660">
        <v>32451</v>
      </c>
      <c r="AE12" s="660"/>
      <c r="AF12" s="660"/>
      <c r="AG12" s="660"/>
      <c r="AH12" s="660"/>
      <c r="AI12" s="660"/>
      <c r="AJ12" s="660"/>
      <c r="AK12" s="660"/>
      <c r="AL12" s="624">
        <v>0</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118215811</v>
      </c>
      <c r="BH12" s="622"/>
      <c r="BI12" s="622"/>
      <c r="BJ12" s="622"/>
      <c r="BK12" s="622"/>
      <c r="BL12" s="622"/>
      <c r="BM12" s="622"/>
      <c r="BN12" s="623"/>
      <c r="BO12" s="659">
        <v>36.9</v>
      </c>
      <c r="BP12" s="659"/>
      <c r="BQ12" s="659"/>
      <c r="BR12" s="659"/>
      <c r="BS12" s="660" t="s">
        <v>122</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155281821</v>
      </c>
      <c r="CS12" s="622"/>
      <c r="CT12" s="622"/>
      <c r="CU12" s="622"/>
      <c r="CV12" s="622"/>
      <c r="CW12" s="622"/>
      <c r="CX12" s="622"/>
      <c r="CY12" s="623"/>
      <c r="CZ12" s="659">
        <v>16.3</v>
      </c>
      <c r="DA12" s="659"/>
      <c r="DB12" s="659"/>
      <c r="DC12" s="659"/>
      <c r="DD12" s="627">
        <v>1179556</v>
      </c>
      <c r="DE12" s="622"/>
      <c r="DF12" s="622"/>
      <c r="DG12" s="622"/>
      <c r="DH12" s="622"/>
      <c r="DI12" s="622"/>
      <c r="DJ12" s="622"/>
      <c r="DK12" s="622"/>
      <c r="DL12" s="622"/>
      <c r="DM12" s="622"/>
      <c r="DN12" s="622"/>
      <c r="DO12" s="622"/>
      <c r="DP12" s="623"/>
      <c r="DQ12" s="627">
        <v>7196867</v>
      </c>
      <c r="DR12" s="622"/>
      <c r="DS12" s="622"/>
      <c r="DT12" s="622"/>
      <c r="DU12" s="622"/>
      <c r="DV12" s="622"/>
      <c r="DW12" s="622"/>
      <c r="DX12" s="622"/>
      <c r="DY12" s="622"/>
      <c r="DZ12" s="622"/>
      <c r="EA12" s="622"/>
      <c r="EB12" s="622"/>
      <c r="EC12" s="658"/>
    </row>
    <row r="13" spans="2:143" ht="11.25" customHeight="1" x14ac:dyDescent="0.2">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117931557</v>
      </c>
      <c r="BH13" s="622"/>
      <c r="BI13" s="622"/>
      <c r="BJ13" s="622"/>
      <c r="BK13" s="622"/>
      <c r="BL13" s="622"/>
      <c r="BM13" s="622"/>
      <c r="BN13" s="623"/>
      <c r="BO13" s="659">
        <v>36.799999999999997</v>
      </c>
      <c r="BP13" s="659"/>
      <c r="BQ13" s="659"/>
      <c r="BR13" s="659"/>
      <c r="BS13" s="660" t="s">
        <v>122</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59539345</v>
      </c>
      <c r="CS13" s="622"/>
      <c r="CT13" s="622"/>
      <c r="CU13" s="622"/>
      <c r="CV13" s="622"/>
      <c r="CW13" s="622"/>
      <c r="CX13" s="622"/>
      <c r="CY13" s="623"/>
      <c r="CZ13" s="659">
        <v>6.2</v>
      </c>
      <c r="DA13" s="659"/>
      <c r="DB13" s="659"/>
      <c r="DC13" s="659"/>
      <c r="DD13" s="627">
        <v>21101200</v>
      </c>
      <c r="DE13" s="622"/>
      <c r="DF13" s="622"/>
      <c r="DG13" s="622"/>
      <c r="DH13" s="622"/>
      <c r="DI13" s="622"/>
      <c r="DJ13" s="622"/>
      <c r="DK13" s="622"/>
      <c r="DL13" s="622"/>
      <c r="DM13" s="622"/>
      <c r="DN13" s="622"/>
      <c r="DO13" s="622"/>
      <c r="DP13" s="623"/>
      <c r="DQ13" s="627">
        <v>36216697</v>
      </c>
      <c r="DR13" s="622"/>
      <c r="DS13" s="622"/>
      <c r="DT13" s="622"/>
      <c r="DU13" s="622"/>
      <c r="DV13" s="622"/>
      <c r="DW13" s="622"/>
      <c r="DX13" s="622"/>
      <c r="DY13" s="622"/>
      <c r="DZ13" s="622"/>
      <c r="EA13" s="622"/>
      <c r="EB13" s="622"/>
      <c r="EC13" s="658"/>
    </row>
    <row r="14" spans="2:143" ht="11.25" customHeight="1" x14ac:dyDescent="0.2">
      <c r="B14" s="618" t="s">
        <v>243</v>
      </c>
      <c r="C14" s="619"/>
      <c r="D14" s="619"/>
      <c r="E14" s="619"/>
      <c r="F14" s="619"/>
      <c r="G14" s="619"/>
      <c r="H14" s="619"/>
      <c r="I14" s="619"/>
      <c r="J14" s="619"/>
      <c r="K14" s="619"/>
      <c r="L14" s="619"/>
      <c r="M14" s="619"/>
      <c r="N14" s="619"/>
      <c r="O14" s="619"/>
      <c r="P14" s="619"/>
      <c r="Q14" s="620"/>
      <c r="R14" s="621">
        <v>36720</v>
      </c>
      <c r="S14" s="622"/>
      <c r="T14" s="622"/>
      <c r="U14" s="622"/>
      <c r="V14" s="622"/>
      <c r="W14" s="622"/>
      <c r="X14" s="622"/>
      <c r="Y14" s="623"/>
      <c r="Z14" s="659">
        <v>0</v>
      </c>
      <c r="AA14" s="659"/>
      <c r="AB14" s="659"/>
      <c r="AC14" s="659"/>
      <c r="AD14" s="660">
        <v>36720</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2133176</v>
      </c>
      <c r="BH14" s="622"/>
      <c r="BI14" s="622"/>
      <c r="BJ14" s="622"/>
      <c r="BK14" s="622"/>
      <c r="BL14" s="622"/>
      <c r="BM14" s="622"/>
      <c r="BN14" s="623"/>
      <c r="BO14" s="659">
        <v>0.7</v>
      </c>
      <c r="BP14" s="659"/>
      <c r="BQ14" s="659"/>
      <c r="BR14" s="659"/>
      <c r="BS14" s="660" t="s">
        <v>122</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18352583</v>
      </c>
      <c r="CS14" s="622"/>
      <c r="CT14" s="622"/>
      <c r="CU14" s="622"/>
      <c r="CV14" s="622"/>
      <c r="CW14" s="622"/>
      <c r="CX14" s="622"/>
      <c r="CY14" s="623"/>
      <c r="CZ14" s="659">
        <v>1.9</v>
      </c>
      <c r="DA14" s="659"/>
      <c r="DB14" s="659"/>
      <c r="DC14" s="659"/>
      <c r="DD14" s="627">
        <v>695046</v>
      </c>
      <c r="DE14" s="622"/>
      <c r="DF14" s="622"/>
      <c r="DG14" s="622"/>
      <c r="DH14" s="622"/>
      <c r="DI14" s="622"/>
      <c r="DJ14" s="622"/>
      <c r="DK14" s="622"/>
      <c r="DL14" s="622"/>
      <c r="DM14" s="622"/>
      <c r="DN14" s="622"/>
      <c r="DO14" s="622"/>
      <c r="DP14" s="623"/>
      <c r="DQ14" s="627">
        <v>17493909</v>
      </c>
      <c r="DR14" s="622"/>
      <c r="DS14" s="622"/>
      <c r="DT14" s="622"/>
      <c r="DU14" s="622"/>
      <c r="DV14" s="622"/>
      <c r="DW14" s="622"/>
      <c r="DX14" s="622"/>
      <c r="DY14" s="622"/>
      <c r="DZ14" s="622"/>
      <c r="EA14" s="622"/>
      <c r="EB14" s="622"/>
      <c r="EC14" s="658"/>
    </row>
    <row r="15" spans="2:143" ht="11.25" customHeight="1" x14ac:dyDescent="0.2">
      <c r="B15" s="618" t="s">
        <v>246</v>
      </c>
      <c r="C15" s="619"/>
      <c r="D15" s="619"/>
      <c r="E15" s="619"/>
      <c r="F15" s="619"/>
      <c r="G15" s="619"/>
      <c r="H15" s="619"/>
      <c r="I15" s="619"/>
      <c r="J15" s="619"/>
      <c r="K15" s="619"/>
      <c r="L15" s="619"/>
      <c r="M15" s="619"/>
      <c r="N15" s="619"/>
      <c r="O15" s="619"/>
      <c r="P15" s="619"/>
      <c r="Q15" s="620"/>
      <c r="R15" s="621">
        <v>4037036</v>
      </c>
      <c r="S15" s="622"/>
      <c r="T15" s="622"/>
      <c r="U15" s="622"/>
      <c r="V15" s="622"/>
      <c r="W15" s="622"/>
      <c r="X15" s="622"/>
      <c r="Y15" s="623"/>
      <c r="Z15" s="659">
        <v>0.4</v>
      </c>
      <c r="AA15" s="659"/>
      <c r="AB15" s="659"/>
      <c r="AC15" s="659"/>
      <c r="AD15" s="660">
        <v>4037036</v>
      </c>
      <c r="AE15" s="660"/>
      <c r="AF15" s="660"/>
      <c r="AG15" s="660"/>
      <c r="AH15" s="660"/>
      <c r="AI15" s="660"/>
      <c r="AJ15" s="660"/>
      <c r="AK15" s="660"/>
      <c r="AL15" s="624">
        <v>1</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9537369</v>
      </c>
      <c r="BH15" s="622"/>
      <c r="BI15" s="622"/>
      <c r="BJ15" s="622"/>
      <c r="BK15" s="622"/>
      <c r="BL15" s="622"/>
      <c r="BM15" s="622"/>
      <c r="BN15" s="623"/>
      <c r="BO15" s="659">
        <v>3</v>
      </c>
      <c r="BP15" s="659"/>
      <c r="BQ15" s="659"/>
      <c r="BR15" s="659"/>
      <c r="BS15" s="660" t="s">
        <v>122</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132272558</v>
      </c>
      <c r="CS15" s="622"/>
      <c r="CT15" s="622"/>
      <c r="CU15" s="622"/>
      <c r="CV15" s="622"/>
      <c r="CW15" s="622"/>
      <c r="CX15" s="622"/>
      <c r="CY15" s="623"/>
      <c r="CZ15" s="659">
        <v>13.8</v>
      </c>
      <c r="DA15" s="659"/>
      <c r="DB15" s="659"/>
      <c r="DC15" s="659"/>
      <c r="DD15" s="627">
        <v>31177412</v>
      </c>
      <c r="DE15" s="622"/>
      <c r="DF15" s="622"/>
      <c r="DG15" s="622"/>
      <c r="DH15" s="622"/>
      <c r="DI15" s="622"/>
      <c r="DJ15" s="622"/>
      <c r="DK15" s="622"/>
      <c r="DL15" s="622"/>
      <c r="DM15" s="622"/>
      <c r="DN15" s="622"/>
      <c r="DO15" s="622"/>
      <c r="DP15" s="623"/>
      <c r="DQ15" s="627">
        <v>89899111</v>
      </c>
      <c r="DR15" s="622"/>
      <c r="DS15" s="622"/>
      <c r="DT15" s="622"/>
      <c r="DU15" s="622"/>
      <c r="DV15" s="622"/>
      <c r="DW15" s="622"/>
      <c r="DX15" s="622"/>
      <c r="DY15" s="622"/>
      <c r="DZ15" s="622"/>
      <c r="EA15" s="622"/>
      <c r="EB15" s="622"/>
      <c r="EC15" s="658"/>
    </row>
    <row r="16" spans="2:143" ht="11.25" customHeight="1" x14ac:dyDescent="0.2">
      <c r="B16" s="618" t="s">
        <v>249</v>
      </c>
      <c r="C16" s="619"/>
      <c r="D16" s="619"/>
      <c r="E16" s="619"/>
      <c r="F16" s="619"/>
      <c r="G16" s="619"/>
      <c r="H16" s="619"/>
      <c r="I16" s="619"/>
      <c r="J16" s="619"/>
      <c r="K16" s="619"/>
      <c r="L16" s="619"/>
      <c r="M16" s="619"/>
      <c r="N16" s="619"/>
      <c r="O16" s="619"/>
      <c r="P16" s="619"/>
      <c r="Q16" s="620"/>
      <c r="R16" s="621">
        <v>820543</v>
      </c>
      <c r="S16" s="622"/>
      <c r="T16" s="622"/>
      <c r="U16" s="622"/>
      <c r="V16" s="622"/>
      <c r="W16" s="622"/>
      <c r="X16" s="622"/>
      <c r="Y16" s="623"/>
      <c r="Z16" s="659">
        <v>0.1</v>
      </c>
      <c r="AA16" s="659"/>
      <c r="AB16" s="659"/>
      <c r="AC16" s="659"/>
      <c r="AD16" s="660">
        <v>820543</v>
      </c>
      <c r="AE16" s="660"/>
      <c r="AF16" s="660"/>
      <c r="AG16" s="660"/>
      <c r="AH16" s="660"/>
      <c r="AI16" s="660"/>
      <c r="AJ16" s="660"/>
      <c r="AK16" s="660"/>
      <c r="AL16" s="624">
        <v>0.2</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v>156191</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49621</v>
      </c>
      <c r="DR16" s="622"/>
      <c r="DS16" s="622"/>
      <c r="DT16" s="622"/>
      <c r="DU16" s="622"/>
      <c r="DV16" s="622"/>
      <c r="DW16" s="622"/>
      <c r="DX16" s="622"/>
      <c r="DY16" s="622"/>
      <c r="DZ16" s="622"/>
      <c r="EA16" s="622"/>
      <c r="EB16" s="622"/>
      <c r="EC16" s="658"/>
    </row>
    <row r="17" spans="2:133" ht="11.25" customHeight="1" x14ac:dyDescent="0.2">
      <c r="B17" s="618" t="s">
        <v>252</v>
      </c>
      <c r="C17" s="619"/>
      <c r="D17" s="619"/>
      <c r="E17" s="619"/>
      <c r="F17" s="619"/>
      <c r="G17" s="619"/>
      <c r="H17" s="619"/>
      <c r="I17" s="619"/>
      <c r="J17" s="619"/>
      <c r="K17" s="619"/>
      <c r="L17" s="619"/>
      <c r="M17" s="619"/>
      <c r="N17" s="619"/>
      <c r="O17" s="619"/>
      <c r="P17" s="619"/>
      <c r="Q17" s="620"/>
      <c r="R17" s="621">
        <v>4569516</v>
      </c>
      <c r="S17" s="622"/>
      <c r="T17" s="622"/>
      <c r="U17" s="622"/>
      <c r="V17" s="622"/>
      <c r="W17" s="622"/>
      <c r="X17" s="622"/>
      <c r="Y17" s="623"/>
      <c r="Z17" s="659">
        <v>0.5</v>
      </c>
      <c r="AA17" s="659"/>
      <c r="AB17" s="659"/>
      <c r="AC17" s="659"/>
      <c r="AD17" s="660">
        <v>4569516</v>
      </c>
      <c r="AE17" s="660"/>
      <c r="AF17" s="660"/>
      <c r="AG17" s="660"/>
      <c r="AH17" s="660"/>
      <c r="AI17" s="660"/>
      <c r="AJ17" s="660"/>
      <c r="AK17" s="660"/>
      <c r="AL17" s="624">
        <v>1.1000000000000001</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89631667</v>
      </c>
      <c r="CS17" s="622"/>
      <c r="CT17" s="622"/>
      <c r="CU17" s="622"/>
      <c r="CV17" s="622"/>
      <c r="CW17" s="622"/>
      <c r="CX17" s="622"/>
      <c r="CY17" s="623"/>
      <c r="CZ17" s="659">
        <v>9.4</v>
      </c>
      <c r="DA17" s="659"/>
      <c r="DB17" s="659"/>
      <c r="DC17" s="659"/>
      <c r="DD17" s="627" t="s">
        <v>122</v>
      </c>
      <c r="DE17" s="622"/>
      <c r="DF17" s="622"/>
      <c r="DG17" s="622"/>
      <c r="DH17" s="622"/>
      <c r="DI17" s="622"/>
      <c r="DJ17" s="622"/>
      <c r="DK17" s="622"/>
      <c r="DL17" s="622"/>
      <c r="DM17" s="622"/>
      <c r="DN17" s="622"/>
      <c r="DO17" s="622"/>
      <c r="DP17" s="623"/>
      <c r="DQ17" s="627">
        <v>85705383</v>
      </c>
      <c r="DR17" s="622"/>
      <c r="DS17" s="622"/>
      <c r="DT17" s="622"/>
      <c r="DU17" s="622"/>
      <c r="DV17" s="622"/>
      <c r="DW17" s="622"/>
      <c r="DX17" s="622"/>
      <c r="DY17" s="622"/>
      <c r="DZ17" s="622"/>
      <c r="EA17" s="622"/>
      <c r="EB17" s="622"/>
      <c r="EC17" s="658"/>
    </row>
    <row r="18" spans="2:133" ht="11.25" customHeight="1" x14ac:dyDescent="0.2">
      <c r="B18" s="618" t="s">
        <v>255</v>
      </c>
      <c r="C18" s="619"/>
      <c r="D18" s="619"/>
      <c r="E18" s="619"/>
      <c r="F18" s="619"/>
      <c r="G18" s="619"/>
      <c r="H18" s="619"/>
      <c r="I18" s="619"/>
      <c r="J18" s="619"/>
      <c r="K18" s="619"/>
      <c r="L18" s="619"/>
      <c r="M18" s="619"/>
      <c r="N18" s="619"/>
      <c r="O18" s="619"/>
      <c r="P18" s="619"/>
      <c r="Q18" s="620"/>
      <c r="R18" s="621">
        <v>1388115</v>
      </c>
      <c r="S18" s="622"/>
      <c r="T18" s="622"/>
      <c r="U18" s="622"/>
      <c r="V18" s="622"/>
      <c r="W18" s="622"/>
      <c r="X18" s="622"/>
      <c r="Y18" s="623"/>
      <c r="Z18" s="659">
        <v>0.1</v>
      </c>
      <c r="AA18" s="659"/>
      <c r="AB18" s="659"/>
      <c r="AC18" s="659"/>
      <c r="AD18" s="660">
        <v>1388115</v>
      </c>
      <c r="AE18" s="660"/>
      <c r="AF18" s="660"/>
      <c r="AG18" s="660"/>
      <c r="AH18" s="660"/>
      <c r="AI18" s="660"/>
      <c r="AJ18" s="660"/>
      <c r="AK18" s="660"/>
      <c r="AL18" s="624">
        <v>0.3</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v>5863177</v>
      </c>
      <c r="CS18" s="622"/>
      <c r="CT18" s="622"/>
      <c r="CU18" s="622"/>
      <c r="CV18" s="622"/>
      <c r="CW18" s="622"/>
      <c r="CX18" s="622"/>
      <c r="CY18" s="623"/>
      <c r="CZ18" s="659">
        <v>0.6</v>
      </c>
      <c r="DA18" s="659"/>
      <c r="DB18" s="659"/>
      <c r="DC18" s="659"/>
      <c r="DD18" s="627" t="s">
        <v>122</v>
      </c>
      <c r="DE18" s="622"/>
      <c r="DF18" s="622"/>
      <c r="DG18" s="622"/>
      <c r="DH18" s="622"/>
      <c r="DI18" s="622"/>
      <c r="DJ18" s="622"/>
      <c r="DK18" s="622"/>
      <c r="DL18" s="622"/>
      <c r="DM18" s="622"/>
      <c r="DN18" s="622"/>
      <c r="DO18" s="622"/>
      <c r="DP18" s="623"/>
      <c r="DQ18" s="627">
        <v>5862177</v>
      </c>
      <c r="DR18" s="622"/>
      <c r="DS18" s="622"/>
      <c r="DT18" s="622"/>
      <c r="DU18" s="622"/>
      <c r="DV18" s="622"/>
      <c r="DW18" s="622"/>
      <c r="DX18" s="622"/>
      <c r="DY18" s="622"/>
      <c r="DZ18" s="622"/>
      <c r="EA18" s="622"/>
      <c r="EB18" s="622"/>
      <c r="EC18" s="658"/>
    </row>
    <row r="19" spans="2:133" ht="11.25" customHeight="1" x14ac:dyDescent="0.2">
      <c r="B19" s="618" t="s">
        <v>258</v>
      </c>
      <c r="C19" s="619"/>
      <c r="D19" s="619"/>
      <c r="E19" s="619"/>
      <c r="F19" s="619"/>
      <c r="G19" s="619"/>
      <c r="H19" s="619"/>
      <c r="I19" s="619"/>
      <c r="J19" s="619"/>
      <c r="K19" s="619"/>
      <c r="L19" s="619"/>
      <c r="M19" s="619"/>
      <c r="N19" s="619"/>
      <c r="O19" s="619"/>
      <c r="P19" s="619"/>
      <c r="Q19" s="620"/>
      <c r="R19" s="621">
        <v>1299604</v>
      </c>
      <c r="S19" s="622"/>
      <c r="T19" s="622"/>
      <c r="U19" s="622"/>
      <c r="V19" s="622"/>
      <c r="W19" s="622"/>
      <c r="X19" s="622"/>
      <c r="Y19" s="623"/>
      <c r="Z19" s="659">
        <v>0.1</v>
      </c>
      <c r="AA19" s="659"/>
      <c r="AB19" s="659"/>
      <c r="AC19" s="659"/>
      <c r="AD19" s="660">
        <v>1299604</v>
      </c>
      <c r="AE19" s="660"/>
      <c r="AF19" s="660"/>
      <c r="AG19" s="660"/>
      <c r="AH19" s="660"/>
      <c r="AI19" s="660"/>
      <c r="AJ19" s="660"/>
      <c r="AK19" s="660"/>
      <c r="AL19" s="624">
        <v>0.3</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39527353</v>
      </c>
      <c r="BH19" s="622"/>
      <c r="BI19" s="622"/>
      <c r="BJ19" s="622"/>
      <c r="BK19" s="622"/>
      <c r="BL19" s="622"/>
      <c r="BM19" s="622"/>
      <c r="BN19" s="623"/>
      <c r="BO19" s="659">
        <v>12.3</v>
      </c>
      <c r="BP19" s="659"/>
      <c r="BQ19" s="659"/>
      <c r="BR19" s="659"/>
      <c r="BS19" s="660" t="s">
        <v>122</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261</v>
      </c>
      <c r="C20" s="689"/>
      <c r="D20" s="689"/>
      <c r="E20" s="689"/>
      <c r="F20" s="689"/>
      <c r="G20" s="689"/>
      <c r="H20" s="689"/>
      <c r="I20" s="689"/>
      <c r="J20" s="689"/>
      <c r="K20" s="689"/>
      <c r="L20" s="689"/>
      <c r="M20" s="689"/>
      <c r="N20" s="689"/>
      <c r="O20" s="689"/>
      <c r="P20" s="689"/>
      <c r="Q20" s="690"/>
      <c r="R20" s="621">
        <v>88511</v>
      </c>
      <c r="S20" s="622"/>
      <c r="T20" s="622"/>
      <c r="U20" s="622"/>
      <c r="V20" s="622"/>
      <c r="W20" s="622"/>
      <c r="X20" s="622"/>
      <c r="Y20" s="623"/>
      <c r="Z20" s="659">
        <v>0</v>
      </c>
      <c r="AA20" s="659"/>
      <c r="AB20" s="659"/>
      <c r="AC20" s="659"/>
      <c r="AD20" s="660">
        <v>88511</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34328675</v>
      </c>
      <c r="BH20" s="622"/>
      <c r="BI20" s="622"/>
      <c r="BJ20" s="622"/>
      <c r="BK20" s="622"/>
      <c r="BL20" s="622"/>
      <c r="BM20" s="622"/>
      <c r="BN20" s="623"/>
      <c r="BO20" s="659">
        <v>10.7</v>
      </c>
      <c r="BP20" s="659"/>
      <c r="BQ20" s="659"/>
      <c r="BR20" s="659"/>
      <c r="BS20" s="660" t="s">
        <v>122</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955396483</v>
      </c>
      <c r="CS20" s="622"/>
      <c r="CT20" s="622"/>
      <c r="CU20" s="622"/>
      <c r="CV20" s="622"/>
      <c r="CW20" s="622"/>
      <c r="CX20" s="622"/>
      <c r="CY20" s="623"/>
      <c r="CZ20" s="659">
        <v>100</v>
      </c>
      <c r="DA20" s="659"/>
      <c r="DB20" s="659"/>
      <c r="DC20" s="659"/>
      <c r="DD20" s="627">
        <v>71750371</v>
      </c>
      <c r="DE20" s="622"/>
      <c r="DF20" s="622"/>
      <c r="DG20" s="622"/>
      <c r="DH20" s="622"/>
      <c r="DI20" s="622"/>
      <c r="DJ20" s="622"/>
      <c r="DK20" s="622"/>
      <c r="DL20" s="622"/>
      <c r="DM20" s="622"/>
      <c r="DN20" s="622"/>
      <c r="DO20" s="622"/>
      <c r="DP20" s="623"/>
      <c r="DQ20" s="627">
        <v>510084884</v>
      </c>
      <c r="DR20" s="622"/>
      <c r="DS20" s="622"/>
      <c r="DT20" s="622"/>
      <c r="DU20" s="622"/>
      <c r="DV20" s="622"/>
      <c r="DW20" s="622"/>
      <c r="DX20" s="622"/>
      <c r="DY20" s="622"/>
      <c r="DZ20" s="622"/>
      <c r="EA20" s="622"/>
      <c r="EB20" s="622"/>
      <c r="EC20" s="658"/>
    </row>
    <row r="21" spans="2:133" ht="11.25" customHeight="1" x14ac:dyDescent="0.2">
      <c r="B21" s="618" t="s">
        <v>264</v>
      </c>
      <c r="C21" s="619"/>
      <c r="D21" s="619"/>
      <c r="E21" s="619"/>
      <c r="F21" s="619"/>
      <c r="G21" s="619"/>
      <c r="H21" s="619"/>
      <c r="I21" s="619"/>
      <c r="J21" s="619"/>
      <c r="K21" s="619"/>
      <c r="L21" s="619"/>
      <c r="M21" s="619"/>
      <c r="N21" s="619"/>
      <c r="O21" s="619"/>
      <c r="P21" s="619"/>
      <c r="Q21" s="620"/>
      <c r="R21" s="621">
        <v>65767946</v>
      </c>
      <c r="S21" s="622"/>
      <c r="T21" s="622"/>
      <c r="U21" s="622"/>
      <c r="V21" s="622"/>
      <c r="W21" s="622"/>
      <c r="X21" s="622"/>
      <c r="Y21" s="623"/>
      <c r="Z21" s="659">
        <v>6.8</v>
      </c>
      <c r="AA21" s="659"/>
      <c r="AB21" s="659"/>
      <c r="AC21" s="659"/>
      <c r="AD21" s="660">
        <v>63366178</v>
      </c>
      <c r="AE21" s="660"/>
      <c r="AF21" s="660"/>
      <c r="AG21" s="660"/>
      <c r="AH21" s="660"/>
      <c r="AI21" s="660"/>
      <c r="AJ21" s="660"/>
      <c r="AK21" s="660"/>
      <c r="AL21" s="624">
        <v>15.5</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v>217534</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266</v>
      </c>
      <c r="C22" s="619"/>
      <c r="D22" s="619"/>
      <c r="E22" s="619"/>
      <c r="F22" s="619"/>
      <c r="G22" s="619"/>
      <c r="H22" s="619"/>
      <c r="I22" s="619"/>
      <c r="J22" s="619"/>
      <c r="K22" s="619"/>
      <c r="L22" s="619"/>
      <c r="M22" s="619"/>
      <c r="N22" s="619"/>
      <c r="O22" s="619"/>
      <c r="P22" s="619"/>
      <c r="Q22" s="620"/>
      <c r="R22" s="621">
        <v>63366178</v>
      </c>
      <c r="S22" s="622"/>
      <c r="T22" s="622"/>
      <c r="U22" s="622"/>
      <c r="V22" s="622"/>
      <c r="W22" s="622"/>
      <c r="X22" s="622"/>
      <c r="Y22" s="623"/>
      <c r="Z22" s="659">
        <v>6.6</v>
      </c>
      <c r="AA22" s="659"/>
      <c r="AB22" s="659"/>
      <c r="AC22" s="659"/>
      <c r="AD22" s="660">
        <v>63366178</v>
      </c>
      <c r="AE22" s="660"/>
      <c r="AF22" s="660"/>
      <c r="AG22" s="660"/>
      <c r="AH22" s="660"/>
      <c r="AI22" s="660"/>
      <c r="AJ22" s="660"/>
      <c r="AK22" s="660"/>
      <c r="AL22" s="624">
        <v>15.5</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v>7833966</v>
      </c>
      <c r="BH22" s="622"/>
      <c r="BI22" s="622"/>
      <c r="BJ22" s="622"/>
      <c r="BK22" s="622"/>
      <c r="BL22" s="622"/>
      <c r="BM22" s="622"/>
      <c r="BN22" s="623"/>
      <c r="BO22" s="659">
        <v>2.4</v>
      </c>
      <c r="BP22" s="659"/>
      <c r="BQ22" s="659"/>
      <c r="BR22" s="659"/>
      <c r="BS22" s="660" t="s">
        <v>122</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269</v>
      </c>
      <c r="C23" s="619"/>
      <c r="D23" s="619"/>
      <c r="E23" s="619"/>
      <c r="F23" s="619"/>
      <c r="G23" s="619"/>
      <c r="H23" s="619"/>
      <c r="I23" s="619"/>
      <c r="J23" s="619"/>
      <c r="K23" s="619"/>
      <c r="L23" s="619"/>
      <c r="M23" s="619"/>
      <c r="N23" s="619"/>
      <c r="O23" s="619"/>
      <c r="P23" s="619"/>
      <c r="Q23" s="620"/>
      <c r="R23" s="621">
        <v>2401707</v>
      </c>
      <c r="S23" s="622"/>
      <c r="T23" s="622"/>
      <c r="U23" s="622"/>
      <c r="V23" s="622"/>
      <c r="W23" s="622"/>
      <c r="X23" s="622"/>
      <c r="Y23" s="623"/>
      <c r="Z23" s="659">
        <v>0.2</v>
      </c>
      <c r="AA23" s="659"/>
      <c r="AB23" s="659"/>
      <c r="AC23" s="659"/>
      <c r="AD23" s="660" t="s">
        <v>122</v>
      </c>
      <c r="AE23" s="660"/>
      <c r="AF23" s="660"/>
      <c r="AG23" s="660"/>
      <c r="AH23" s="660"/>
      <c r="AI23" s="660"/>
      <c r="AJ23" s="660"/>
      <c r="AK23" s="660"/>
      <c r="AL23" s="624" t="s">
        <v>122</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v>26277175</v>
      </c>
      <c r="BH23" s="622"/>
      <c r="BI23" s="622"/>
      <c r="BJ23" s="622"/>
      <c r="BK23" s="622"/>
      <c r="BL23" s="622"/>
      <c r="BM23" s="622"/>
      <c r="BN23" s="623"/>
      <c r="BO23" s="659">
        <v>8.1999999999999993</v>
      </c>
      <c r="BP23" s="659"/>
      <c r="BQ23" s="659"/>
      <c r="BR23" s="659"/>
      <c r="BS23" s="660" t="s">
        <v>122</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2">
      <c r="B24" s="618" t="s">
        <v>276</v>
      </c>
      <c r="C24" s="619"/>
      <c r="D24" s="619"/>
      <c r="E24" s="619"/>
      <c r="F24" s="619"/>
      <c r="G24" s="619"/>
      <c r="H24" s="619"/>
      <c r="I24" s="619"/>
      <c r="J24" s="619"/>
      <c r="K24" s="619"/>
      <c r="L24" s="619"/>
      <c r="M24" s="619"/>
      <c r="N24" s="619"/>
      <c r="O24" s="619"/>
      <c r="P24" s="619"/>
      <c r="Q24" s="620"/>
      <c r="R24" s="621">
        <v>61</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506379963</v>
      </c>
      <c r="CS24" s="677"/>
      <c r="CT24" s="677"/>
      <c r="CU24" s="677"/>
      <c r="CV24" s="677"/>
      <c r="CW24" s="677"/>
      <c r="CX24" s="677"/>
      <c r="CY24" s="702"/>
      <c r="CZ24" s="703">
        <v>53</v>
      </c>
      <c r="DA24" s="685"/>
      <c r="DB24" s="685"/>
      <c r="DC24" s="705"/>
      <c r="DD24" s="701">
        <v>324164876</v>
      </c>
      <c r="DE24" s="677"/>
      <c r="DF24" s="677"/>
      <c r="DG24" s="677"/>
      <c r="DH24" s="677"/>
      <c r="DI24" s="677"/>
      <c r="DJ24" s="677"/>
      <c r="DK24" s="702"/>
      <c r="DL24" s="701">
        <v>291718224</v>
      </c>
      <c r="DM24" s="677"/>
      <c r="DN24" s="677"/>
      <c r="DO24" s="677"/>
      <c r="DP24" s="677"/>
      <c r="DQ24" s="677"/>
      <c r="DR24" s="677"/>
      <c r="DS24" s="677"/>
      <c r="DT24" s="677"/>
      <c r="DU24" s="677"/>
      <c r="DV24" s="702"/>
      <c r="DW24" s="703">
        <v>68.8</v>
      </c>
      <c r="DX24" s="685"/>
      <c r="DY24" s="685"/>
      <c r="DZ24" s="685"/>
      <c r="EA24" s="685"/>
      <c r="EB24" s="685"/>
      <c r="EC24" s="704"/>
    </row>
    <row r="25" spans="2:133" ht="11.25" customHeight="1" x14ac:dyDescent="0.2">
      <c r="B25" s="618" t="s">
        <v>279</v>
      </c>
      <c r="C25" s="619"/>
      <c r="D25" s="619"/>
      <c r="E25" s="619"/>
      <c r="F25" s="619"/>
      <c r="G25" s="619"/>
      <c r="H25" s="619"/>
      <c r="I25" s="619"/>
      <c r="J25" s="619"/>
      <c r="K25" s="619"/>
      <c r="L25" s="619"/>
      <c r="M25" s="619"/>
      <c r="N25" s="619"/>
      <c r="O25" s="619"/>
      <c r="P25" s="619"/>
      <c r="Q25" s="620"/>
      <c r="R25" s="621">
        <v>440920101</v>
      </c>
      <c r="S25" s="622"/>
      <c r="T25" s="622"/>
      <c r="U25" s="622"/>
      <c r="V25" s="622"/>
      <c r="W25" s="622"/>
      <c r="X25" s="622"/>
      <c r="Y25" s="623"/>
      <c r="Z25" s="659">
        <v>45.6</v>
      </c>
      <c r="AA25" s="659"/>
      <c r="AB25" s="659"/>
      <c r="AC25" s="659"/>
      <c r="AD25" s="660">
        <v>400462812</v>
      </c>
      <c r="AE25" s="660"/>
      <c r="AF25" s="660"/>
      <c r="AG25" s="660"/>
      <c r="AH25" s="660"/>
      <c r="AI25" s="660"/>
      <c r="AJ25" s="660"/>
      <c r="AK25" s="660"/>
      <c r="AL25" s="624">
        <v>98.1</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v>5198678</v>
      </c>
      <c r="BH25" s="622"/>
      <c r="BI25" s="622"/>
      <c r="BJ25" s="622"/>
      <c r="BK25" s="622"/>
      <c r="BL25" s="622"/>
      <c r="BM25" s="622"/>
      <c r="BN25" s="623"/>
      <c r="BO25" s="659">
        <v>1.6</v>
      </c>
      <c r="BP25" s="659"/>
      <c r="BQ25" s="659"/>
      <c r="BR25" s="659"/>
      <c r="BS25" s="660" t="s">
        <v>122</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155789926</v>
      </c>
      <c r="CS25" s="634"/>
      <c r="CT25" s="634"/>
      <c r="CU25" s="634"/>
      <c r="CV25" s="634"/>
      <c r="CW25" s="634"/>
      <c r="CX25" s="634"/>
      <c r="CY25" s="635"/>
      <c r="CZ25" s="624">
        <v>16.3</v>
      </c>
      <c r="DA25" s="636"/>
      <c r="DB25" s="636"/>
      <c r="DC25" s="637"/>
      <c r="DD25" s="627">
        <v>138128346</v>
      </c>
      <c r="DE25" s="634"/>
      <c r="DF25" s="634"/>
      <c r="DG25" s="634"/>
      <c r="DH25" s="634"/>
      <c r="DI25" s="634"/>
      <c r="DJ25" s="634"/>
      <c r="DK25" s="635"/>
      <c r="DL25" s="627">
        <v>134245040</v>
      </c>
      <c r="DM25" s="634"/>
      <c r="DN25" s="634"/>
      <c r="DO25" s="634"/>
      <c r="DP25" s="634"/>
      <c r="DQ25" s="634"/>
      <c r="DR25" s="634"/>
      <c r="DS25" s="634"/>
      <c r="DT25" s="634"/>
      <c r="DU25" s="634"/>
      <c r="DV25" s="635"/>
      <c r="DW25" s="624">
        <v>31.7</v>
      </c>
      <c r="DX25" s="636"/>
      <c r="DY25" s="636"/>
      <c r="DZ25" s="636"/>
      <c r="EA25" s="636"/>
      <c r="EB25" s="636"/>
      <c r="EC25" s="648"/>
    </row>
    <row r="26" spans="2:133" ht="11.25" customHeight="1" x14ac:dyDescent="0.2">
      <c r="B26" s="618" t="s">
        <v>282</v>
      </c>
      <c r="C26" s="619"/>
      <c r="D26" s="619"/>
      <c r="E26" s="619"/>
      <c r="F26" s="619"/>
      <c r="G26" s="619"/>
      <c r="H26" s="619"/>
      <c r="I26" s="619"/>
      <c r="J26" s="619"/>
      <c r="K26" s="619"/>
      <c r="L26" s="619"/>
      <c r="M26" s="619"/>
      <c r="N26" s="619"/>
      <c r="O26" s="619"/>
      <c r="P26" s="619"/>
      <c r="Q26" s="620"/>
      <c r="R26" s="621">
        <v>254609</v>
      </c>
      <c r="S26" s="622"/>
      <c r="T26" s="622"/>
      <c r="U26" s="622"/>
      <c r="V26" s="622"/>
      <c r="W26" s="622"/>
      <c r="X26" s="622"/>
      <c r="Y26" s="623"/>
      <c r="Z26" s="659">
        <v>0</v>
      </c>
      <c r="AA26" s="659"/>
      <c r="AB26" s="659"/>
      <c r="AC26" s="659"/>
      <c r="AD26" s="660">
        <v>254609</v>
      </c>
      <c r="AE26" s="660"/>
      <c r="AF26" s="660"/>
      <c r="AG26" s="660"/>
      <c r="AH26" s="660"/>
      <c r="AI26" s="660"/>
      <c r="AJ26" s="660"/>
      <c r="AK26" s="660"/>
      <c r="AL26" s="624">
        <v>0.1</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115883722</v>
      </c>
      <c r="CS26" s="622"/>
      <c r="CT26" s="622"/>
      <c r="CU26" s="622"/>
      <c r="CV26" s="622"/>
      <c r="CW26" s="622"/>
      <c r="CX26" s="622"/>
      <c r="CY26" s="623"/>
      <c r="CZ26" s="624">
        <v>12.1</v>
      </c>
      <c r="DA26" s="636"/>
      <c r="DB26" s="636"/>
      <c r="DC26" s="637"/>
      <c r="DD26" s="627">
        <v>101348050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285</v>
      </c>
      <c r="C27" s="619"/>
      <c r="D27" s="619"/>
      <c r="E27" s="619"/>
      <c r="F27" s="619"/>
      <c r="G27" s="619"/>
      <c r="H27" s="619"/>
      <c r="I27" s="619"/>
      <c r="J27" s="619"/>
      <c r="K27" s="619"/>
      <c r="L27" s="619"/>
      <c r="M27" s="619"/>
      <c r="N27" s="619"/>
      <c r="O27" s="619"/>
      <c r="P27" s="619"/>
      <c r="Q27" s="620"/>
      <c r="R27" s="621">
        <v>4465344</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320060232</v>
      </c>
      <c r="BH27" s="622"/>
      <c r="BI27" s="622"/>
      <c r="BJ27" s="622"/>
      <c r="BK27" s="622"/>
      <c r="BL27" s="622"/>
      <c r="BM27" s="622"/>
      <c r="BN27" s="623"/>
      <c r="BO27" s="659">
        <v>100</v>
      </c>
      <c r="BP27" s="659"/>
      <c r="BQ27" s="659"/>
      <c r="BR27" s="659"/>
      <c r="BS27" s="660">
        <v>6419362</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261444610</v>
      </c>
      <c r="CS27" s="634"/>
      <c r="CT27" s="634"/>
      <c r="CU27" s="634"/>
      <c r="CV27" s="634"/>
      <c r="CW27" s="634"/>
      <c r="CX27" s="634"/>
      <c r="CY27" s="635"/>
      <c r="CZ27" s="624">
        <v>27.4</v>
      </c>
      <c r="DA27" s="636"/>
      <c r="DB27" s="636"/>
      <c r="DC27" s="637"/>
      <c r="DD27" s="627">
        <v>100817387</v>
      </c>
      <c r="DE27" s="634"/>
      <c r="DF27" s="634"/>
      <c r="DG27" s="634"/>
      <c r="DH27" s="634"/>
      <c r="DI27" s="634"/>
      <c r="DJ27" s="634"/>
      <c r="DK27" s="635"/>
      <c r="DL27" s="627">
        <v>72254041</v>
      </c>
      <c r="DM27" s="634"/>
      <c r="DN27" s="634"/>
      <c r="DO27" s="634"/>
      <c r="DP27" s="634"/>
      <c r="DQ27" s="634"/>
      <c r="DR27" s="634"/>
      <c r="DS27" s="634"/>
      <c r="DT27" s="634"/>
      <c r="DU27" s="634"/>
      <c r="DV27" s="635"/>
      <c r="DW27" s="624">
        <v>17</v>
      </c>
      <c r="DX27" s="636"/>
      <c r="DY27" s="636"/>
      <c r="DZ27" s="636"/>
      <c r="EA27" s="636"/>
      <c r="EB27" s="636"/>
      <c r="EC27" s="648"/>
    </row>
    <row r="28" spans="2:133" ht="11.25" customHeight="1" x14ac:dyDescent="0.2">
      <c r="B28" s="618" t="s">
        <v>288</v>
      </c>
      <c r="C28" s="619"/>
      <c r="D28" s="619"/>
      <c r="E28" s="619"/>
      <c r="F28" s="619"/>
      <c r="G28" s="619"/>
      <c r="H28" s="619"/>
      <c r="I28" s="619"/>
      <c r="J28" s="619"/>
      <c r="K28" s="619"/>
      <c r="L28" s="619"/>
      <c r="M28" s="619"/>
      <c r="N28" s="619"/>
      <c r="O28" s="619"/>
      <c r="P28" s="619"/>
      <c r="Q28" s="620"/>
      <c r="R28" s="621">
        <v>15182665</v>
      </c>
      <c r="S28" s="622"/>
      <c r="T28" s="622"/>
      <c r="U28" s="622"/>
      <c r="V28" s="622"/>
      <c r="W28" s="622"/>
      <c r="X28" s="622"/>
      <c r="Y28" s="623"/>
      <c r="Z28" s="659">
        <v>1.6</v>
      </c>
      <c r="AA28" s="659"/>
      <c r="AB28" s="659"/>
      <c r="AC28" s="659"/>
      <c r="AD28" s="660">
        <v>4687823</v>
      </c>
      <c r="AE28" s="660"/>
      <c r="AF28" s="660"/>
      <c r="AG28" s="660"/>
      <c r="AH28" s="660"/>
      <c r="AI28" s="660"/>
      <c r="AJ28" s="660"/>
      <c r="AK28" s="660"/>
      <c r="AL28" s="624">
        <v>1.1000000000000001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89145427</v>
      </c>
      <c r="CS28" s="622"/>
      <c r="CT28" s="622"/>
      <c r="CU28" s="622"/>
      <c r="CV28" s="622"/>
      <c r="CW28" s="622"/>
      <c r="CX28" s="622"/>
      <c r="CY28" s="623"/>
      <c r="CZ28" s="624">
        <v>9.3000000000000007</v>
      </c>
      <c r="DA28" s="636"/>
      <c r="DB28" s="636"/>
      <c r="DC28" s="637"/>
      <c r="DD28" s="627">
        <v>85219143</v>
      </c>
      <c r="DE28" s="622"/>
      <c r="DF28" s="622"/>
      <c r="DG28" s="622"/>
      <c r="DH28" s="622"/>
      <c r="DI28" s="622"/>
      <c r="DJ28" s="622"/>
      <c r="DK28" s="623"/>
      <c r="DL28" s="627">
        <v>85219143</v>
      </c>
      <c r="DM28" s="622"/>
      <c r="DN28" s="622"/>
      <c r="DO28" s="622"/>
      <c r="DP28" s="622"/>
      <c r="DQ28" s="622"/>
      <c r="DR28" s="622"/>
      <c r="DS28" s="622"/>
      <c r="DT28" s="622"/>
      <c r="DU28" s="622"/>
      <c r="DV28" s="623"/>
      <c r="DW28" s="624">
        <v>20.100000000000001</v>
      </c>
      <c r="DX28" s="636"/>
      <c r="DY28" s="636"/>
      <c r="DZ28" s="636"/>
      <c r="EA28" s="636"/>
      <c r="EB28" s="636"/>
      <c r="EC28" s="648"/>
    </row>
    <row r="29" spans="2:133" ht="11.25" customHeight="1" x14ac:dyDescent="0.2">
      <c r="B29" s="618" t="s">
        <v>290</v>
      </c>
      <c r="C29" s="619"/>
      <c r="D29" s="619"/>
      <c r="E29" s="619"/>
      <c r="F29" s="619"/>
      <c r="G29" s="619"/>
      <c r="H29" s="619"/>
      <c r="I29" s="619"/>
      <c r="J29" s="619"/>
      <c r="K29" s="619"/>
      <c r="L29" s="619"/>
      <c r="M29" s="619"/>
      <c r="N29" s="619"/>
      <c r="O29" s="619"/>
      <c r="P29" s="619"/>
      <c r="Q29" s="620"/>
      <c r="R29" s="621">
        <v>5034168</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89141792</v>
      </c>
      <c r="CS29" s="634"/>
      <c r="CT29" s="634"/>
      <c r="CU29" s="634"/>
      <c r="CV29" s="634"/>
      <c r="CW29" s="634"/>
      <c r="CX29" s="634"/>
      <c r="CY29" s="635"/>
      <c r="CZ29" s="624">
        <v>9.3000000000000007</v>
      </c>
      <c r="DA29" s="636"/>
      <c r="DB29" s="636"/>
      <c r="DC29" s="637"/>
      <c r="DD29" s="627">
        <v>85215508</v>
      </c>
      <c r="DE29" s="634"/>
      <c r="DF29" s="634"/>
      <c r="DG29" s="634"/>
      <c r="DH29" s="634"/>
      <c r="DI29" s="634"/>
      <c r="DJ29" s="634"/>
      <c r="DK29" s="635"/>
      <c r="DL29" s="627">
        <v>85215508</v>
      </c>
      <c r="DM29" s="634"/>
      <c r="DN29" s="634"/>
      <c r="DO29" s="634"/>
      <c r="DP29" s="634"/>
      <c r="DQ29" s="634"/>
      <c r="DR29" s="634"/>
      <c r="DS29" s="634"/>
      <c r="DT29" s="634"/>
      <c r="DU29" s="634"/>
      <c r="DV29" s="635"/>
      <c r="DW29" s="624">
        <v>20.100000000000001</v>
      </c>
      <c r="DX29" s="636"/>
      <c r="DY29" s="636"/>
      <c r="DZ29" s="636"/>
      <c r="EA29" s="636"/>
      <c r="EB29" s="636"/>
      <c r="EC29" s="648"/>
    </row>
    <row r="30" spans="2:133" ht="11.25" customHeight="1" x14ac:dyDescent="0.2">
      <c r="B30" s="618" t="s">
        <v>292</v>
      </c>
      <c r="C30" s="619"/>
      <c r="D30" s="619"/>
      <c r="E30" s="619"/>
      <c r="F30" s="619"/>
      <c r="G30" s="619"/>
      <c r="H30" s="619"/>
      <c r="I30" s="619"/>
      <c r="J30" s="619"/>
      <c r="K30" s="619"/>
      <c r="L30" s="619"/>
      <c r="M30" s="619"/>
      <c r="N30" s="619"/>
      <c r="O30" s="619"/>
      <c r="P30" s="619"/>
      <c r="Q30" s="620"/>
      <c r="R30" s="621">
        <v>196773653</v>
      </c>
      <c r="S30" s="622"/>
      <c r="T30" s="622"/>
      <c r="U30" s="622"/>
      <c r="V30" s="622"/>
      <c r="W30" s="622"/>
      <c r="X30" s="622"/>
      <c r="Y30" s="623"/>
      <c r="Z30" s="659">
        <v>20.399999999999999</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1"/>
      <c r="BI30" s="691"/>
      <c r="BJ30" s="691"/>
      <c r="BK30" s="691"/>
      <c r="BL30" s="691"/>
      <c r="BM30" s="691"/>
      <c r="BN30" s="691"/>
      <c r="BO30" s="691"/>
      <c r="BP30" s="691"/>
      <c r="BQ30" s="692"/>
      <c r="BR30" s="673" t="s">
        <v>294</v>
      </c>
      <c r="BS30" s="691"/>
      <c r="BT30" s="691"/>
      <c r="BU30" s="691"/>
      <c r="BV30" s="691"/>
      <c r="BW30" s="691"/>
      <c r="BX30" s="691"/>
      <c r="BY30" s="691"/>
      <c r="BZ30" s="691"/>
      <c r="CA30" s="691"/>
      <c r="CB30" s="692"/>
      <c r="CD30" s="642"/>
      <c r="CE30" s="643"/>
      <c r="CF30" s="618" t="s">
        <v>295</v>
      </c>
      <c r="CG30" s="619"/>
      <c r="CH30" s="619"/>
      <c r="CI30" s="619"/>
      <c r="CJ30" s="619"/>
      <c r="CK30" s="619"/>
      <c r="CL30" s="619"/>
      <c r="CM30" s="619"/>
      <c r="CN30" s="619"/>
      <c r="CO30" s="619"/>
      <c r="CP30" s="619"/>
      <c r="CQ30" s="620"/>
      <c r="CR30" s="621">
        <v>81064268</v>
      </c>
      <c r="CS30" s="622"/>
      <c r="CT30" s="622"/>
      <c r="CU30" s="622"/>
      <c r="CV30" s="622"/>
      <c r="CW30" s="622"/>
      <c r="CX30" s="622"/>
      <c r="CY30" s="623"/>
      <c r="CZ30" s="624">
        <v>8.5</v>
      </c>
      <c r="DA30" s="636"/>
      <c r="DB30" s="636"/>
      <c r="DC30" s="637"/>
      <c r="DD30" s="627">
        <v>77232753</v>
      </c>
      <c r="DE30" s="622"/>
      <c r="DF30" s="622"/>
      <c r="DG30" s="622"/>
      <c r="DH30" s="622"/>
      <c r="DI30" s="622"/>
      <c r="DJ30" s="622"/>
      <c r="DK30" s="623"/>
      <c r="DL30" s="627">
        <v>77232753</v>
      </c>
      <c r="DM30" s="622"/>
      <c r="DN30" s="622"/>
      <c r="DO30" s="622"/>
      <c r="DP30" s="622"/>
      <c r="DQ30" s="622"/>
      <c r="DR30" s="622"/>
      <c r="DS30" s="622"/>
      <c r="DT30" s="622"/>
      <c r="DU30" s="622"/>
      <c r="DV30" s="623"/>
      <c r="DW30" s="624">
        <v>18.2</v>
      </c>
      <c r="DX30" s="636"/>
      <c r="DY30" s="636"/>
      <c r="DZ30" s="636"/>
      <c r="EA30" s="636"/>
      <c r="EB30" s="636"/>
      <c r="EC30" s="648"/>
    </row>
    <row r="31" spans="2:133" ht="11.25" customHeight="1" x14ac:dyDescent="0.2">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297</v>
      </c>
      <c r="AQ31" s="694"/>
      <c r="AR31" s="694"/>
      <c r="AS31" s="694"/>
      <c r="AT31" s="695" t="s">
        <v>298</v>
      </c>
      <c r="AU31" s="218"/>
      <c r="AV31" s="218"/>
      <c r="AW31" s="218"/>
      <c r="AX31" s="679" t="s">
        <v>176</v>
      </c>
      <c r="AY31" s="680"/>
      <c r="AZ31" s="680"/>
      <c r="BA31" s="680"/>
      <c r="BB31" s="680"/>
      <c r="BC31" s="680"/>
      <c r="BD31" s="680"/>
      <c r="BE31" s="680"/>
      <c r="BF31" s="681"/>
      <c r="BG31" s="683">
        <v>99.6</v>
      </c>
      <c r="BH31" s="684"/>
      <c r="BI31" s="684"/>
      <c r="BJ31" s="684"/>
      <c r="BK31" s="684"/>
      <c r="BL31" s="684"/>
      <c r="BM31" s="685">
        <v>99.1</v>
      </c>
      <c r="BN31" s="684"/>
      <c r="BO31" s="684"/>
      <c r="BP31" s="684"/>
      <c r="BQ31" s="686"/>
      <c r="BR31" s="683">
        <v>99.6</v>
      </c>
      <c r="BS31" s="684"/>
      <c r="BT31" s="684"/>
      <c r="BU31" s="684"/>
      <c r="BV31" s="684"/>
      <c r="BW31" s="684"/>
      <c r="BX31" s="685">
        <v>99.1</v>
      </c>
      <c r="BY31" s="684"/>
      <c r="BZ31" s="684"/>
      <c r="CA31" s="684"/>
      <c r="CB31" s="686"/>
      <c r="CD31" s="642"/>
      <c r="CE31" s="643"/>
      <c r="CF31" s="618" t="s">
        <v>299</v>
      </c>
      <c r="CG31" s="619"/>
      <c r="CH31" s="619"/>
      <c r="CI31" s="619"/>
      <c r="CJ31" s="619"/>
      <c r="CK31" s="619"/>
      <c r="CL31" s="619"/>
      <c r="CM31" s="619"/>
      <c r="CN31" s="619"/>
      <c r="CO31" s="619"/>
      <c r="CP31" s="619"/>
      <c r="CQ31" s="620"/>
      <c r="CR31" s="621">
        <v>8077524</v>
      </c>
      <c r="CS31" s="634"/>
      <c r="CT31" s="634"/>
      <c r="CU31" s="634"/>
      <c r="CV31" s="634"/>
      <c r="CW31" s="634"/>
      <c r="CX31" s="634"/>
      <c r="CY31" s="635"/>
      <c r="CZ31" s="624">
        <v>0.8</v>
      </c>
      <c r="DA31" s="636"/>
      <c r="DB31" s="636"/>
      <c r="DC31" s="637"/>
      <c r="DD31" s="627">
        <v>7982755</v>
      </c>
      <c r="DE31" s="634"/>
      <c r="DF31" s="634"/>
      <c r="DG31" s="634"/>
      <c r="DH31" s="634"/>
      <c r="DI31" s="634"/>
      <c r="DJ31" s="634"/>
      <c r="DK31" s="635"/>
      <c r="DL31" s="627">
        <v>7982755</v>
      </c>
      <c r="DM31" s="634"/>
      <c r="DN31" s="634"/>
      <c r="DO31" s="634"/>
      <c r="DP31" s="634"/>
      <c r="DQ31" s="634"/>
      <c r="DR31" s="634"/>
      <c r="DS31" s="634"/>
      <c r="DT31" s="634"/>
      <c r="DU31" s="634"/>
      <c r="DV31" s="635"/>
      <c r="DW31" s="624">
        <v>1.9</v>
      </c>
      <c r="DX31" s="636"/>
      <c r="DY31" s="636"/>
      <c r="DZ31" s="636"/>
      <c r="EA31" s="636"/>
      <c r="EB31" s="636"/>
      <c r="EC31" s="648"/>
    </row>
    <row r="32" spans="2:133" ht="11.25" customHeight="1" x14ac:dyDescent="0.2">
      <c r="B32" s="618" t="s">
        <v>300</v>
      </c>
      <c r="C32" s="619"/>
      <c r="D32" s="619"/>
      <c r="E32" s="619"/>
      <c r="F32" s="619"/>
      <c r="G32" s="619"/>
      <c r="H32" s="619"/>
      <c r="I32" s="619"/>
      <c r="J32" s="619"/>
      <c r="K32" s="619"/>
      <c r="L32" s="619"/>
      <c r="M32" s="619"/>
      <c r="N32" s="619"/>
      <c r="O32" s="619"/>
      <c r="P32" s="619"/>
      <c r="Q32" s="620"/>
      <c r="R32" s="621">
        <v>46599801</v>
      </c>
      <c r="S32" s="622"/>
      <c r="T32" s="622"/>
      <c r="U32" s="622"/>
      <c r="V32" s="622"/>
      <c r="W32" s="622"/>
      <c r="X32" s="622"/>
      <c r="Y32" s="623"/>
      <c r="Z32" s="659">
        <v>4.8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301</v>
      </c>
      <c r="AX32" s="618" t="s">
        <v>302</v>
      </c>
      <c r="AY32" s="619"/>
      <c r="AZ32" s="619"/>
      <c r="BA32" s="619"/>
      <c r="BB32" s="619"/>
      <c r="BC32" s="619"/>
      <c r="BD32" s="619"/>
      <c r="BE32" s="619"/>
      <c r="BF32" s="620"/>
      <c r="BG32" s="687">
        <v>99.5</v>
      </c>
      <c r="BH32" s="634"/>
      <c r="BI32" s="634"/>
      <c r="BJ32" s="634"/>
      <c r="BK32" s="634"/>
      <c r="BL32" s="634"/>
      <c r="BM32" s="625">
        <v>98.7</v>
      </c>
      <c r="BN32" s="634"/>
      <c r="BO32" s="634"/>
      <c r="BP32" s="634"/>
      <c r="BQ32" s="657"/>
      <c r="BR32" s="687">
        <v>99.4</v>
      </c>
      <c r="BS32" s="634"/>
      <c r="BT32" s="634"/>
      <c r="BU32" s="634"/>
      <c r="BV32" s="634"/>
      <c r="BW32" s="634"/>
      <c r="BX32" s="625">
        <v>98.8</v>
      </c>
      <c r="BY32" s="634"/>
      <c r="BZ32" s="634"/>
      <c r="CA32" s="634"/>
      <c r="CB32" s="657"/>
      <c r="CD32" s="644"/>
      <c r="CE32" s="645"/>
      <c r="CF32" s="618" t="s">
        <v>303</v>
      </c>
      <c r="CG32" s="619"/>
      <c r="CH32" s="619"/>
      <c r="CI32" s="619"/>
      <c r="CJ32" s="619"/>
      <c r="CK32" s="619"/>
      <c r="CL32" s="619"/>
      <c r="CM32" s="619"/>
      <c r="CN32" s="619"/>
      <c r="CO32" s="619"/>
      <c r="CP32" s="619"/>
      <c r="CQ32" s="620"/>
      <c r="CR32" s="621">
        <v>3635</v>
      </c>
      <c r="CS32" s="622"/>
      <c r="CT32" s="622"/>
      <c r="CU32" s="622"/>
      <c r="CV32" s="622"/>
      <c r="CW32" s="622"/>
      <c r="CX32" s="622"/>
      <c r="CY32" s="623"/>
      <c r="CZ32" s="624">
        <v>0</v>
      </c>
      <c r="DA32" s="636"/>
      <c r="DB32" s="636"/>
      <c r="DC32" s="637"/>
      <c r="DD32" s="627">
        <v>3635</v>
      </c>
      <c r="DE32" s="622"/>
      <c r="DF32" s="622"/>
      <c r="DG32" s="622"/>
      <c r="DH32" s="622"/>
      <c r="DI32" s="622"/>
      <c r="DJ32" s="622"/>
      <c r="DK32" s="623"/>
      <c r="DL32" s="627">
        <v>3635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304</v>
      </c>
      <c r="C33" s="619"/>
      <c r="D33" s="619"/>
      <c r="E33" s="619"/>
      <c r="F33" s="619"/>
      <c r="G33" s="619"/>
      <c r="H33" s="619"/>
      <c r="I33" s="619"/>
      <c r="J33" s="619"/>
      <c r="K33" s="619"/>
      <c r="L33" s="619"/>
      <c r="M33" s="619"/>
      <c r="N33" s="619"/>
      <c r="O33" s="619"/>
      <c r="P33" s="619"/>
      <c r="Q33" s="620"/>
      <c r="R33" s="621">
        <v>5112565</v>
      </c>
      <c r="S33" s="622"/>
      <c r="T33" s="622"/>
      <c r="U33" s="622"/>
      <c r="V33" s="622"/>
      <c r="W33" s="622"/>
      <c r="X33" s="622"/>
      <c r="Y33" s="623"/>
      <c r="Z33" s="659">
        <v>0.5</v>
      </c>
      <c r="AA33" s="659"/>
      <c r="AB33" s="659"/>
      <c r="AC33" s="659"/>
      <c r="AD33" s="660">
        <v>2507340</v>
      </c>
      <c r="AE33" s="660"/>
      <c r="AF33" s="660"/>
      <c r="AG33" s="660"/>
      <c r="AH33" s="660"/>
      <c r="AI33" s="660"/>
      <c r="AJ33" s="660"/>
      <c r="AK33" s="660"/>
      <c r="AL33" s="624">
        <v>0.6</v>
      </c>
      <c r="AM33" s="625"/>
      <c r="AN33" s="625"/>
      <c r="AO33" s="661"/>
      <c r="AP33" s="664"/>
      <c r="AQ33" s="665"/>
      <c r="AR33" s="665"/>
      <c r="AS33" s="665"/>
      <c r="AT33" s="697"/>
      <c r="AU33" s="219"/>
      <c r="AV33" s="219"/>
      <c r="AW33" s="219"/>
      <c r="AX33" s="602" t="s">
        <v>305</v>
      </c>
      <c r="AY33" s="603"/>
      <c r="AZ33" s="603"/>
      <c r="BA33" s="603"/>
      <c r="BB33" s="603"/>
      <c r="BC33" s="603"/>
      <c r="BD33" s="603"/>
      <c r="BE33" s="603"/>
      <c r="BF33" s="604"/>
      <c r="BG33" s="682">
        <v>99.7</v>
      </c>
      <c r="BH33" s="606"/>
      <c r="BI33" s="606"/>
      <c r="BJ33" s="606"/>
      <c r="BK33" s="606"/>
      <c r="BL33" s="606"/>
      <c r="BM33" s="652">
        <v>99.5</v>
      </c>
      <c r="BN33" s="606"/>
      <c r="BO33" s="606"/>
      <c r="BP33" s="606"/>
      <c r="BQ33" s="669"/>
      <c r="BR33" s="682">
        <v>99.7</v>
      </c>
      <c r="BS33" s="606"/>
      <c r="BT33" s="606"/>
      <c r="BU33" s="606"/>
      <c r="BV33" s="606"/>
      <c r="BW33" s="606"/>
      <c r="BX33" s="652">
        <v>99.4</v>
      </c>
      <c r="BY33" s="606"/>
      <c r="BZ33" s="606"/>
      <c r="CA33" s="606"/>
      <c r="CB33" s="669"/>
      <c r="CD33" s="618" t="s">
        <v>306</v>
      </c>
      <c r="CE33" s="619"/>
      <c r="CF33" s="619"/>
      <c r="CG33" s="619"/>
      <c r="CH33" s="619"/>
      <c r="CI33" s="619"/>
      <c r="CJ33" s="619"/>
      <c r="CK33" s="619"/>
      <c r="CL33" s="619"/>
      <c r="CM33" s="619"/>
      <c r="CN33" s="619"/>
      <c r="CO33" s="619"/>
      <c r="CP33" s="619"/>
      <c r="CQ33" s="620"/>
      <c r="CR33" s="621">
        <v>377109958</v>
      </c>
      <c r="CS33" s="634"/>
      <c r="CT33" s="634"/>
      <c r="CU33" s="634"/>
      <c r="CV33" s="634"/>
      <c r="CW33" s="634"/>
      <c r="CX33" s="634"/>
      <c r="CY33" s="635"/>
      <c r="CZ33" s="624">
        <v>39.5</v>
      </c>
      <c r="DA33" s="636"/>
      <c r="DB33" s="636"/>
      <c r="DC33" s="637"/>
      <c r="DD33" s="627">
        <v>169587808</v>
      </c>
      <c r="DE33" s="634"/>
      <c r="DF33" s="634"/>
      <c r="DG33" s="634"/>
      <c r="DH33" s="634"/>
      <c r="DI33" s="634"/>
      <c r="DJ33" s="634"/>
      <c r="DK33" s="635"/>
      <c r="DL33" s="627">
        <v>125718705</v>
      </c>
      <c r="DM33" s="634"/>
      <c r="DN33" s="634"/>
      <c r="DO33" s="634"/>
      <c r="DP33" s="634"/>
      <c r="DQ33" s="634"/>
      <c r="DR33" s="634"/>
      <c r="DS33" s="634"/>
      <c r="DT33" s="634"/>
      <c r="DU33" s="634"/>
      <c r="DV33" s="635"/>
      <c r="DW33" s="624">
        <v>29.7</v>
      </c>
      <c r="DX33" s="636"/>
      <c r="DY33" s="636"/>
      <c r="DZ33" s="636"/>
      <c r="EA33" s="636"/>
      <c r="EB33" s="636"/>
      <c r="EC33" s="648"/>
    </row>
    <row r="34" spans="2:133" ht="11.25" customHeight="1" x14ac:dyDescent="0.2">
      <c r="B34" s="618" t="s">
        <v>307</v>
      </c>
      <c r="C34" s="619"/>
      <c r="D34" s="619"/>
      <c r="E34" s="619"/>
      <c r="F34" s="619"/>
      <c r="G34" s="619"/>
      <c r="H34" s="619"/>
      <c r="I34" s="619"/>
      <c r="J34" s="619"/>
      <c r="K34" s="619"/>
      <c r="L34" s="619"/>
      <c r="M34" s="619"/>
      <c r="N34" s="619"/>
      <c r="O34" s="619"/>
      <c r="P34" s="619"/>
      <c r="Q34" s="620"/>
      <c r="R34" s="621">
        <v>10732231</v>
      </c>
      <c r="S34" s="622"/>
      <c r="T34" s="622"/>
      <c r="U34" s="622"/>
      <c r="V34" s="622"/>
      <c r="W34" s="622"/>
      <c r="X34" s="622"/>
      <c r="Y34" s="623"/>
      <c r="Z34" s="659">
        <v>1.1000000000000001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67644738</v>
      </c>
      <c r="CS34" s="622"/>
      <c r="CT34" s="622"/>
      <c r="CU34" s="622"/>
      <c r="CV34" s="622"/>
      <c r="CW34" s="622"/>
      <c r="CX34" s="622"/>
      <c r="CY34" s="623"/>
      <c r="CZ34" s="624">
        <v>7.1</v>
      </c>
      <c r="DA34" s="636"/>
      <c r="DB34" s="636"/>
      <c r="DC34" s="637"/>
      <c r="DD34" s="627">
        <v>41002948</v>
      </c>
      <c r="DE34" s="622"/>
      <c r="DF34" s="622"/>
      <c r="DG34" s="622"/>
      <c r="DH34" s="622"/>
      <c r="DI34" s="622"/>
      <c r="DJ34" s="622"/>
      <c r="DK34" s="623"/>
      <c r="DL34" s="627">
        <v>41002948</v>
      </c>
      <c r="DM34" s="622"/>
      <c r="DN34" s="622"/>
      <c r="DO34" s="622"/>
      <c r="DP34" s="622"/>
      <c r="DQ34" s="622"/>
      <c r="DR34" s="622"/>
      <c r="DS34" s="622"/>
      <c r="DT34" s="622"/>
      <c r="DU34" s="622"/>
      <c r="DV34" s="623"/>
      <c r="DW34" s="624">
        <v>9.6999999999999993</v>
      </c>
      <c r="DX34" s="636"/>
      <c r="DY34" s="636"/>
      <c r="DZ34" s="636"/>
      <c r="EA34" s="636"/>
      <c r="EB34" s="636"/>
      <c r="EC34" s="648"/>
    </row>
    <row r="35" spans="2:133" ht="11.25" customHeight="1" x14ac:dyDescent="0.2">
      <c r="B35" s="618" t="s">
        <v>309</v>
      </c>
      <c r="C35" s="619"/>
      <c r="D35" s="619"/>
      <c r="E35" s="619"/>
      <c r="F35" s="619"/>
      <c r="G35" s="619"/>
      <c r="H35" s="619"/>
      <c r="I35" s="619"/>
      <c r="J35" s="619"/>
      <c r="K35" s="619"/>
      <c r="L35" s="619"/>
      <c r="M35" s="619"/>
      <c r="N35" s="619"/>
      <c r="O35" s="619"/>
      <c r="P35" s="619"/>
      <c r="Q35" s="620"/>
      <c r="R35" s="621">
        <v>19031983</v>
      </c>
      <c r="S35" s="622"/>
      <c r="T35" s="622"/>
      <c r="U35" s="622"/>
      <c r="V35" s="622"/>
      <c r="W35" s="622"/>
      <c r="X35" s="622"/>
      <c r="Y35" s="623"/>
      <c r="Z35" s="659">
        <v>2</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8570656</v>
      </c>
      <c r="CS35" s="634"/>
      <c r="CT35" s="634"/>
      <c r="CU35" s="634"/>
      <c r="CV35" s="634"/>
      <c r="CW35" s="634"/>
      <c r="CX35" s="634"/>
      <c r="CY35" s="635"/>
      <c r="CZ35" s="624">
        <v>0.9</v>
      </c>
      <c r="DA35" s="636"/>
      <c r="DB35" s="636"/>
      <c r="DC35" s="637"/>
      <c r="DD35" s="627">
        <v>5046605</v>
      </c>
      <c r="DE35" s="634"/>
      <c r="DF35" s="634"/>
      <c r="DG35" s="634"/>
      <c r="DH35" s="634"/>
      <c r="DI35" s="634"/>
      <c r="DJ35" s="634"/>
      <c r="DK35" s="635"/>
      <c r="DL35" s="627">
        <v>5046605</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2">
      <c r="B36" s="618" t="s">
        <v>313</v>
      </c>
      <c r="C36" s="619"/>
      <c r="D36" s="619"/>
      <c r="E36" s="619"/>
      <c r="F36" s="619"/>
      <c r="G36" s="619"/>
      <c r="H36" s="619"/>
      <c r="I36" s="619"/>
      <c r="J36" s="619"/>
      <c r="K36" s="619"/>
      <c r="L36" s="619"/>
      <c r="M36" s="619"/>
      <c r="N36" s="619"/>
      <c r="O36" s="619"/>
      <c r="P36" s="619"/>
      <c r="Q36" s="620"/>
      <c r="R36" s="621">
        <v>8807357</v>
      </c>
      <c r="S36" s="622"/>
      <c r="T36" s="622"/>
      <c r="U36" s="622"/>
      <c r="V36" s="622"/>
      <c r="W36" s="622"/>
      <c r="X36" s="622"/>
      <c r="Y36" s="623"/>
      <c r="Z36" s="659">
        <v>0.9</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96304968</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804844</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57681201</v>
      </c>
      <c r="CS36" s="622"/>
      <c r="CT36" s="622"/>
      <c r="CU36" s="622"/>
      <c r="CV36" s="622"/>
      <c r="CW36" s="622"/>
      <c r="CX36" s="622"/>
      <c r="CY36" s="623"/>
      <c r="CZ36" s="624">
        <v>6</v>
      </c>
      <c r="DA36" s="636"/>
      <c r="DB36" s="636"/>
      <c r="DC36" s="637"/>
      <c r="DD36" s="627">
        <v>53146852</v>
      </c>
      <c r="DE36" s="622"/>
      <c r="DF36" s="622"/>
      <c r="DG36" s="622"/>
      <c r="DH36" s="622"/>
      <c r="DI36" s="622"/>
      <c r="DJ36" s="622"/>
      <c r="DK36" s="623"/>
      <c r="DL36" s="627">
        <v>31928917</v>
      </c>
      <c r="DM36" s="622"/>
      <c r="DN36" s="622"/>
      <c r="DO36" s="622"/>
      <c r="DP36" s="622"/>
      <c r="DQ36" s="622"/>
      <c r="DR36" s="622"/>
      <c r="DS36" s="622"/>
      <c r="DT36" s="622"/>
      <c r="DU36" s="622"/>
      <c r="DV36" s="623"/>
      <c r="DW36" s="624">
        <v>7.5</v>
      </c>
      <c r="DX36" s="636"/>
      <c r="DY36" s="636"/>
      <c r="DZ36" s="636"/>
      <c r="EA36" s="636"/>
      <c r="EB36" s="636"/>
      <c r="EC36" s="648"/>
    </row>
    <row r="37" spans="2:133" ht="11.25" customHeight="1" x14ac:dyDescent="0.2">
      <c r="B37" s="618" t="s">
        <v>317</v>
      </c>
      <c r="C37" s="619"/>
      <c r="D37" s="619"/>
      <c r="E37" s="619"/>
      <c r="F37" s="619"/>
      <c r="G37" s="619"/>
      <c r="H37" s="619"/>
      <c r="I37" s="619"/>
      <c r="J37" s="619"/>
      <c r="K37" s="619"/>
      <c r="L37" s="619"/>
      <c r="M37" s="619"/>
      <c r="N37" s="619"/>
      <c r="O37" s="619"/>
      <c r="P37" s="619"/>
      <c r="Q37" s="620"/>
      <c r="R37" s="621">
        <v>159384432</v>
      </c>
      <c r="S37" s="622"/>
      <c r="T37" s="622"/>
      <c r="U37" s="622"/>
      <c r="V37" s="622"/>
      <c r="W37" s="622"/>
      <c r="X37" s="622"/>
      <c r="Y37" s="623"/>
      <c r="Z37" s="659">
        <v>16.5</v>
      </c>
      <c r="AA37" s="659"/>
      <c r="AB37" s="659"/>
      <c r="AC37" s="659"/>
      <c r="AD37" s="660">
        <v>209227</v>
      </c>
      <c r="AE37" s="660"/>
      <c r="AF37" s="660"/>
      <c r="AG37" s="660"/>
      <c r="AH37" s="660"/>
      <c r="AI37" s="660"/>
      <c r="AJ37" s="660"/>
      <c r="AK37" s="660"/>
      <c r="AL37" s="624">
        <v>0.1</v>
      </c>
      <c r="AM37" s="625"/>
      <c r="AN37" s="625"/>
      <c r="AO37" s="661"/>
      <c r="AQ37" s="654" t="s">
        <v>318</v>
      </c>
      <c r="AR37" s="655"/>
      <c r="AS37" s="655"/>
      <c r="AT37" s="655"/>
      <c r="AU37" s="655"/>
      <c r="AV37" s="655"/>
      <c r="AW37" s="655"/>
      <c r="AX37" s="655"/>
      <c r="AY37" s="656"/>
      <c r="AZ37" s="621">
        <v>19103675</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-2593727</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390632</v>
      </c>
      <c r="CS37" s="634"/>
      <c r="CT37" s="634"/>
      <c r="CU37" s="634"/>
      <c r="CV37" s="634"/>
      <c r="CW37" s="634"/>
      <c r="CX37" s="634"/>
      <c r="CY37" s="635"/>
      <c r="CZ37" s="624">
        <v>0</v>
      </c>
      <c r="DA37" s="636"/>
      <c r="DB37" s="636"/>
      <c r="DC37" s="637"/>
      <c r="DD37" s="627">
        <v>389632</v>
      </c>
      <c r="DE37" s="634"/>
      <c r="DF37" s="634"/>
      <c r="DG37" s="634"/>
      <c r="DH37" s="634"/>
      <c r="DI37" s="634"/>
      <c r="DJ37" s="634"/>
      <c r="DK37" s="635"/>
      <c r="DL37" s="627">
        <v>389632</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2">
      <c r="B38" s="618" t="s">
        <v>321</v>
      </c>
      <c r="C38" s="619"/>
      <c r="D38" s="619"/>
      <c r="E38" s="619"/>
      <c r="F38" s="619"/>
      <c r="G38" s="619"/>
      <c r="H38" s="619"/>
      <c r="I38" s="619"/>
      <c r="J38" s="619"/>
      <c r="K38" s="619"/>
      <c r="L38" s="619"/>
      <c r="M38" s="619"/>
      <c r="N38" s="619"/>
      <c r="O38" s="619"/>
      <c r="P38" s="619"/>
      <c r="Q38" s="620"/>
      <c r="R38" s="621">
        <v>54640000</v>
      </c>
      <c r="S38" s="622"/>
      <c r="T38" s="622"/>
      <c r="U38" s="622"/>
      <c r="V38" s="622"/>
      <c r="W38" s="622"/>
      <c r="X38" s="622"/>
      <c r="Y38" s="623"/>
      <c r="Z38" s="659">
        <v>5.7</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5863177</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190243</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68345771</v>
      </c>
      <c r="CS38" s="622"/>
      <c r="CT38" s="622"/>
      <c r="CU38" s="622"/>
      <c r="CV38" s="622"/>
      <c r="CW38" s="622"/>
      <c r="CX38" s="622"/>
      <c r="CY38" s="623"/>
      <c r="CZ38" s="624">
        <v>7.2</v>
      </c>
      <c r="DA38" s="636"/>
      <c r="DB38" s="636"/>
      <c r="DC38" s="637"/>
      <c r="DD38" s="627">
        <v>55886681</v>
      </c>
      <c r="DE38" s="622"/>
      <c r="DF38" s="622"/>
      <c r="DG38" s="622"/>
      <c r="DH38" s="622"/>
      <c r="DI38" s="622"/>
      <c r="DJ38" s="622"/>
      <c r="DK38" s="623"/>
      <c r="DL38" s="627">
        <v>47733176</v>
      </c>
      <c r="DM38" s="622"/>
      <c r="DN38" s="622"/>
      <c r="DO38" s="622"/>
      <c r="DP38" s="622"/>
      <c r="DQ38" s="622"/>
      <c r="DR38" s="622"/>
      <c r="DS38" s="622"/>
      <c r="DT38" s="622"/>
      <c r="DU38" s="622"/>
      <c r="DV38" s="623"/>
      <c r="DW38" s="624">
        <v>11.3</v>
      </c>
      <c r="DX38" s="636"/>
      <c r="DY38" s="636"/>
      <c r="DZ38" s="636"/>
      <c r="EA38" s="636"/>
      <c r="EB38" s="636"/>
      <c r="EC38" s="648"/>
    </row>
    <row r="39" spans="2:133" ht="11.25" customHeight="1" x14ac:dyDescent="0.2">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v>3108174</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264345</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25148496</v>
      </c>
      <c r="CS39" s="634"/>
      <c r="CT39" s="634"/>
      <c r="CU39" s="634"/>
      <c r="CV39" s="634"/>
      <c r="CW39" s="634"/>
      <c r="CX39" s="634"/>
      <c r="CY39" s="635"/>
      <c r="CZ39" s="624">
        <v>2.6</v>
      </c>
      <c r="DA39" s="636"/>
      <c r="DB39" s="636"/>
      <c r="DC39" s="637"/>
      <c r="DD39" s="627">
        <v>13037390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329</v>
      </c>
      <c r="C40" s="619"/>
      <c r="D40" s="619"/>
      <c r="E40" s="619"/>
      <c r="F40" s="619"/>
      <c r="G40" s="619"/>
      <c r="H40" s="619"/>
      <c r="I40" s="619"/>
      <c r="J40" s="619"/>
      <c r="K40" s="619"/>
      <c r="L40" s="619"/>
      <c r="M40" s="619"/>
      <c r="N40" s="619"/>
      <c r="O40" s="619"/>
      <c r="P40" s="619"/>
      <c r="Q40" s="620"/>
      <c r="R40" s="621">
        <v>15667000</v>
      </c>
      <c r="S40" s="622"/>
      <c r="T40" s="622"/>
      <c r="U40" s="622"/>
      <c r="V40" s="622"/>
      <c r="W40" s="622"/>
      <c r="X40" s="622"/>
      <c r="Y40" s="623"/>
      <c r="Z40" s="659">
        <v>1.6</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v>1117990</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85</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149719096</v>
      </c>
      <c r="CS40" s="622"/>
      <c r="CT40" s="622"/>
      <c r="CU40" s="622"/>
      <c r="CV40" s="622"/>
      <c r="CW40" s="622"/>
      <c r="CX40" s="622"/>
      <c r="CY40" s="623"/>
      <c r="CZ40" s="624">
        <v>15.7</v>
      </c>
      <c r="DA40" s="636"/>
      <c r="DB40" s="636"/>
      <c r="DC40" s="637"/>
      <c r="DD40" s="627">
        <v>1467332</v>
      </c>
      <c r="DE40" s="622"/>
      <c r="DF40" s="622"/>
      <c r="DG40" s="622"/>
      <c r="DH40" s="622"/>
      <c r="DI40" s="622"/>
      <c r="DJ40" s="622"/>
      <c r="DK40" s="623"/>
      <c r="DL40" s="627">
        <v>7059</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334</v>
      </c>
      <c r="C41" s="603"/>
      <c r="D41" s="603"/>
      <c r="E41" s="603"/>
      <c r="F41" s="603"/>
      <c r="G41" s="603"/>
      <c r="H41" s="603"/>
      <c r="I41" s="603"/>
      <c r="J41" s="603"/>
      <c r="K41" s="603"/>
      <c r="L41" s="603"/>
      <c r="M41" s="603"/>
      <c r="N41" s="603"/>
      <c r="O41" s="603"/>
      <c r="P41" s="603"/>
      <c r="Q41" s="604"/>
      <c r="R41" s="605">
        <v>966938909</v>
      </c>
      <c r="S41" s="646"/>
      <c r="T41" s="646"/>
      <c r="U41" s="646"/>
      <c r="V41" s="646"/>
      <c r="W41" s="646"/>
      <c r="X41" s="646"/>
      <c r="Y41" s="649"/>
      <c r="Z41" s="650">
        <v>100</v>
      </c>
      <c r="AA41" s="650"/>
      <c r="AB41" s="650"/>
      <c r="AC41" s="650"/>
      <c r="AD41" s="651">
        <v>408121811</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15580926</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338</v>
      </c>
      <c r="AR42" s="667"/>
      <c r="AS42" s="667"/>
      <c r="AT42" s="667"/>
      <c r="AU42" s="667"/>
      <c r="AV42" s="667"/>
      <c r="AW42" s="667"/>
      <c r="AX42" s="667"/>
      <c r="AY42" s="668"/>
      <c r="AZ42" s="605">
        <v>51531026</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363</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71906562</v>
      </c>
      <c r="CS42" s="634"/>
      <c r="CT42" s="634"/>
      <c r="CU42" s="634"/>
      <c r="CV42" s="634"/>
      <c r="CW42" s="634"/>
      <c r="CX42" s="634"/>
      <c r="CY42" s="635"/>
      <c r="CZ42" s="624">
        <v>7.5</v>
      </c>
      <c r="DA42" s="636"/>
      <c r="DB42" s="636"/>
      <c r="DC42" s="637"/>
      <c r="DD42" s="627">
        <v>16332200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341</v>
      </c>
      <c r="CD43" s="618" t="s">
        <v>342</v>
      </c>
      <c r="CE43" s="619"/>
      <c r="CF43" s="619"/>
      <c r="CG43" s="619"/>
      <c r="CH43" s="619"/>
      <c r="CI43" s="619"/>
      <c r="CJ43" s="619"/>
      <c r="CK43" s="619"/>
      <c r="CL43" s="619"/>
      <c r="CM43" s="619"/>
      <c r="CN43" s="619"/>
      <c r="CO43" s="619"/>
      <c r="CP43" s="619"/>
      <c r="CQ43" s="620"/>
      <c r="CR43" s="621">
        <v>1015996</v>
      </c>
      <c r="CS43" s="634"/>
      <c r="CT43" s="634"/>
      <c r="CU43" s="634"/>
      <c r="CV43" s="634"/>
      <c r="CW43" s="634"/>
      <c r="CX43" s="634"/>
      <c r="CY43" s="635"/>
      <c r="CZ43" s="624">
        <v>0.1</v>
      </c>
      <c r="DA43" s="636"/>
      <c r="DB43" s="636"/>
      <c r="DC43" s="637"/>
      <c r="DD43" s="627">
        <v>941374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71750371</v>
      </c>
      <c r="CS44" s="622"/>
      <c r="CT44" s="622"/>
      <c r="CU44" s="622"/>
      <c r="CV44" s="622"/>
      <c r="CW44" s="622"/>
      <c r="CX44" s="622"/>
      <c r="CY44" s="623"/>
      <c r="CZ44" s="624">
        <v>7.5</v>
      </c>
      <c r="DA44" s="625"/>
      <c r="DB44" s="625"/>
      <c r="DC44" s="626"/>
      <c r="DD44" s="627">
        <v>16282579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19416528</v>
      </c>
      <c r="CS45" s="634"/>
      <c r="CT45" s="634"/>
      <c r="CU45" s="634"/>
      <c r="CV45" s="634"/>
      <c r="CW45" s="634"/>
      <c r="CX45" s="634"/>
      <c r="CY45" s="635"/>
      <c r="CZ45" s="624">
        <v>2</v>
      </c>
      <c r="DA45" s="636"/>
      <c r="DB45" s="636"/>
      <c r="DC45" s="637"/>
      <c r="DD45" s="627">
        <v>1802160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347</v>
      </c>
      <c r="CG46" s="619"/>
      <c r="CH46" s="619"/>
      <c r="CI46" s="619"/>
      <c r="CJ46" s="619"/>
      <c r="CK46" s="619"/>
      <c r="CL46" s="619"/>
      <c r="CM46" s="619"/>
      <c r="CN46" s="619"/>
      <c r="CO46" s="619"/>
      <c r="CP46" s="619"/>
      <c r="CQ46" s="620"/>
      <c r="CR46" s="621">
        <v>51343843</v>
      </c>
      <c r="CS46" s="622"/>
      <c r="CT46" s="622"/>
      <c r="CU46" s="622"/>
      <c r="CV46" s="622"/>
      <c r="CW46" s="622"/>
      <c r="CX46" s="622"/>
      <c r="CY46" s="623"/>
      <c r="CZ46" s="624">
        <v>5.4</v>
      </c>
      <c r="DA46" s="625"/>
      <c r="DB46" s="625"/>
      <c r="DC46" s="626"/>
      <c r="DD46" s="627">
        <v>14383419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348</v>
      </c>
      <c r="CG47" s="619"/>
      <c r="CH47" s="619"/>
      <c r="CI47" s="619"/>
      <c r="CJ47" s="619"/>
      <c r="CK47" s="619"/>
      <c r="CL47" s="619"/>
      <c r="CM47" s="619"/>
      <c r="CN47" s="619"/>
      <c r="CO47" s="619"/>
      <c r="CP47" s="619"/>
      <c r="CQ47" s="620"/>
      <c r="CR47" s="621">
        <v>156191</v>
      </c>
      <c r="CS47" s="634"/>
      <c r="CT47" s="634"/>
      <c r="CU47" s="634"/>
      <c r="CV47" s="634"/>
      <c r="CW47" s="634"/>
      <c r="CX47" s="634"/>
      <c r="CY47" s="635"/>
      <c r="CZ47" s="624">
        <v>0</v>
      </c>
      <c r="DA47" s="636"/>
      <c r="DB47" s="636"/>
      <c r="DC47" s="637"/>
      <c r="DD47" s="627">
        <v>49621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350</v>
      </c>
      <c r="CE49" s="603"/>
      <c r="CF49" s="603"/>
      <c r="CG49" s="603"/>
      <c r="CH49" s="603"/>
      <c r="CI49" s="603"/>
      <c r="CJ49" s="603"/>
      <c r="CK49" s="603"/>
      <c r="CL49" s="603"/>
      <c r="CM49" s="603"/>
      <c r="CN49" s="603"/>
      <c r="CO49" s="603"/>
      <c r="CP49" s="603"/>
      <c r="CQ49" s="604"/>
      <c r="CR49" s="605">
        <v>955396483</v>
      </c>
      <c r="CS49" s="606"/>
      <c r="CT49" s="606"/>
      <c r="CU49" s="606"/>
      <c r="CV49" s="606"/>
      <c r="CW49" s="606"/>
      <c r="CX49" s="606"/>
      <c r="CY49" s="607"/>
      <c r="CZ49" s="608">
        <v>100</v>
      </c>
      <c r="DA49" s="609"/>
      <c r="DB49" s="609"/>
      <c r="DC49" s="610"/>
      <c r="DD49" s="611">
        <v>510084884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JykAc04/E+fFMWjc+l4MHb1xL4c6ncSifcVNFDZWRLALLH650NUatmqcq/6mloj/IyHUwpXNC+kgG2LbUDoA==" saltValue="5WUO3Xn7tcmjYmEGsPfpg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373</v>
      </c>
      <c r="C7" s="1048"/>
      <c r="D7" s="1048"/>
      <c r="E7" s="1048"/>
      <c r="F7" s="1048"/>
      <c r="G7" s="1048"/>
      <c r="H7" s="1048"/>
      <c r="I7" s="1048"/>
      <c r="J7" s="1048"/>
      <c r="K7" s="1048"/>
      <c r="L7" s="1048"/>
      <c r="M7" s="1048"/>
      <c r="N7" s="1048"/>
      <c r="O7" s="1048"/>
      <c r="P7" s="1049"/>
      <c r="Q7" s="1102">
        <v>965726</v>
      </c>
      <c r="R7" s="1103"/>
      <c r="S7" s="1103"/>
      <c r="T7" s="1103"/>
      <c r="U7" s="1103"/>
      <c r="V7" s="1103">
        <v>954848</v>
      </c>
      <c r="W7" s="1103"/>
      <c r="X7" s="1103"/>
      <c r="Y7" s="1103"/>
      <c r="Z7" s="1103"/>
      <c r="AA7" s="1103">
        <v>10878</v>
      </c>
      <c r="AB7" s="1103"/>
      <c r="AC7" s="1103"/>
      <c r="AD7" s="1103"/>
      <c r="AE7" s="1104"/>
      <c r="AF7" s="1105">
        <v>8492</v>
      </c>
      <c r="AG7" s="1106"/>
      <c r="AH7" s="1106"/>
      <c r="AI7" s="1106"/>
      <c r="AJ7" s="1107"/>
      <c r="AK7" s="1108">
        <v>882</v>
      </c>
      <c r="AL7" s="1109"/>
      <c r="AM7" s="1109"/>
      <c r="AN7" s="1109"/>
      <c r="AO7" s="1109"/>
      <c r="AP7" s="1109">
        <v>1515160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566</v>
      </c>
      <c r="BT7" s="1100"/>
      <c r="BU7" s="1100"/>
      <c r="BV7" s="1100" t="s">
        <v>566</v>
      </c>
      <c r="BW7" s="1100"/>
      <c r="BX7" s="1100"/>
      <c r="BY7" s="1100" t="s">
        <v>566</v>
      </c>
      <c r="BZ7" s="1100"/>
      <c r="CA7" s="1100"/>
      <c r="CB7" s="1100" t="s">
        <v>566</v>
      </c>
      <c r="CC7" s="1100"/>
      <c r="CD7" s="1100"/>
      <c r="CE7" s="1100" t="s">
        <v>566</v>
      </c>
      <c r="CF7" s="1100"/>
      <c r="CG7" s="1112"/>
      <c r="CH7" s="1096">
        <v>39</v>
      </c>
      <c r="CI7" s="1097"/>
      <c r="CJ7" s="1097"/>
      <c r="CK7" s="1097"/>
      <c r="CL7" s="1098"/>
      <c r="CM7" s="1096">
        <v>1068</v>
      </c>
      <c r="CN7" s="1097"/>
      <c r="CO7" s="1097"/>
      <c r="CP7" s="1097"/>
      <c r="CQ7" s="1098"/>
      <c r="CR7" s="1096">
        <v>20</v>
      </c>
      <c r="CS7" s="1097"/>
      <c r="CT7" s="1097"/>
      <c r="CU7" s="1097"/>
      <c r="CV7" s="1098"/>
      <c r="CW7" s="1096">
        <v>0</v>
      </c>
      <c r="CX7" s="1097"/>
      <c r="CY7" s="1097"/>
      <c r="CZ7" s="1097"/>
      <c r="DA7" s="1098"/>
      <c r="DB7" s="1096">
        <v>0</v>
      </c>
      <c r="DC7" s="1097"/>
      <c r="DD7" s="1097"/>
      <c r="DE7" s="1097"/>
      <c r="DF7" s="1098"/>
      <c r="DG7" s="1096">
        <v>5002</v>
      </c>
      <c r="DH7" s="1097"/>
      <c r="DI7" s="1097"/>
      <c r="DJ7" s="1097"/>
      <c r="DK7" s="1098"/>
      <c r="DL7" s="1096">
        <v>0</v>
      </c>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t="s">
        <v>374</v>
      </c>
      <c r="C8" s="1031"/>
      <c r="D8" s="1031"/>
      <c r="E8" s="1031"/>
      <c r="F8" s="1031"/>
      <c r="G8" s="1031"/>
      <c r="H8" s="1031"/>
      <c r="I8" s="1031"/>
      <c r="J8" s="1031"/>
      <c r="K8" s="1031"/>
      <c r="L8" s="1031"/>
      <c r="M8" s="1031"/>
      <c r="N8" s="1031"/>
      <c r="O8" s="1031"/>
      <c r="P8" s="1032"/>
      <c r="Q8" s="1038">
        <v>1189</v>
      </c>
      <c r="R8" s="1039"/>
      <c r="S8" s="1039"/>
      <c r="T8" s="1039"/>
      <c r="U8" s="1039"/>
      <c r="V8" s="1039">
        <v>527</v>
      </c>
      <c r="W8" s="1039"/>
      <c r="X8" s="1039"/>
      <c r="Y8" s="1039"/>
      <c r="Z8" s="1039"/>
      <c r="AA8" s="1039">
        <v>662</v>
      </c>
      <c r="AB8" s="1039"/>
      <c r="AC8" s="1039"/>
      <c r="AD8" s="1039"/>
      <c r="AE8" s="1040"/>
      <c r="AF8" s="1035" t="s">
        <v>122</v>
      </c>
      <c r="AG8" s="1036"/>
      <c r="AH8" s="1036"/>
      <c r="AI8" s="1036"/>
      <c r="AJ8" s="1037"/>
      <c r="AK8" s="1080">
        <v>13</v>
      </c>
      <c r="AL8" s="1081"/>
      <c r="AM8" s="1081"/>
      <c r="AN8" s="1081"/>
      <c r="AO8" s="1081"/>
      <c r="AP8" s="1081">
        <v>2112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567</v>
      </c>
      <c r="BT8" s="993"/>
      <c r="BU8" s="993"/>
      <c r="BV8" s="993" t="s">
        <v>567</v>
      </c>
      <c r="BW8" s="993"/>
      <c r="BX8" s="993"/>
      <c r="BY8" s="993" t="s">
        <v>567</v>
      </c>
      <c r="BZ8" s="993"/>
      <c r="CA8" s="993"/>
      <c r="CB8" s="993" t="s">
        <v>567</v>
      </c>
      <c r="CC8" s="993"/>
      <c r="CD8" s="993"/>
      <c r="CE8" s="993" t="s">
        <v>567</v>
      </c>
      <c r="CF8" s="993"/>
      <c r="CG8" s="1014"/>
      <c r="CH8" s="989">
        <v>16</v>
      </c>
      <c r="CI8" s="990"/>
      <c r="CJ8" s="990"/>
      <c r="CK8" s="990"/>
      <c r="CL8" s="991"/>
      <c r="CM8" s="989">
        <v>268</v>
      </c>
      <c r="CN8" s="990"/>
      <c r="CO8" s="990"/>
      <c r="CP8" s="990"/>
      <c r="CQ8" s="991"/>
      <c r="CR8" s="989">
        <v>100</v>
      </c>
      <c r="CS8" s="990"/>
      <c r="CT8" s="990"/>
      <c r="CU8" s="990"/>
      <c r="CV8" s="991"/>
      <c r="CW8" s="989">
        <v>0</v>
      </c>
      <c r="CX8" s="990"/>
      <c r="CY8" s="990"/>
      <c r="CZ8" s="990"/>
      <c r="DA8" s="991"/>
      <c r="DB8" s="989">
        <v>0</v>
      </c>
      <c r="DC8" s="990"/>
      <c r="DD8" s="990"/>
      <c r="DE8" s="990"/>
      <c r="DF8" s="991"/>
      <c r="DG8" s="989">
        <v>0</v>
      </c>
      <c r="DH8" s="990"/>
      <c r="DI8" s="990"/>
      <c r="DJ8" s="990"/>
      <c r="DK8" s="991"/>
      <c r="DL8" s="989">
        <v>0</v>
      </c>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375</v>
      </c>
      <c r="C9" s="1031"/>
      <c r="D9" s="1031"/>
      <c r="E9" s="1031"/>
      <c r="F9" s="1031"/>
      <c r="G9" s="1031"/>
      <c r="H9" s="1031"/>
      <c r="I9" s="1031"/>
      <c r="J9" s="1031"/>
      <c r="K9" s="1031"/>
      <c r="L9" s="1031"/>
      <c r="M9" s="1031"/>
      <c r="N9" s="1031"/>
      <c r="O9" s="1031"/>
      <c r="P9" s="1032"/>
      <c r="Q9" s="1038">
        <v>1313</v>
      </c>
      <c r="R9" s="1039"/>
      <c r="S9" s="1039"/>
      <c r="T9" s="1039"/>
      <c r="U9" s="1039"/>
      <c r="V9" s="1039">
        <v>1312</v>
      </c>
      <c r="W9" s="1039"/>
      <c r="X9" s="1039"/>
      <c r="Y9" s="1039"/>
      <c r="Z9" s="1039"/>
      <c r="AA9" s="1039">
        <v>1</v>
      </c>
      <c r="AB9" s="1039"/>
      <c r="AC9" s="1039"/>
      <c r="AD9" s="1039"/>
      <c r="AE9" s="1040"/>
      <c r="AF9" s="1035" t="s">
        <v>122</v>
      </c>
      <c r="AG9" s="1036"/>
      <c r="AH9" s="1036"/>
      <c r="AI9" s="1036"/>
      <c r="AJ9" s="1037"/>
      <c r="AK9" s="1080">
        <v>9</v>
      </c>
      <c r="AL9" s="1081"/>
      <c r="AM9" s="1081"/>
      <c r="AN9" s="1081"/>
      <c r="AO9" s="1081"/>
      <c r="AP9" s="1081">
        <v>4101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568</v>
      </c>
      <c r="BT9" s="993"/>
      <c r="BU9" s="993"/>
      <c r="BV9" s="993" t="s">
        <v>568</v>
      </c>
      <c r="BW9" s="993"/>
      <c r="BX9" s="993"/>
      <c r="BY9" s="993" t="s">
        <v>568</v>
      </c>
      <c r="BZ9" s="993"/>
      <c r="CA9" s="993"/>
      <c r="CB9" s="993" t="s">
        <v>568</v>
      </c>
      <c r="CC9" s="993"/>
      <c r="CD9" s="993"/>
      <c r="CE9" s="993" t="s">
        <v>568</v>
      </c>
      <c r="CF9" s="993"/>
      <c r="CG9" s="1014"/>
      <c r="CH9" s="989">
        <v>30</v>
      </c>
      <c r="CI9" s="990"/>
      <c r="CJ9" s="990"/>
      <c r="CK9" s="990"/>
      <c r="CL9" s="991"/>
      <c r="CM9" s="989">
        <v>502</v>
      </c>
      <c r="CN9" s="990"/>
      <c r="CO9" s="990"/>
      <c r="CP9" s="990"/>
      <c r="CQ9" s="991"/>
      <c r="CR9" s="989">
        <v>50</v>
      </c>
      <c r="CS9" s="990"/>
      <c r="CT9" s="990"/>
      <c r="CU9" s="990"/>
      <c r="CV9" s="991"/>
      <c r="CW9" s="989">
        <v>0</v>
      </c>
      <c r="CX9" s="990"/>
      <c r="CY9" s="990"/>
      <c r="CZ9" s="990"/>
      <c r="DA9" s="991"/>
      <c r="DB9" s="989">
        <v>0</v>
      </c>
      <c r="DC9" s="990"/>
      <c r="DD9" s="990"/>
      <c r="DE9" s="990"/>
      <c r="DF9" s="991"/>
      <c r="DG9" s="989">
        <v>0</v>
      </c>
      <c r="DH9" s="990"/>
      <c r="DI9" s="990"/>
      <c r="DJ9" s="990"/>
      <c r="DK9" s="991"/>
      <c r="DL9" s="989">
        <v>0</v>
      </c>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t="s">
        <v>376</v>
      </c>
      <c r="C10" s="1031"/>
      <c r="D10" s="1031"/>
      <c r="E10" s="1031"/>
      <c r="F10" s="1031"/>
      <c r="G10" s="1031"/>
      <c r="H10" s="1031"/>
      <c r="I10" s="1031"/>
      <c r="J10" s="1031"/>
      <c r="K10" s="1031"/>
      <c r="L10" s="1031"/>
      <c r="M10" s="1031"/>
      <c r="N10" s="1031"/>
      <c r="O10" s="1031"/>
      <c r="P10" s="1032"/>
      <c r="Q10" s="1038">
        <v>270299</v>
      </c>
      <c r="R10" s="1039"/>
      <c r="S10" s="1039"/>
      <c r="T10" s="1039"/>
      <c r="U10" s="1039"/>
      <c r="V10" s="1039">
        <v>270299</v>
      </c>
      <c r="W10" s="1039"/>
      <c r="X10" s="1039"/>
      <c r="Y10" s="1039"/>
      <c r="Z10" s="1039"/>
      <c r="AA10" s="1039">
        <v>0</v>
      </c>
      <c r="AB10" s="1039"/>
      <c r="AC10" s="1039"/>
      <c r="AD10" s="1039"/>
      <c r="AE10" s="1040"/>
      <c r="AF10" s="1035" t="s">
        <v>122</v>
      </c>
      <c r="AG10" s="1036"/>
      <c r="AH10" s="1036"/>
      <c r="AI10" s="1036"/>
      <c r="AJ10" s="1037"/>
      <c r="AK10" s="1080">
        <v>151653</v>
      </c>
      <c r="AL10" s="1081"/>
      <c r="AM10" s="1081"/>
      <c r="AN10" s="1081"/>
      <c r="AO10" s="1081"/>
      <c r="AP10" s="1081">
        <v>0</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569</v>
      </c>
      <c r="BT10" s="993"/>
      <c r="BU10" s="993"/>
      <c r="BV10" s="993" t="s">
        <v>569</v>
      </c>
      <c r="BW10" s="993"/>
      <c r="BX10" s="993"/>
      <c r="BY10" s="993" t="s">
        <v>569</v>
      </c>
      <c r="BZ10" s="993"/>
      <c r="CA10" s="993"/>
      <c r="CB10" s="993" t="s">
        <v>569</v>
      </c>
      <c r="CC10" s="993"/>
      <c r="CD10" s="993"/>
      <c r="CE10" s="993" t="s">
        <v>569</v>
      </c>
      <c r="CF10" s="993"/>
      <c r="CG10" s="1014"/>
      <c r="CH10" s="989">
        <v>32</v>
      </c>
      <c r="CI10" s="990"/>
      <c r="CJ10" s="990"/>
      <c r="CK10" s="990"/>
      <c r="CL10" s="991"/>
      <c r="CM10" s="989">
        <v>599</v>
      </c>
      <c r="CN10" s="990"/>
      <c r="CO10" s="990"/>
      <c r="CP10" s="990"/>
      <c r="CQ10" s="991"/>
      <c r="CR10" s="989">
        <v>932</v>
      </c>
      <c r="CS10" s="990"/>
      <c r="CT10" s="990"/>
      <c r="CU10" s="990"/>
      <c r="CV10" s="991"/>
      <c r="CW10" s="989">
        <v>0</v>
      </c>
      <c r="CX10" s="990"/>
      <c r="CY10" s="990"/>
      <c r="CZ10" s="990"/>
      <c r="DA10" s="991"/>
      <c r="DB10" s="989">
        <v>572</v>
      </c>
      <c r="DC10" s="990"/>
      <c r="DD10" s="990"/>
      <c r="DE10" s="990"/>
      <c r="DF10" s="991"/>
      <c r="DG10" s="989">
        <v>0</v>
      </c>
      <c r="DH10" s="990"/>
      <c r="DI10" s="990"/>
      <c r="DJ10" s="990"/>
      <c r="DK10" s="991"/>
      <c r="DL10" s="989">
        <v>0</v>
      </c>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t="s">
        <v>377</v>
      </c>
      <c r="C11" s="1031"/>
      <c r="D11" s="1031"/>
      <c r="E11" s="1031"/>
      <c r="F11" s="1031"/>
      <c r="G11" s="1031"/>
      <c r="H11" s="1031"/>
      <c r="I11" s="1031"/>
      <c r="J11" s="1031"/>
      <c r="K11" s="1031"/>
      <c r="L11" s="1031"/>
      <c r="M11" s="1031"/>
      <c r="N11" s="1031"/>
      <c r="O11" s="1031"/>
      <c r="P11" s="1032"/>
      <c r="Q11" s="1038">
        <v>1590</v>
      </c>
      <c r="R11" s="1039"/>
      <c r="S11" s="1039"/>
      <c r="T11" s="1039"/>
      <c r="U11" s="1039"/>
      <c r="V11" s="1039">
        <v>1590</v>
      </c>
      <c r="W11" s="1039"/>
      <c r="X11" s="1039"/>
      <c r="Y11" s="1039"/>
      <c r="Z11" s="1039"/>
      <c r="AA11" s="1039">
        <v>0</v>
      </c>
      <c r="AB11" s="1039"/>
      <c r="AC11" s="1039"/>
      <c r="AD11" s="1039"/>
      <c r="AE11" s="1040"/>
      <c r="AF11" s="1035" t="s">
        <v>122</v>
      </c>
      <c r="AG11" s="1036"/>
      <c r="AH11" s="1036"/>
      <c r="AI11" s="1036"/>
      <c r="AJ11" s="1037"/>
      <c r="AK11" s="1080">
        <v>0</v>
      </c>
      <c r="AL11" s="1081"/>
      <c r="AM11" s="1081"/>
      <c r="AN11" s="1081"/>
      <c r="AO11" s="1081"/>
      <c r="AP11" s="1081">
        <v>8642</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570</v>
      </c>
      <c r="BT11" s="993"/>
      <c r="BU11" s="993"/>
      <c r="BV11" s="993" t="s">
        <v>570</v>
      </c>
      <c r="BW11" s="993"/>
      <c r="BX11" s="993"/>
      <c r="BY11" s="993" t="s">
        <v>570</v>
      </c>
      <c r="BZ11" s="993"/>
      <c r="CA11" s="993"/>
      <c r="CB11" s="993" t="s">
        <v>570</v>
      </c>
      <c r="CC11" s="993"/>
      <c r="CD11" s="993"/>
      <c r="CE11" s="993" t="s">
        <v>570</v>
      </c>
      <c r="CF11" s="993"/>
      <c r="CG11" s="1014"/>
      <c r="CH11" s="989">
        <v>67</v>
      </c>
      <c r="CI11" s="990"/>
      <c r="CJ11" s="990"/>
      <c r="CK11" s="990"/>
      <c r="CL11" s="991"/>
      <c r="CM11" s="989">
        <v>894</v>
      </c>
      <c r="CN11" s="990"/>
      <c r="CO11" s="990"/>
      <c r="CP11" s="990"/>
      <c r="CQ11" s="991"/>
      <c r="CR11" s="989">
        <v>55</v>
      </c>
      <c r="CS11" s="990"/>
      <c r="CT11" s="990"/>
      <c r="CU11" s="990"/>
      <c r="CV11" s="991"/>
      <c r="CW11" s="989">
        <v>855</v>
      </c>
      <c r="CX11" s="990"/>
      <c r="CY11" s="990"/>
      <c r="CZ11" s="990"/>
      <c r="DA11" s="991"/>
      <c r="DB11" s="989">
        <v>0</v>
      </c>
      <c r="DC11" s="990"/>
      <c r="DD11" s="990"/>
      <c r="DE11" s="990"/>
      <c r="DF11" s="991"/>
      <c r="DG11" s="989">
        <v>0</v>
      </c>
      <c r="DH11" s="990"/>
      <c r="DI11" s="990"/>
      <c r="DJ11" s="990"/>
      <c r="DK11" s="991"/>
      <c r="DL11" s="989">
        <v>0</v>
      </c>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571</v>
      </c>
      <c r="BT12" s="993"/>
      <c r="BU12" s="993"/>
      <c r="BV12" s="993" t="s">
        <v>571</v>
      </c>
      <c r="BW12" s="993"/>
      <c r="BX12" s="993"/>
      <c r="BY12" s="993" t="s">
        <v>571</v>
      </c>
      <c r="BZ12" s="993"/>
      <c r="CA12" s="993"/>
      <c r="CB12" s="993" t="s">
        <v>571</v>
      </c>
      <c r="CC12" s="993"/>
      <c r="CD12" s="993"/>
      <c r="CE12" s="993" t="s">
        <v>571</v>
      </c>
      <c r="CF12" s="993"/>
      <c r="CG12" s="1014"/>
      <c r="CH12" s="989">
        <v>14</v>
      </c>
      <c r="CI12" s="990"/>
      <c r="CJ12" s="990"/>
      <c r="CK12" s="990"/>
      <c r="CL12" s="991"/>
      <c r="CM12" s="989">
        <v>156</v>
      </c>
      <c r="CN12" s="990"/>
      <c r="CO12" s="990"/>
      <c r="CP12" s="990"/>
      <c r="CQ12" s="991"/>
      <c r="CR12" s="989">
        <v>15</v>
      </c>
      <c r="CS12" s="990"/>
      <c r="CT12" s="990"/>
      <c r="CU12" s="990"/>
      <c r="CV12" s="991"/>
      <c r="CW12" s="989">
        <v>20</v>
      </c>
      <c r="CX12" s="990"/>
      <c r="CY12" s="990"/>
      <c r="CZ12" s="990"/>
      <c r="DA12" s="991"/>
      <c r="DB12" s="989">
        <v>40</v>
      </c>
      <c r="DC12" s="990"/>
      <c r="DD12" s="990"/>
      <c r="DE12" s="990"/>
      <c r="DF12" s="991"/>
      <c r="DG12" s="989">
        <v>0</v>
      </c>
      <c r="DH12" s="990"/>
      <c r="DI12" s="990"/>
      <c r="DJ12" s="990"/>
      <c r="DK12" s="991"/>
      <c r="DL12" s="989">
        <v>0</v>
      </c>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572</v>
      </c>
      <c r="BT13" s="993"/>
      <c r="BU13" s="993"/>
      <c r="BV13" s="993" t="s">
        <v>572</v>
      </c>
      <c r="BW13" s="993"/>
      <c r="BX13" s="993"/>
      <c r="BY13" s="993" t="s">
        <v>572</v>
      </c>
      <c r="BZ13" s="993"/>
      <c r="CA13" s="993"/>
      <c r="CB13" s="993" t="s">
        <v>572</v>
      </c>
      <c r="CC13" s="993"/>
      <c r="CD13" s="993"/>
      <c r="CE13" s="993" t="s">
        <v>572</v>
      </c>
      <c r="CF13" s="993"/>
      <c r="CG13" s="1014"/>
      <c r="CH13" s="989">
        <v>-1</v>
      </c>
      <c r="CI13" s="990"/>
      <c r="CJ13" s="990"/>
      <c r="CK13" s="990"/>
      <c r="CL13" s="991"/>
      <c r="CM13" s="989">
        <v>35</v>
      </c>
      <c r="CN13" s="990"/>
      <c r="CO13" s="990"/>
      <c r="CP13" s="990"/>
      <c r="CQ13" s="991"/>
      <c r="CR13" s="989">
        <v>5</v>
      </c>
      <c r="CS13" s="990"/>
      <c r="CT13" s="990"/>
      <c r="CU13" s="990"/>
      <c r="CV13" s="991"/>
      <c r="CW13" s="989">
        <v>7</v>
      </c>
      <c r="CX13" s="990"/>
      <c r="CY13" s="990"/>
      <c r="CZ13" s="990"/>
      <c r="DA13" s="991"/>
      <c r="DB13" s="989">
        <v>0</v>
      </c>
      <c r="DC13" s="990"/>
      <c r="DD13" s="990"/>
      <c r="DE13" s="990"/>
      <c r="DF13" s="991"/>
      <c r="DG13" s="989">
        <v>0</v>
      </c>
      <c r="DH13" s="990"/>
      <c r="DI13" s="990"/>
      <c r="DJ13" s="990"/>
      <c r="DK13" s="991"/>
      <c r="DL13" s="989">
        <v>0</v>
      </c>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573</v>
      </c>
      <c r="BT14" s="993"/>
      <c r="BU14" s="993"/>
      <c r="BV14" s="993" t="s">
        <v>573</v>
      </c>
      <c r="BW14" s="993"/>
      <c r="BX14" s="993"/>
      <c r="BY14" s="993" t="s">
        <v>573</v>
      </c>
      <c r="BZ14" s="993"/>
      <c r="CA14" s="993"/>
      <c r="CB14" s="993" t="s">
        <v>573</v>
      </c>
      <c r="CC14" s="993"/>
      <c r="CD14" s="993"/>
      <c r="CE14" s="993" t="s">
        <v>573</v>
      </c>
      <c r="CF14" s="993"/>
      <c r="CG14" s="1014"/>
      <c r="CH14" s="989">
        <v>45</v>
      </c>
      <c r="CI14" s="990"/>
      <c r="CJ14" s="990"/>
      <c r="CK14" s="990"/>
      <c r="CL14" s="991"/>
      <c r="CM14" s="989">
        <v>1648</v>
      </c>
      <c r="CN14" s="990"/>
      <c r="CO14" s="990"/>
      <c r="CP14" s="990"/>
      <c r="CQ14" s="991"/>
      <c r="CR14" s="989">
        <v>100</v>
      </c>
      <c r="CS14" s="990"/>
      <c r="CT14" s="990"/>
      <c r="CU14" s="990"/>
      <c r="CV14" s="991"/>
      <c r="CW14" s="989">
        <v>311</v>
      </c>
      <c r="CX14" s="990"/>
      <c r="CY14" s="990"/>
      <c r="CZ14" s="990"/>
      <c r="DA14" s="991"/>
      <c r="DB14" s="989">
        <v>0</v>
      </c>
      <c r="DC14" s="990"/>
      <c r="DD14" s="990"/>
      <c r="DE14" s="990"/>
      <c r="DF14" s="991"/>
      <c r="DG14" s="989">
        <v>0</v>
      </c>
      <c r="DH14" s="990"/>
      <c r="DI14" s="990"/>
      <c r="DJ14" s="990"/>
      <c r="DK14" s="991"/>
      <c r="DL14" s="989">
        <v>0</v>
      </c>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574</v>
      </c>
      <c r="BT15" s="993"/>
      <c r="BU15" s="993"/>
      <c r="BV15" s="993" t="s">
        <v>574</v>
      </c>
      <c r="BW15" s="993"/>
      <c r="BX15" s="993"/>
      <c r="BY15" s="993" t="s">
        <v>574</v>
      </c>
      <c r="BZ15" s="993"/>
      <c r="CA15" s="993"/>
      <c r="CB15" s="993" t="s">
        <v>574</v>
      </c>
      <c r="CC15" s="993"/>
      <c r="CD15" s="993"/>
      <c r="CE15" s="993" t="s">
        <v>574</v>
      </c>
      <c r="CF15" s="993"/>
      <c r="CG15" s="1014"/>
      <c r="CH15" s="989">
        <v>7</v>
      </c>
      <c r="CI15" s="990"/>
      <c r="CJ15" s="990"/>
      <c r="CK15" s="990"/>
      <c r="CL15" s="991"/>
      <c r="CM15" s="989">
        <v>458</v>
      </c>
      <c r="CN15" s="990"/>
      <c r="CO15" s="990"/>
      <c r="CP15" s="990"/>
      <c r="CQ15" s="991"/>
      <c r="CR15" s="989">
        <v>54</v>
      </c>
      <c r="CS15" s="990"/>
      <c r="CT15" s="990"/>
      <c r="CU15" s="990"/>
      <c r="CV15" s="991"/>
      <c r="CW15" s="989">
        <v>0</v>
      </c>
      <c r="CX15" s="990"/>
      <c r="CY15" s="990"/>
      <c r="CZ15" s="990"/>
      <c r="DA15" s="991"/>
      <c r="DB15" s="989">
        <v>0</v>
      </c>
      <c r="DC15" s="990"/>
      <c r="DD15" s="990"/>
      <c r="DE15" s="990"/>
      <c r="DF15" s="991"/>
      <c r="DG15" s="989">
        <v>0</v>
      </c>
      <c r="DH15" s="990"/>
      <c r="DI15" s="990"/>
      <c r="DJ15" s="990"/>
      <c r="DK15" s="991"/>
      <c r="DL15" s="989">
        <v>0</v>
      </c>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575</v>
      </c>
      <c r="BT16" s="993"/>
      <c r="BU16" s="993"/>
      <c r="BV16" s="993" t="s">
        <v>575</v>
      </c>
      <c r="BW16" s="993"/>
      <c r="BX16" s="993"/>
      <c r="BY16" s="993" t="s">
        <v>575</v>
      </c>
      <c r="BZ16" s="993"/>
      <c r="CA16" s="993"/>
      <c r="CB16" s="993" t="s">
        <v>575</v>
      </c>
      <c r="CC16" s="993"/>
      <c r="CD16" s="993"/>
      <c r="CE16" s="993" t="s">
        <v>575</v>
      </c>
      <c r="CF16" s="993"/>
      <c r="CG16" s="1014"/>
      <c r="CH16" s="989">
        <v>317</v>
      </c>
      <c r="CI16" s="990"/>
      <c r="CJ16" s="990"/>
      <c r="CK16" s="990"/>
      <c r="CL16" s="991"/>
      <c r="CM16" s="989">
        <v>8223</v>
      </c>
      <c r="CN16" s="990"/>
      <c r="CO16" s="990"/>
      <c r="CP16" s="990"/>
      <c r="CQ16" s="991"/>
      <c r="CR16" s="989">
        <v>10</v>
      </c>
      <c r="CS16" s="990"/>
      <c r="CT16" s="990"/>
      <c r="CU16" s="990"/>
      <c r="CV16" s="991"/>
      <c r="CW16" s="989">
        <v>0</v>
      </c>
      <c r="CX16" s="990"/>
      <c r="CY16" s="990"/>
      <c r="CZ16" s="990"/>
      <c r="DA16" s="991"/>
      <c r="DB16" s="989">
        <v>3848</v>
      </c>
      <c r="DC16" s="990"/>
      <c r="DD16" s="990"/>
      <c r="DE16" s="990"/>
      <c r="DF16" s="991"/>
      <c r="DG16" s="989">
        <v>0</v>
      </c>
      <c r="DH16" s="990"/>
      <c r="DI16" s="990"/>
      <c r="DJ16" s="990"/>
      <c r="DK16" s="991"/>
      <c r="DL16" s="989">
        <v>0</v>
      </c>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576</v>
      </c>
      <c r="BT17" s="993"/>
      <c r="BU17" s="993"/>
      <c r="BV17" s="993" t="s">
        <v>576</v>
      </c>
      <c r="BW17" s="993"/>
      <c r="BX17" s="993"/>
      <c r="BY17" s="993" t="s">
        <v>576</v>
      </c>
      <c r="BZ17" s="993"/>
      <c r="CA17" s="993"/>
      <c r="CB17" s="993" t="s">
        <v>576</v>
      </c>
      <c r="CC17" s="993"/>
      <c r="CD17" s="993"/>
      <c r="CE17" s="993" t="s">
        <v>576</v>
      </c>
      <c r="CF17" s="993"/>
      <c r="CG17" s="1014"/>
      <c r="CH17" s="989">
        <v>6</v>
      </c>
      <c r="CI17" s="990"/>
      <c r="CJ17" s="990"/>
      <c r="CK17" s="990"/>
      <c r="CL17" s="991"/>
      <c r="CM17" s="989">
        <v>238</v>
      </c>
      <c r="CN17" s="990"/>
      <c r="CO17" s="990"/>
      <c r="CP17" s="990"/>
      <c r="CQ17" s="991"/>
      <c r="CR17" s="989">
        <v>60</v>
      </c>
      <c r="CS17" s="990"/>
      <c r="CT17" s="990"/>
      <c r="CU17" s="990"/>
      <c r="CV17" s="991"/>
      <c r="CW17" s="989">
        <v>40</v>
      </c>
      <c r="CX17" s="990"/>
      <c r="CY17" s="990"/>
      <c r="CZ17" s="990"/>
      <c r="DA17" s="991"/>
      <c r="DB17" s="989">
        <v>0</v>
      </c>
      <c r="DC17" s="990"/>
      <c r="DD17" s="990"/>
      <c r="DE17" s="990"/>
      <c r="DF17" s="991"/>
      <c r="DG17" s="989">
        <v>0</v>
      </c>
      <c r="DH17" s="990"/>
      <c r="DI17" s="990"/>
      <c r="DJ17" s="990"/>
      <c r="DK17" s="991"/>
      <c r="DL17" s="989">
        <v>0</v>
      </c>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t="s">
        <v>577</v>
      </c>
      <c r="BT18" s="993"/>
      <c r="BU18" s="993"/>
      <c r="BV18" s="993" t="s">
        <v>577</v>
      </c>
      <c r="BW18" s="993"/>
      <c r="BX18" s="993"/>
      <c r="BY18" s="993" t="s">
        <v>577</v>
      </c>
      <c r="BZ18" s="993"/>
      <c r="CA18" s="993"/>
      <c r="CB18" s="993" t="s">
        <v>577</v>
      </c>
      <c r="CC18" s="993"/>
      <c r="CD18" s="993"/>
      <c r="CE18" s="993" t="s">
        <v>577</v>
      </c>
      <c r="CF18" s="993"/>
      <c r="CG18" s="1014"/>
      <c r="CH18" s="989">
        <v>-86</v>
      </c>
      <c r="CI18" s="990"/>
      <c r="CJ18" s="990"/>
      <c r="CK18" s="990"/>
      <c r="CL18" s="991"/>
      <c r="CM18" s="989">
        <v>1666</v>
      </c>
      <c r="CN18" s="990"/>
      <c r="CO18" s="990"/>
      <c r="CP18" s="990"/>
      <c r="CQ18" s="991"/>
      <c r="CR18" s="989">
        <v>2040</v>
      </c>
      <c r="CS18" s="990"/>
      <c r="CT18" s="990"/>
      <c r="CU18" s="990"/>
      <c r="CV18" s="991"/>
      <c r="CW18" s="989">
        <v>0</v>
      </c>
      <c r="CX18" s="990"/>
      <c r="CY18" s="990"/>
      <c r="CZ18" s="990"/>
      <c r="DA18" s="991"/>
      <c r="DB18" s="989">
        <v>5562</v>
      </c>
      <c r="DC18" s="990"/>
      <c r="DD18" s="990"/>
      <c r="DE18" s="990"/>
      <c r="DF18" s="991"/>
      <c r="DG18" s="989">
        <v>0</v>
      </c>
      <c r="DH18" s="990"/>
      <c r="DI18" s="990"/>
      <c r="DJ18" s="990"/>
      <c r="DK18" s="991"/>
      <c r="DL18" s="989">
        <v>799</v>
      </c>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t="s">
        <v>578</v>
      </c>
      <c r="BT19" s="993"/>
      <c r="BU19" s="993"/>
      <c r="BV19" s="993" t="s">
        <v>578</v>
      </c>
      <c r="BW19" s="993"/>
      <c r="BX19" s="993"/>
      <c r="BY19" s="993" t="s">
        <v>578</v>
      </c>
      <c r="BZ19" s="993"/>
      <c r="CA19" s="993"/>
      <c r="CB19" s="993" t="s">
        <v>578</v>
      </c>
      <c r="CC19" s="993"/>
      <c r="CD19" s="993"/>
      <c r="CE19" s="993" t="s">
        <v>578</v>
      </c>
      <c r="CF19" s="993"/>
      <c r="CG19" s="1014"/>
      <c r="CH19" s="989">
        <v>-17</v>
      </c>
      <c r="CI19" s="990"/>
      <c r="CJ19" s="990"/>
      <c r="CK19" s="990"/>
      <c r="CL19" s="991"/>
      <c r="CM19" s="989">
        <v>1122</v>
      </c>
      <c r="CN19" s="990"/>
      <c r="CO19" s="990"/>
      <c r="CP19" s="990"/>
      <c r="CQ19" s="991"/>
      <c r="CR19" s="989">
        <v>1000</v>
      </c>
      <c r="CS19" s="990"/>
      <c r="CT19" s="990"/>
      <c r="CU19" s="990"/>
      <c r="CV19" s="991"/>
      <c r="CW19" s="989">
        <v>0</v>
      </c>
      <c r="CX19" s="990"/>
      <c r="CY19" s="990"/>
      <c r="CZ19" s="990"/>
      <c r="DA19" s="991"/>
      <c r="DB19" s="989">
        <v>0</v>
      </c>
      <c r="DC19" s="990"/>
      <c r="DD19" s="990"/>
      <c r="DE19" s="990"/>
      <c r="DF19" s="991"/>
      <c r="DG19" s="989">
        <v>0</v>
      </c>
      <c r="DH19" s="990"/>
      <c r="DI19" s="990"/>
      <c r="DJ19" s="990"/>
      <c r="DK19" s="991"/>
      <c r="DL19" s="989">
        <v>0</v>
      </c>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t="s">
        <v>579</v>
      </c>
      <c r="BT20" s="993"/>
      <c r="BU20" s="993"/>
      <c r="BV20" s="993" t="s">
        <v>579</v>
      </c>
      <c r="BW20" s="993"/>
      <c r="BX20" s="993"/>
      <c r="BY20" s="993" t="s">
        <v>579</v>
      </c>
      <c r="BZ20" s="993"/>
      <c r="CA20" s="993"/>
      <c r="CB20" s="993" t="s">
        <v>579</v>
      </c>
      <c r="CC20" s="993"/>
      <c r="CD20" s="993"/>
      <c r="CE20" s="993" t="s">
        <v>579</v>
      </c>
      <c r="CF20" s="993"/>
      <c r="CG20" s="1014"/>
      <c r="CH20" s="989">
        <v>118</v>
      </c>
      <c r="CI20" s="990"/>
      <c r="CJ20" s="990"/>
      <c r="CK20" s="990"/>
      <c r="CL20" s="991"/>
      <c r="CM20" s="989">
        <v>1327</v>
      </c>
      <c r="CN20" s="990"/>
      <c r="CO20" s="990"/>
      <c r="CP20" s="990"/>
      <c r="CQ20" s="991"/>
      <c r="CR20" s="989">
        <v>280</v>
      </c>
      <c r="CS20" s="990"/>
      <c r="CT20" s="990"/>
      <c r="CU20" s="990"/>
      <c r="CV20" s="991"/>
      <c r="CW20" s="989">
        <v>0</v>
      </c>
      <c r="CX20" s="990"/>
      <c r="CY20" s="990"/>
      <c r="CZ20" s="990"/>
      <c r="DA20" s="991"/>
      <c r="DB20" s="989">
        <v>0</v>
      </c>
      <c r="DC20" s="990"/>
      <c r="DD20" s="990"/>
      <c r="DE20" s="990"/>
      <c r="DF20" s="991"/>
      <c r="DG20" s="989">
        <v>0</v>
      </c>
      <c r="DH20" s="990"/>
      <c r="DI20" s="990"/>
      <c r="DJ20" s="990"/>
      <c r="DK20" s="991"/>
      <c r="DL20" s="989">
        <v>0</v>
      </c>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t="s">
        <v>580</v>
      </c>
      <c r="BT21" s="993"/>
      <c r="BU21" s="993"/>
      <c r="BV21" s="993" t="s">
        <v>580</v>
      </c>
      <c r="BW21" s="993"/>
      <c r="BX21" s="993"/>
      <c r="BY21" s="993" t="s">
        <v>580</v>
      </c>
      <c r="BZ21" s="993"/>
      <c r="CA21" s="993"/>
      <c r="CB21" s="993" t="s">
        <v>580</v>
      </c>
      <c r="CC21" s="993"/>
      <c r="CD21" s="993"/>
      <c r="CE21" s="993" t="s">
        <v>580</v>
      </c>
      <c r="CF21" s="993"/>
      <c r="CG21" s="1014"/>
      <c r="CH21" s="989">
        <v>9</v>
      </c>
      <c r="CI21" s="990"/>
      <c r="CJ21" s="990"/>
      <c r="CK21" s="990"/>
      <c r="CL21" s="991"/>
      <c r="CM21" s="989">
        <v>85</v>
      </c>
      <c r="CN21" s="990"/>
      <c r="CO21" s="990"/>
      <c r="CP21" s="990"/>
      <c r="CQ21" s="991"/>
      <c r="CR21" s="989">
        <v>10</v>
      </c>
      <c r="CS21" s="990"/>
      <c r="CT21" s="990"/>
      <c r="CU21" s="990"/>
      <c r="CV21" s="991"/>
      <c r="CW21" s="989">
        <v>0</v>
      </c>
      <c r="CX21" s="990"/>
      <c r="CY21" s="990"/>
      <c r="CZ21" s="990"/>
      <c r="DA21" s="991"/>
      <c r="DB21" s="989">
        <v>0</v>
      </c>
      <c r="DC21" s="990"/>
      <c r="DD21" s="990"/>
      <c r="DE21" s="990"/>
      <c r="DF21" s="991"/>
      <c r="DG21" s="989">
        <v>0</v>
      </c>
      <c r="DH21" s="990"/>
      <c r="DI21" s="990"/>
      <c r="DJ21" s="990"/>
      <c r="DK21" s="991"/>
      <c r="DL21" s="989">
        <v>0</v>
      </c>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t="s">
        <v>581</v>
      </c>
      <c r="BT22" s="993"/>
      <c r="BU22" s="993"/>
      <c r="BV22" s="993" t="s">
        <v>581</v>
      </c>
      <c r="BW22" s="993"/>
      <c r="BX22" s="993"/>
      <c r="BY22" s="993" t="s">
        <v>581</v>
      </c>
      <c r="BZ22" s="993"/>
      <c r="CA22" s="993"/>
      <c r="CB22" s="993" t="s">
        <v>581</v>
      </c>
      <c r="CC22" s="993"/>
      <c r="CD22" s="993"/>
      <c r="CE22" s="993" t="s">
        <v>581</v>
      </c>
      <c r="CF22" s="993"/>
      <c r="CG22" s="1014"/>
      <c r="CH22" s="989">
        <v>1</v>
      </c>
      <c r="CI22" s="990"/>
      <c r="CJ22" s="990"/>
      <c r="CK22" s="990"/>
      <c r="CL22" s="991"/>
      <c r="CM22" s="989">
        <v>207</v>
      </c>
      <c r="CN22" s="990"/>
      <c r="CO22" s="990"/>
      <c r="CP22" s="990"/>
      <c r="CQ22" s="991"/>
      <c r="CR22" s="989">
        <v>22</v>
      </c>
      <c r="CS22" s="990"/>
      <c r="CT22" s="990"/>
      <c r="CU22" s="990"/>
      <c r="CV22" s="991"/>
      <c r="CW22" s="989">
        <v>0</v>
      </c>
      <c r="CX22" s="990"/>
      <c r="CY22" s="990"/>
      <c r="CZ22" s="990"/>
      <c r="DA22" s="991"/>
      <c r="DB22" s="989">
        <v>0</v>
      </c>
      <c r="DC22" s="990"/>
      <c r="DD22" s="990"/>
      <c r="DE22" s="990"/>
      <c r="DF22" s="991"/>
      <c r="DG22" s="989">
        <v>0</v>
      </c>
      <c r="DH22" s="990"/>
      <c r="DI22" s="990"/>
      <c r="DJ22" s="990"/>
      <c r="DK22" s="991"/>
      <c r="DL22" s="989">
        <v>0</v>
      </c>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379</v>
      </c>
      <c r="B23" s="937" t="s">
        <v>380</v>
      </c>
      <c r="C23" s="938"/>
      <c r="D23" s="938"/>
      <c r="E23" s="938"/>
      <c r="F23" s="938"/>
      <c r="G23" s="938"/>
      <c r="H23" s="938"/>
      <c r="I23" s="938"/>
      <c r="J23" s="938"/>
      <c r="K23" s="938"/>
      <c r="L23" s="938"/>
      <c r="M23" s="938"/>
      <c r="N23" s="938"/>
      <c r="O23" s="938"/>
      <c r="P23" s="948"/>
      <c r="Q23" s="1067">
        <v>1148922</v>
      </c>
      <c r="R23" s="1061"/>
      <c r="S23" s="1061"/>
      <c r="T23" s="1061"/>
      <c r="U23" s="1061"/>
      <c r="V23" s="1061">
        <v>1137382</v>
      </c>
      <c r="W23" s="1061"/>
      <c r="X23" s="1061"/>
      <c r="Y23" s="1061"/>
      <c r="Z23" s="1061"/>
      <c r="AA23" s="1061">
        <v>11541</v>
      </c>
      <c r="AB23" s="1061"/>
      <c r="AC23" s="1061"/>
      <c r="AD23" s="1061"/>
      <c r="AE23" s="1068"/>
      <c r="AF23" s="1069">
        <v>8492</v>
      </c>
      <c r="AG23" s="1061"/>
      <c r="AH23" s="1061"/>
      <c r="AI23" s="1061"/>
      <c r="AJ23" s="1070"/>
      <c r="AK23" s="1071"/>
      <c r="AL23" s="1072"/>
      <c r="AM23" s="1072"/>
      <c r="AN23" s="1072"/>
      <c r="AO23" s="1072"/>
      <c r="AP23" s="1061">
        <v>1530015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t="s">
        <v>582</v>
      </c>
      <c r="BT23" s="993"/>
      <c r="BU23" s="993"/>
      <c r="BV23" s="993" t="s">
        <v>582</v>
      </c>
      <c r="BW23" s="993"/>
      <c r="BX23" s="993"/>
      <c r="BY23" s="993" t="s">
        <v>582</v>
      </c>
      <c r="BZ23" s="993"/>
      <c r="CA23" s="993"/>
      <c r="CB23" s="993" t="s">
        <v>582</v>
      </c>
      <c r="CC23" s="993"/>
      <c r="CD23" s="993"/>
      <c r="CE23" s="993" t="s">
        <v>582</v>
      </c>
      <c r="CF23" s="993"/>
      <c r="CG23" s="1014"/>
      <c r="CH23" s="989">
        <v>-4</v>
      </c>
      <c r="CI23" s="990"/>
      <c r="CJ23" s="990"/>
      <c r="CK23" s="990"/>
      <c r="CL23" s="991"/>
      <c r="CM23" s="989">
        <v>151</v>
      </c>
      <c r="CN23" s="990"/>
      <c r="CO23" s="990"/>
      <c r="CP23" s="990"/>
      <c r="CQ23" s="991"/>
      <c r="CR23" s="989">
        <v>80</v>
      </c>
      <c r="CS23" s="990"/>
      <c r="CT23" s="990"/>
      <c r="CU23" s="990"/>
      <c r="CV23" s="991"/>
      <c r="CW23" s="989">
        <v>0</v>
      </c>
      <c r="CX23" s="990"/>
      <c r="CY23" s="990"/>
      <c r="CZ23" s="990"/>
      <c r="DA23" s="991"/>
      <c r="DB23" s="989">
        <v>0</v>
      </c>
      <c r="DC23" s="990"/>
      <c r="DD23" s="990"/>
      <c r="DE23" s="990"/>
      <c r="DF23" s="991"/>
      <c r="DG23" s="989">
        <v>0</v>
      </c>
      <c r="DH23" s="990"/>
      <c r="DI23" s="990"/>
      <c r="DJ23" s="990"/>
      <c r="DK23" s="991"/>
      <c r="DL23" s="989">
        <v>0</v>
      </c>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356</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391</v>
      </c>
      <c r="C28" s="1048"/>
      <c r="D28" s="1048"/>
      <c r="E28" s="1048"/>
      <c r="F28" s="1048"/>
      <c r="G28" s="1048"/>
      <c r="H28" s="1048"/>
      <c r="I28" s="1048"/>
      <c r="J28" s="1048"/>
      <c r="K28" s="1048"/>
      <c r="L28" s="1048"/>
      <c r="M28" s="1048"/>
      <c r="N28" s="1048"/>
      <c r="O28" s="1048"/>
      <c r="P28" s="1049"/>
      <c r="Q28" s="1050">
        <v>139917</v>
      </c>
      <c r="R28" s="1051"/>
      <c r="S28" s="1051"/>
      <c r="T28" s="1051"/>
      <c r="U28" s="1051"/>
      <c r="V28" s="1051">
        <v>139112</v>
      </c>
      <c r="W28" s="1051"/>
      <c r="X28" s="1051"/>
      <c r="Y28" s="1051"/>
      <c r="Z28" s="1051"/>
      <c r="AA28" s="1051">
        <v>805</v>
      </c>
      <c r="AB28" s="1051"/>
      <c r="AC28" s="1051"/>
      <c r="AD28" s="1051"/>
      <c r="AE28" s="1052"/>
      <c r="AF28" s="1053">
        <v>736</v>
      </c>
      <c r="AG28" s="1051"/>
      <c r="AH28" s="1051"/>
      <c r="AI28" s="1051"/>
      <c r="AJ28" s="1054"/>
      <c r="AK28" s="1042">
        <v>15581</v>
      </c>
      <c r="AL28" s="1043"/>
      <c r="AM28" s="1043"/>
      <c r="AN28" s="1043"/>
      <c r="AO28" s="1043"/>
      <c r="AP28" s="1043">
        <v>0</v>
      </c>
      <c r="AQ28" s="1043"/>
      <c r="AR28" s="1043"/>
      <c r="AS28" s="1043"/>
      <c r="AT28" s="1043"/>
      <c r="AU28" s="1043">
        <v>0</v>
      </c>
      <c r="AV28" s="1043"/>
      <c r="AW28" s="1043"/>
      <c r="AX28" s="1043"/>
      <c r="AY28" s="1043"/>
      <c r="AZ28" s="1044">
        <v>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392</v>
      </c>
      <c r="C29" s="1031"/>
      <c r="D29" s="1031"/>
      <c r="E29" s="1031"/>
      <c r="F29" s="1031"/>
      <c r="G29" s="1031"/>
      <c r="H29" s="1031"/>
      <c r="I29" s="1031"/>
      <c r="J29" s="1031"/>
      <c r="K29" s="1031"/>
      <c r="L29" s="1031"/>
      <c r="M29" s="1031"/>
      <c r="N29" s="1031"/>
      <c r="O29" s="1031"/>
      <c r="P29" s="1032"/>
      <c r="Q29" s="1038">
        <v>159262</v>
      </c>
      <c r="R29" s="1039"/>
      <c r="S29" s="1039"/>
      <c r="T29" s="1039"/>
      <c r="U29" s="1039"/>
      <c r="V29" s="1039">
        <v>156634</v>
      </c>
      <c r="W29" s="1039"/>
      <c r="X29" s="1039"/>
      <c r="Y29" s="1039"/>
      <c r="Z29" s="1039"/>
      <c r="AA29" s="1039">
        <v>2627</v>
      </c>
      <c r="AB29" s="1039"/>
      <c r="AC29" s="1039"/>
      <c r="AD29" s="1039"/>
      <c r="AE29" s="1040"/>
      <c r="AF29" s="1035">
        <v>2627</v>
      </c>
      <c r="AG29" s="1036"/>
      <c r="AH29" s="1036"/>
      <c r="AI29" s="1036"/>
      <c r="AJ29" s="1037"/>
      <c r="AK29" s="980">
        <v>24553</v>
      </c>
      <c r="AL29" s="971"/>
      <c r="AM29" s="971"/>
      <c r="AN29" s="971"/>
      <c r="AO29" s="971"/>
      <c r="AP29" s="971">
        <v>0</v>
      </c>
      <c r="AQ29" s="971"/>
      <c r="AR29" s="971"/>
      <c r="AS29" s="971"/>
      <c r="AT29" s="971"/>
      <c r="AU29" s="971">
        <v>0</v>
      </c>
      <c r="AV29" s="971"/>
      <c r="AW29" s="971"/>
      <c r="AX29" s="971"/>
      <c r="AY29" s="971"/>
      <c r="AZ29" s="1041">
        <v>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393</v>
      </c>
      <c r="C30" s="1031"/>
      <c r="D30" s="1031"/>
      <c r="E30" s="1031"/>
      <c r="F30" s="1031"/>
      <c r="G30" s="1031"/>
      <c r="H30" s="1031"/>
      <c r="I30" s="1031"/>
      <c r="J30" s="1031"/>
      <c r="K30" s="1031"/>
      <c r="L30" s="1031"/>
      <c r="M30" s="1031"/>
      <c r="N30" s="1031"/>
      <c r="O30" s="1031"/>
      <c r="P30" s="1032"/>
      <c r="Q30" s="1038">
        <v>25165</v>
      </c>
      <c r="R30" s="1039"/>
      <c r="S30" s="1039"/>
      <c r="T30" s="1039"/>
      <c r="U30" s="1039"/>
      <c r="V30" s="1039">
        <v>24344</v>
      </c>
      <c r="W30" s="1039"/>
      <c r="X30" s="1039"/>
      <c r="Y30" s="1039"/>
      <c r="Z30" s="1039"/>
      <c r="AA30" s="1039">
        <v>820</v>
      </c>
      <c r="AB30" s="1039"/>
      <c r="AC30" s="1039"/>
      <c r="AD30" s="1039"/>
      <c r="AE30" s="1040"/>
      <c r="AF30" s="1035">
        <v>820</v>
      </c>
      <c r="AG30" s="1036"/>
      <c r="AH30" s="1036"/>
      <c r="AI30" s="1036"/>
      <c r="AJ30" s="1037"/>
      <c r="AK30" s="980">
        <v>5000</v>
      </c>
      <c r="AL30" s="971"/>
      <c r="AM30" s="971"/>
      <c r="AN30" s="971"/>
      <c r="AO30" s="971"/>
      <c r="AP30" s="971">
        <v>0</v>
      </c>
      <c r="AQ30" s="971"/>
      <c r="AR30" s="971"/>
      <c r="AS30" s="971"/>
      <c r="AT30" s="971"/>
      <c r="AU30" s="971">
        <v>0</v>
      </c>
      <c r="AV30" s="971"/>
      <c r="AW30" s="971"/>
      <c r="AX30" s="971"/>
      <c r="AY30" s="971"/>
      <c r="AZ30" s="1041">
        <v>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394</v>
      </c>
      <c r="C31" s="1031"/>
      <c r="D31" s="1031"/>
      <c r="E31" s="1031"/>
      <c r="F31" s="1031"/>
      <c r="G31" s="1031"/>
      <c r="H31" s="1031"/>
      <c r="I31" s="1031"/>
      <c r="J31" s="1031"/>
      <c r="K31" s="1031"/>
      <c r="L31" s="1031"/>
      <c r="M31" s="1031"/>
      <c r="N31" s="1031"/>
      <c r="O31" s="1031"/>
      <c r="P31" s="1032"/>
      <c r="Q31" s="1038">
        <v>16788</v>
      </c>
      <c r="R31" s="1039"/>
      <c r="S31" s="1039"/>
      <c r="T31" s="1039"/>
      <c r="U31" s="1039"/>
      <c r="V31" s="1039">
        <v>9906</v>
      </c>
      <c r="W31" s="1039"/>
      <c r="X31" s="1039"/>
      <c r="Y31" s="1039"/>
      <c r="Z31" s="1039"/>
      <c r="AA31" s="1039">
        <v>6882</v>
      </c>
      <c r="AB31" s="1039"/>
      <c r="AC31" s="1039"/>
      <c r="AD31" s="1039"/>
      <c r="AE31" s="1040"/>
      <c r="AF31" s="1035">
        <v>6882</v>
      </c>
      <c r="AG31" s="1036"/>
      <c r="AH31" s="1036"/>
      <c r="AI31" s="1036"/>
      <c r="AJ31" s="1037"/>
      <c r="AK31" s="980">
        <v>3108</v>
      </c>
      <c r="AL31" s="971"/>
      <c r="AM31" s="971"/>
      <c r="AN31" s="971"/>
      <c r="AO31" s="971"/>
      <c r="AP31" s="971">
        <v>154114</v>
      </c>
      <c r="AQ31" s="971"/>
      <c r="AR31" s="971"/>
      <c r="AS31" s="971"/>
      <c r="AT31" s="971"/>
      <c r="AU31" s="971">
        <v>9249</v>
      </c>
      <c r="AV31" s="971"/>
      <c r="AW31" s="971"/>
      <c r="AX31" s="971"/>
      <c r="AY31" s="971"/>
      <c r="AZ31" s="1041">
        <v>0</v>
      </c>
      <c r="BA31" s="1041"/>
      <c r="BB31" s="1041"/>
      <c r="BC31" s="1041"/>
      <c r="BD31" s="1041"/>
      <c r="BE31" s="972" t="s">
        <v>395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396</v>
      </c>
      <c r="C32" s="1031"/>
      <c r="D32" s="1031"/>
      <c r="E32" s="1031"/>
      <c r="F32" s="1031"/>
      <c r="G32" s="1031"/>
      <c r="H32" s="1031"/>
      <c r="I32" s="1031"/>
      <c r="J32" s="1031"/>
      <c r="K32" s="1031"/>
      <c r="L32" s="1031"/>
      <c r="M32" s="1031"/>
      <c r="N32" s="1031"/>
      <c r="O32" s="1031"/>
      <c r="P32" s="1032"/>
      <c r="Q32" s="1038">
        <v>16228</v>
      </c>
      <c r="R32" s="1039"/>
      <c r="S32" s="1039"/>
      <c r="T32" s="1039"/>
      <c r="U32" s="1039"/>
      <c r="V32" s="1039">
        <v>6608</v>
      </c>
      <c r="W32" s="1039"/>
      <c r="X32" s="1039"/>
      <c r="Y32" s="1039"/>
      <c r="Z32" s="1039"/>
      <c r="AA32" s="1039">
        <v>9620</v>
      </c>
      <c r="AB32" s="1039"/>
      <c r="AC32" s="1039"/>
      <c r="AD32" s="1039"/>
      <c r="AE32" s="1040"/>
      <c r="AF32" s="1035">
        <v>9620</v>
      </c>
      <c r="AG32" s="1036"/>
      <c r="AH32" s="1036"/>
      <c r="AI32" s="1036"/>
      <c r="AJ32" s="1037"/>
      <c r="AK32" s="980">
        <v>18983</v>
      </c>
      <c r="AL32" s="971"/>
      <c r="AM32" s="971"/>
      <c r="AN32" s="971"/>
      <c r="AO32" s="971"/>
      <c r="AP32" s="971">
        <v>239848</v>
      </c>
      <c r="AQ32" s="971"/>
      <c r="AR32" s="971"/>
      <c r="AS32" s="971"/>
      <c r="AT32" s="971"/>
      <c r="AU32" s="971">
        <v>156267</v>
      </c>
      <c r="AV32" s="971"/>
      <c r="AW32" s="971"/>
      <c r="AX32" s="971"/>
      <c r="AY32" s="971"/>
      <c r="AZ32" s="1041">
        <v>0</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397</v>
      </c>
      <c r="C33" s="1031"/>
      <c r="D33" s="1031"/>
      <c r="E33" s="1031"/>
      <c r="F33" s="1031"/>
      <c r="G33" s="1031"/>
      <c r="H33" s="1031"/>
      <c r="I33" s="1031"/>
      <c r="J33" s="1031"/>
      <c r="K33" s="1031"/>
      <c r="L33" s="1031"/>
      <c r="M33" s="1031"/>
      <c r="N33" s="1031"/>
      <c r="O33" s="1031"/>
      <c r="P33" s="1032"/>
      <c r="Q33" s="1038">
        <v>6551</v>
      </c>
      <c r="R33" s="1039"/>
      <c r="S33" s="1039"/>
      <c r="T33" s="1039"/>
      <c r="U33" s="1039"/>
      <c r="V33" s="1039">
        <v>4372</v>
      </c>
      <c r="W33" s="1039"/>
      <c r="X33" s="1039"/>
      <c r="Y33" s="1039"/>
      <c r="Z33" s="1039"/>
      <c r="AA33" s="1039">
        <v>1297</v>
      </c>
      <c r="AB33" s="1039"/>
      <c r="AC33" s="1039"/>
      <c r="AD33" s="1039"/>
      <c r="AE33" s="1040"/>
      <c r="AF33" s="1035">
        <v>1297</v>
      </c>
      <c r="AG33" s="1036"/>
      <c r="AH33" s="1036"/>
      <c r="AI33" s="1036"/>
      <c r="AJ33" s="1037"/>
      <c r="AK33" s="980">
        <v>486</v>
      </c>
      <c r="AL33" s="971"/>
      <c r="AM33" s="971"/>
      <c r="AN33" s="971"/>
      <c r="AO33" s="971"/>
      <c r="AP33" s="971">
        <v>8335</v>
      </c>
      <c r="AQ33" s="971"/>
      <c r="AR33" s="971"/>
      <c r="AS33" s="971"/>
      <c r="AT33" s="971"/>
      <c r="AU33" s="971">
        <v>133</v>
      </c>
      <c r="AV33" s="971"/>
      <c r="AW33" s="971"/>
      <c r="AX33" s="971"/>
      <c r="AY33" s="971"/>
      <c r="AZ33" s="1041">
        <v>0</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398</v>
      </c>
      <c r="C34" s="1031"/>
      <c r="D34" s="1031"/>
      <c r="E34" s="1031"/>
      <c r="F34" s="1031"/>
      <c r="G34" s="1031"/>
      <c r="H34" s="1031"/>
      <c r="I34" s="1031"/>
      <c r="J34" s="1031"/>
      <c r="K34" s="1031"/>
      <c r="L34" s="1031"/>
      <c r="M34" s="1031"/>
      <c r="N34" s="1031"/>
      <c r="O34" s="1031"/>
      <c r="P34" s="1032"/>
      <c r="Q34" s="1038">
        <v>2492</v>
      </c>
      <c r="R34" s="1039"/>
      <c r="S34" s="1039"/>
      <c r="T34" s="1039"/>
      <c r="U34" s="1039"/>
      <c r="V34" s="1039">
        <v>31562</v>
      </c>
      <c r="W34" s="1039"/>
      <c r="X34" s="1039"/>
      <c r="Y34" s="1039"/>
      <c r="Z34" s="1039"/>
      <c r="AA34" s="1039">
        <v>-41962</v>
      </c>
      <c r="AB34" s="1039"/>
      <c r="AC34" s="1039"/>
      <c r="AD34" s="1039"/>
      <c r="AE34" s="1040"/>
      <c r="AF34" s="1035" t="s">
        <v>122</v>
      </c>
      <c r="AG34" s="1036"/>
      <c r="AH34" s="1036"/>
      <c r="AI34" s="1036"/>
      <c r="AJ34" s="1037"/>
      <c r="AK34" s="980">
        <v>4662</v>
      </c>
      <c r="AL34" s="971"/>
      <c r="AM34" s="971"/>
      <c r="AN34" s="971"/>
      <c r="AO34" s="971"/>
      <c r="AP34" s="971">
        <v>302106</v>
      </c>
      <c r="AQ34" s="971"/>
      <c r="AR34" s="971"/>
      <c r="AS34" s="971"/>
      <c r="AT34" s="971"/>
      <c r="AU34" s="971">
        <v>53473</v>
      </c>
      <c r="AV34" s="971"/>
      <c r="AW34" s="971"/>
      <c r="AX34" s="971"/>
      <c r="AY34" s="971"/>
      <c r="AZ34" s="1041">
        <v>0</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399</v>
      </c>
      <c r="C35" s="1031"/>
      <c r="D35" s="1031"/>
      <c r="E35" s="1031"/>
      <c r="F35" s="1031"/>
      <c r="G35" s="1031"/>
      <c r="H35" s="1031"/>
      <c r="I35" s="1031"/>
      <c r="J35" s="1031"/>
      <c r="K35" s="1031"/>
      <c r="L35" s="1031"/>
      <c r="M35" s="1031"/>
      <c r="N35" s="1031"/>
      <c r="O35" s="1031"/>
      <c r="P35" s="1032"/>
      <c r="Q35" s="1038">
        <v>5167</v>
      </c>
      <c r="R35" s="1039"/>
      <c r="S35" s="1039"/>
      <c r="T35" s="1039"/>
      <c r="U35" s="1039"/>
      <c r="V35" s="1039">
        <v>4609</v>
      </c>
      <c r="W35" s="1039"/>
      <c r="X35" s="1039"/>
      <c r="Y35" s="1039"/>
      <c r="Z35" s="1039"/>
      <c r="AA35" s="1039">
        <f>+Q35-V35</f>
        <v>558</v>
      </c>
      <c r="AB35" s="1039"/>
      <c r="AC35" s="1039"/>
      <c r="AD35" s="1039"/>
      <c r="AE35" s="1040"/>
      <c r="AF35" s="1035">
        <v>558</v>
      </c>
      <c r="AG35" s="1036"/>
      <c r="AH35" s="1036"/>
      <c r="AI35" s="1036"/>
      <c r="AJ35" s="1037"/>
      <c r="AK35" s="980">
        <v>864</v>
      </c>
      <c r="AL35" s="971"/>
      <c r="AM35" s="971"/>
      <c r="AN35" s="971"/>
      <c r="AO35" s="971"/>
      <c r="AP35" s="971">
        <v>17105</v>
      </c>
      <c r="AQ35" s="971"/>
      <c r="AR35" s="971"/>
      <c r="AS35" s="971"/>
      <c r="AT35" s="971"/>
      <c r="AU35" s="971">
        <v>11392</v>
      </c>
      <c r="AV35" s="971"/>
      <c r="AW35" s="971"/>
      <c r="AX35" s="971"/>
      <c r="AY35" s="971"/>
      <c r="AZ35" s="1041">
        <v>0</v>
      </c>
      <c r="BA35" s="1041"/>
      <c r="BB35" s="1041"/>
      <c r="BC35" s="1041"/>
      <c r="BD35" s="1041"/>
      <c r="BE35" s="972" t="s">
        <v>400</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401</v>
      </c>
      <c r="C36" s="1031"/>
      <c r="D36" s="1031"/>
      <c r="E36" s="1031"/>
      <c r="F36" s="1031"/>
      <c r="G36" s="1031"/>
      <c r="H36" s="1031"/>
      <c r="I36" s="1031"/>
      <c r="J36" s="1031"/>
      <c r="K36" s="1031"/>
      <c r="L36" s="1031"/>
      <c r="M36" s="1031"/>
      <c r="N36" s="1031"/>
      <c r="O36" s="1031"/>
      <c r="P36" s="1032"/>
      <c r="Q36" s="1038">
        <v>1270</v>
      </c>
      <c r="R36" s="1039"/>
      <c r="S36" s="1039"/>
      <c r="T36" s="1039"/>
      <c r="U36" s="1039"/>
      <c r="V36" s="1039">
        <v>1270</v>
      </c>
      <c r="W36" s="1039"/>
      <c r="X36" s="1039"/>
      <c r="Y36" s="1039"/>
      <c r="Z36" s="1039"/>
      <c r="AA36" s="1039">
        <v>0</v>
      </c>
      <c r="AB36" s="1039"/>
      <c r="AC36" s="1039"/>
      <c r="AD36" s="1039"/>
      <c r="AE36" s="1040"/>
      <c r="AF36" s="1035" t="s">
        <v>122</v>
      </c>
      <c r="AG36" s="1036"/>
      <c r="AH36" s="1036"/>
      <c r="AI36" s="1036"/>
      <c r="AJ36" s="1037"/>
      <c r="AK36" s="980">
        <v>590</v>
      </c>
      <c r="AL36" s="971"/>
      <c r="AM36" s="971"/>
      <c r="AN36" s="971"/>
      <c r="AO36" s="971"/>
      <c r="AP36" s="971">
        <v>6621</v>
      </c>
      <c r="AQ36" s="971"/>
      <c r="AR36" s="971"/>
      <c r="AS36" s="971"/>
      <c r="AT36" s="971"/>
      <c r="AU36" s="971">
        <v>3098</v>
      </c>
      <c r="AV36" s="971"/>
      <c r="AW36" s="971"/>
      <c r="AX36" s="971"/>
      <c r="AY36" s="971"/>
      <c r="AZ36" s="1041">
        <v>0</v>
      </c>
      <c r="BA36" s="1041"/>
      <c r="BB36" s="1041"/>
      <c r="BC36" s="1041"/>
      <c r="BD36" s="1041"/>
      <c r="BE36" s="972" t="s">
        <v>400</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402</v>
      </c>
      <c r="C37" s="1031"/>
      <c r="D37" s="1031"/>
      <c r="E37" s="1031"/>
      <c r="F37" s="1031"/>
      <c r="G37" s="1031"/>
      <c r="H37" s="1031"/>
      <c r="I37" s="1031"/>
      <c r="J37" s="1031"/>
      <c r="K37" s="1031"/>
      <c r="L37" s="1031"/>
      <c r="M37" s="1031"/>
      <c r="N37" s="1031"/>
      <c r="O37" s="1031"/>
      <c r="P37" s="1032"/>
      <c r="Q37" s="1038">
        <v>196</v>
      </c>
      <c r="R37" s="1039"/>
      <c r="S37" s="1039"/>
      <c r="T37" s="1039"/>
      <c r="U37" s="1039"/>
      <c r="V37" s="1039">
        <v>195</v>
      </c>
      <c r="W37" s="1039"/>
      <c r="X37" s="1039"/>
      <c r="Y37" s="1039"/>
      <c r="Z37" s="1039"/>
      <c r="AA37" s="1039">
        <v>1</v>
      </c>
      <c r="AB37" s="1039"/>
      <c r="AC37" s="1039"/>
      <c r="AD37" s="1039"/>
      <c r="AE37" s="1040"/>
      <c r="AF37" s="1035">
        <v>1</v>
      </c>
      <c r="AG37" s="1036"/>
      <c r="AH37" s="1036"/>
      <c r="AI37" s="1036"/>
      <c r="AJ37" s="1037"/>
      <c r="AK37" s="980">
        <v>116</v>
      </c>
      <c r="AL37" s="971"/>
      <c r="AM37" s="971"/>
      <c r="AN37" s="971"/>
      <c r="AO37" s="971"/>
      <c r="AP37" s="971">
        <v>243379</v>
      </c>
      <c r="AQ37" s="971"/>
      <c r="AR37" s="971"/>
      <c r="AS37" s="971"/>
      <c r="AT37" s="971"/>
      <c r="AU37" s="971">
        <v>207</v>
      </c>
      <c r="AV37" s="971"/>
      <c r="AW37" s="971"/>
      <c r="AX37" s="971"/>
      <c r="AY37" s="971"/>
      <c r="AZ37" s="1041">
        <v>0</v>
      </c>
      <c r="BA37" s="1041"/>
      <c r="BB37" s="1041"/>
      <c r="BC37" s="1041"/>
      <c r="BD37" s="1041"/>
      <c r="BE37" s="972" t="s">
        <v>400</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t="s">
        <v>403</v>
      </c>
      <c r="C38" s="1031"/>
      <c r="D38" s="1031"/>
      <c r="E38" s="1031"/>
      <c r="F38" s="1031"/>
      <c r="G38" s="1031"/>
      <c r="H38" s="1031"/>
      <c r="I38" s="1031"/>
      <c r="J38" s="1031"/>
      <c r="K38" s="1031"/>
      <c r="L38" s="1031"/>
      <c r="M38" s="1031"/>
      <c r="N38" s="1031"/>
      <c r="O38" s="1031"/>
      <c r="P38" s="1032"/>
      <c r="Q38" s="1038">
        <v>1728</v>
      </c>
      <c r="R38" s="1039"/>
      <c r="S38" s="1039"/>
      <c r="T38" s="1039"/>
      <c r="U38" s="1039"/>
      <c r="V38" s="1039">
        <v>688</v>
      </c>
      <c r="W38" s="1039"/>
      <c r="X38" s="1039"/>
      <c r="Y38" s="1039"/>
      <c r="Z38" s="1039"/>
      <c r="AA38" s="1039">
        <v>1041</v>
      </c>
      <c r="AB38" s="1039"/>
      <c r="AC38" s="1039"/>
      <c r="AD38" s="1039"/>
      <c r="AE38" s="1040"/>
      <c r="AF38" s="1035">
        <v>1041</v>
      </c>
      <c r="AG38" s="1036"/>
      <c r="AH38" s="1036"/>
      <c r="AI38" s="1036"/>
      <c r="AJ38" s="1037"/>
      <c r="AK38" s="980">
        <v>0</v>
      </c>
      <c r="AL38" s="971"/>
      <c r="AM38" s="971"/>
      <c r="AN38" s="971"/>
      <c r="AO38" s="971"/>
      <c r="AP38" s="971">
        <v>0</v>
      </c>
      <c r="AQ38" s="971"/>
      <c r="AR38" s="971"/>
      <c r="AS38" s="971"/>
      <c r="AT38" s="971"/>
      <c r="AU38" s="971">
        <v>0</v>
      </c>
      <c r="AV38" s="971"/>
      <c r="AW38" s="971"/>
      <c r="AX38" s="971"/>
      <c r="AY38" s="971"/>
      <c r="AZ38" s="1041">
        <v>0</v>
      </c>
      <c r="BA38" s="1041"/>
      <c r="BB38" s="1041"/>
      <c r="BC38" s="1041"/>
      <c r="BD38" s="1041"/>
      <c r="BE38" s="972" t="s">
        <v>400</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379</v>
      </c>
      <c r="B63" s="937" t="s">
        <v>405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23583</v>
      </c>
      <c r="AG63" s="959"/>
      <c r="AH63" s="959"/>
      <c r="AI63" s="959"/>
      <c r="AJ63" s="1022"/>
      <c r="AK63" s="1023"/>
      <c r="AL63" s="963"/>
      <c r="AM63" s="963"/>
      <c r="AN63" s="963"/>
      <c r="AO63" s="963"/>
      <c r="AP63" s="959">
        <v>971508</v>
      </c>
      <c r="AQ63" s="959"/>
      <c r="AR63" s="959"/>
      <c r="AS63" s="959"/>
      <c r="AT63" s="959"/>
      <c r="AU63" s="959">
        <v>233819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407</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408</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561</v>
      </c>
      <c r="C68" s="986"/>
      <c r="D68" s="986"/>
      <c r="E68" s="986"/>
      <c r="F68" s="986"/>
      <c r="G68" s="986"/>
      <c r="H68" s="986"/>
      <c r="I68" s="986"/>
      <c r="J68" s="986"/>
      <c r="K68" s="986"/>
      <c r="L68" s="986"/>
      <c r="M68" s="986"/>
      <c r="N68" s="986"/>
      <c r="O68" s="986"/>
      <c r="P68" s="987"/>
      <c r="Q68" s="988">
        <v>3541</v>
      </c>
      <c r="R68" s="982"/>
      <c r="S68" s="982"/>
      <c r="T68" s="982"/>
      <c r="U68" s="982"/>
      <c r="V68" s="982">
        <v>3472</v>
      </c>
      <c r="W68" s="982"/>
      <c r="X68" s="982"/>
      <c r="Y68" s="982"/>
      <c r="Z68" s="982"/>
      <c r="AA68" s="982">
        <v>69</v>
      </c>
      <c r="AB68" s="982"/>
      <c r="AC68" s="982"/>
      <c r="AD68" s="982"/>
      <c r="AE68" s="982"/>
      <c r="AF68" s="982">
        <v>69</v>
      </c>
      <c r="AG68" s="982"/>
      <c r="AH68" s="982"/>
      <c r="AI68" s="982"/>
      <c r="AJ68" s="982"/>
      <c r="AK68" s="982">
        <v>0</v>
      </c>
      <c r="AL68" s="982"/>
      <c r="AM68" s="982"/>
      <c r="AN68" s="982"/>
      <c r="AO68" s="982"/>
      <c r="AP68" s="982">
        <v>0</v>
      </c>
      <c r="AQ68" s="982"/>
      <c r="AR68" s="982"/>
      <c r="AS68" s="982"/>
      <c r="AT68" s="982"/>
      <c r="AU68" s="982">
        <v>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562</v>
      </c>
      <c r="C69" s="975"/>
      <c r="D69" s="975"/>
      <c r="E69" s="975"/>
      <c r="F69" s="975"/>
      <c r="G69" s="975"/>
      <c r="H69" s="975"/>
      <c r="I69" s="975"/>
      <c r="J69" s="975"/>
      <c r="K69" s="975"/>
      <c r="L69" s="975"/>
      <c r="M69" s="975"/>
      <c r="N69" s="975"/>
      <c r="O69" s="975"/>
      <c r="P69" s="976"/>
      <c r="Q69" s="977">
        <v>417602</v>
      </c>
      <c r="R69" s="971"/>
      <c r="S69" s="971"/>
      <c r="T69" s="971"/>
      <c r="U69" s="971"/>
      <c r="V69" s="971">
        <v>406957</v>
      </c>
      <c r="W69" s="971"/>
      <c r="X69" s="971"/>
      <c r="Y69" s="971"/>
      <c r="Z69" s="971"/>
      <c r="AA69" s="971">
        <v>10646</v>
      </c>
      <c r="AB69" s="971"/>
      <c r="AC69" s="971"/>
      <c r="AD69" s="971"/>
      <c r="AE69" s="971"/>
      <c r="AF69" s="971">
        <v>10646</v>
      </c>
      <c r="AG69" s="971"/>
      <c r="AH69" s="971"/>
      <c r="AI69" s="971"/>
      <c r="AJ69" s="971"/>
      <c r="AK69" s="971">
        <v>0</v>
      </c>
      <c r="AL69" s="971"/>
      <c r="AM69" s="971"/>
      <c r="AN69" s="971"/>
      <c r="AO69" s="971"/>
      <c r="AP69" s="971">
        <v>0</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563</v>
      </c>
      <c r="C70" s="975"/>
      <c r="D70" s="975"/>
      <c r="E70" s="975"/>
      <c r="F70" s="975"/>
      <c r="G70" s="975"/>
      <c r="H70" s="975"/>
      <c r="I70" s="975"/>
      <c r="J70" s="975"/>
      <c r="K70" s="975"/>
      <c r="L70" s="975"/>
      <c r="M70" s="975"/>
      <c r="N70" s="975"/>
      <c r="O70" s="975"/>
      <c r="P70" s="976"/>
      <c r="Q70" s="977">
        <v>14</v>
      </c>
      <c r="R70" s="971"/>
      <c r="S70" s="971"/>
      <c r="T70" s="971"/>
      <c r="U70" s="971"/>
      <c r="V70" s="971">
        <v>7</v>
      </c>
      <c r="W70" s="971"/>
      <c r="X70" s="971"/>
      <c r="Y70" s="971"/>
      <c r="Z70" s="971"/>
      <c r="AA70" s="971">
        <v>7</v>
      </c>
      <c r="AB70" s="971"/>
      <c r="AC70" s="971"/>
      <c r="AD70" s="971"/>
      <c r="AE70" s="971"/>
      <c r="AF70" s="971">
        <v>7</v>
      </c>
      <c r="AG70" s="971"/>
      <c r="AH70" s="971"/>
      <c r="AI70" s="971"/>
      <c r="AJ70" s="971"/>
      <c r="AK70" s="971">
        <v>0</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564</v>
      </c>
      <c r="C71" s="975"/>
      <c r="D71" s="975"/>
      <c r="E71" s="975"/>
      <c r="F71" s="975"/>
      <c r="G71" s="975"/>
      <c r="H71" s="975"/>
      <c r="I71" s="975"/>
      <c r="J71" s="975"/>
      <c r="K71" s="975"/>
      <c r="L71" s="975"/>
      <c r="M71" s="975"/>
      <c r="N71" s="975"/>
      <c r="O71" s="975"/>
      <c r="P71" s="976"/>
      <c r="Q71" s="977">
        <v>17</v>
      </c>
      <c r="R71" s="971"/>
      <c r="S71" s="971"/>
      <c r="T71" s="971"/>
      <c r="U71" s="971"/>
      <c r="V71" s="971">
        <v>12</v>
      </c>
      <c r="W71" s="971"/>
      <c r="X71" s="971"/>
      <c r="Y71" s="971"/>
      <c r="Z71" s="971"/>
      <c r="AA71" s="971">
        <v>5</v>
      </c>
      <c r="AB71" s="971"/>
      <c r="AC71" s="971"/>
      <c r="AD71" s="971"/>
      <c r="AE71" s="971"/>
      <c r="AF71" s="971">
        <v>5</v>
      </c>
      <c r="AG71" s="971"/>
      <c r="AH71" s="971"/>
      <c r="AI71" s="971"/>
      <c r="AJ71" s="971"/>
      <c r="AK71" s="971">
        <v>0</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565</v>
      </c>
      <c r="C72" s="975"/>
      <c r="D72" s="975"/>
      <c r="E72" s="975"/>
      <c r="F72" s="975"/>
      <c r="G72" s="975"/>
      <c r="H72" s="975"/>
      <c r="I72" s="975"/>
      <c r="J72" s="975"/>
      <c r="K72" s="975"/>
      <c r="L72" s="975"/>
      <c r="M72" s="975"/>
      <c r="N72" s="975"/>
      <c r="O72" s="975"/>
      <c r="P72" s="976"/>
      <c r="Q72" s="977">
        <v>14</v>
      </c>
      <c r="R72" s="971"/>
      <c r="S72" s="971"/>
      <c r="T72" s="971"/>
      <c r="U72" s="971"/>
      <c r="V72" s="971">
        <v>12</v>
      </c>
      <c r="W72" s="971"/>
      <c r="X72" s="971"/>
      <c r="Y72" s="971"/>
      <c r="Z72" s="971"/>
      <c r="AA72" s="971">
        <v>3</v>
      </c>
      <c r="AB72" s="971"/>
      <c r="AC72" s="971"/>
      <c r="AD72" s="971"/>
      <c r="AE72" s="971"/>
      <c r="AF72" s="971">
        <v>3</v>
      </c>
      <c r="AG72" s="971"/>
      <c r="AH72" s="971"/>
      <c r="AI72" s="971"/>
      <c r="AJ72" s="971"/>
      <c r="AK72" s="971">
        <v>0</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379</v>
      </c>
      <c r="B88" s="937" t="s">
        <v>409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10730</v>
      </c>
      <c r="AG88" s="959"/>
      <c r="AH88" s="959"/>
      <c r="AI88" s="959"/>
      <c r="AJ88" s="959"/>
      <c r="AK88" s="963"/>
      <c r="AL88" s="963"/>
      <c r="AM88" s="963"/>
      <c r="AN88" s="963"/>
      <c r="AO88" s="963"/>
      <c r="AP88" s="959">
        <v>0</v>
      </c>
      <c r="AQ88" s="959"/>
      <c r="AR88" s="959"/>
      <c r="AS88" s="959"/>
      <c r="AT88" s="959"/>
      <c r="AU88" s="959">
        <v>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410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4833</v>
      </c>
      <c r="CS102" s="953"/>
      <c r="CT102" s="953"/>
      <c r="CU102" s="953"/>
      <c r="CV102" s="954"/>
      <c r="CW102" s="952">
        <v>1233</v>
      </c>
      <c r="CX102" s="953"/>
      <c r="CY102" s="953"/>
      <c r="CZ102" s="953"/>
      <c r="DA102" s="954"/>
      <c r="DB102" s="952">
        <v>10022</v>
      </c>
      <c r="DC102" s="953"/>
      <c r="DD102" s="953"/>
      <c r="DE102" s="953"/>
      <c r="DF102" s="954"/>
      <c r="DG102" s="952">
        <v>5002</v>
      </c>
      <c r="DH102" s="953"/>
      <c r="DI102" s="953"/>
      <c r="DJ102" s="953"/>
      <c r="DK102" s="954"/>
      <c r="DL102" s="952">
        <v>799</v>
      </c>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418</v>
      </c>
      <c r="AB109" s="896"/>
      <c r="AC109" s="896"/>
      <c r="AD109" s="896"/>
      <c r="AE109" s="897"/>
      <c r="AF109" s="898" t="s">
        <v>419</v>
      </c>
      <c r="AG109" s="896"/>
      <c r="AH109" s="896"/>
      <c r="AI109" s="896"/>
      <c r="AJ109" s="897"/>
      <c r="AK109" s="898" t="s">
        <v>293</v>
      </c>
      <c r="AL109" s="896"/>
      <c r="AM109" s="896"/>
      <c r="AN109" s="896"/>
      <c r="AO109" s="897"/>
      <c r="AP109" s="898" t="s">
        <v>420</v>
      </c>
      <c r="AQ109" s="896"/>
      <c r="AR109" s="896"/>
      <c r="AS109" s="896"/>
      <c r="AT109" s="929"/>
      <c r="AU109" s="895" t="s">
        <v>417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418</v>
      </c>
      <c r="BR109" s="896"/>
      <c r="BS109" s="896"/>
      <c r="BT109" s="896"/>
      <c r="BU109" s="897"/>
      <c r="BV109" s="898" t="s">
        <v>419</v>
      </c>
      <c r="BW109" s="896"/>
      <c r="BX109" s="896"/>
      <c r="BY109" s="896"/>
      <c r="BZ109" s="897"/>
      <c r="CA109" s="898" t="s">
        <v>293</v>
      </c>
      <c r="CB109" s="896"/>
      <c r="CC109" s="896"/>
      <c r="CD109" s="896"/>
      <c r="CE109" s="897"/>
      <c r="CF109" s="936" t="s">
        <v>420</v>
      </c>
      <c r="CG109" s="936"/>
      <c r="CH109" s="936"/>
      <c r="CI109" s="936"/>
      <c r="CJ109" s="936"/>
      <c r="CK109" s="898" t="s">
        <v>421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418</v>
      </c>
      <c r="DH109" s="896"/>
      <c r="DI109" s="896"/>
      <c r="DJ109" s="896"/>
      <c r="DK109" s="897"/>
      <c r="DL109" s="898" t="s">
        <v>419</v>
      </c>
      <c r="DM109" s="896"/>
      <c r="DN109" s="896"/>
      <c r="DO109" s="896"/>
      <c r="DP109" s="897"/>
      <c r="DQ109" s="898" t="s">
        <v>293</v>
      </c>
      <c r="DR109" s="896"/>
      <c r="DS109" s="896"/>
      <c r="DT109" s="896"/>
      <c r="DU109" s="897"/>
      <c r="DV109" s="898" t="s">
        <v>420</v>
      </c>
      <c r="DW109" s="896"/>
      <c r="DX109" s="896"/>
      <c r="DY109" s="896"/>
      <c r="DZ109" s="929"/>
    </row>
    <row r="110" spans="1:131" s="230" customFormat="1" ht="26.25" customHeight="1" x14ac:dyDescent="0.2">
      <c r="A110" s="807" t="s">
        <v>422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47258123</v>
      </c>
      <c r="AB110" s="889"/>
      <c r="AC110" s="889"/>
      <c r="AD110" s="889"/>
      <c r="AE110" s="890"/>
      <c r="AF110" s="891">
        <v>46610811</v>
      </c>
      <c r="AG110" s="889"/>
      <c r="AH110" s="889"/>
      <c r="AI110" s="889"/>
      <c r="AJ110" s="890"/>
      <c r="AK110" s="891">
        <v>43935614</v>
      </c>
      <c r="AL110" s="889"/>
      <c r="AM110" s="889"/>
      <c r="AN110" s="889"/>
      <c r="AO110" s="890"/>
      <c r="AP110" s="892">
        <v>12</v>
      </c>
      <c r="AQ110" s="893"/>
      <c r="AR110" s="893"/>
      <c r="AS110" s="893"/>
      <c r="AT110" s="894"/>
      <c r="AU110" s="930" t="s">
        <v>69</v>
      </c>
      <c r="AV110" s="931"/>
      <c r="AW110" s="931"/>
      <c r="AX110" s="931"/>
      <c r="AY110" s="931"/>
      <c r="AZ110" s="860" t="s">
        <v>423</v>
      </c>
      <c r="BA110" s="808"/>
      <c r="BB110" s="808"/>
      <c r="BC110" s="808"/>
      <c r="BD110" s="808"/>
      <c r="BE110" s="808"/>
      <c r="BF110" s="808"/>
      <c r="BG110" s="808"/>
      <c r="BH110" s="808"/>
      <c r="BI110" s="808"/>
      <c r="BJ110" s="808"/>
      <c r="BK110" s="808"/>
      <c r="BL110" s="808"/>
      <c r="BM110" s="808"/>
      <c r="BN110" s="808"/>
      <c r="BO110" s="808"/>
      <c r="BP110" s="809"/>
      <c r="BQ110" s="861">
        <v>1550133471</v>
      </c>
      <c r="BR110" s="842"/>
      <c r="BS110" s="842"/>
      <c r="BT110" s="842"/>
      <c r="BU110" s="842"/>
      <c r="BV110" s="842">
        <v>1545924452</v>
      </c>
      <c r="BW110" s="842"/>
      <c r="BX110" s="842"/>
      <c r="BY110" s="842"/>
      <c r="BZ110" s="842"/>
      <c r="CA110" s="842">
        <v>1530014544</v>
      </c>
      <c r="CB110" s="842"/>
      <c r="CC110" s="842"/>
      <c r="CD110" s="842"/>
      <c r="CE110" s="842"/>
      <c r="CF110" s="866">
        <v>417.4</v>
      </c>
      <c r="CG110" s="867"/>
      <c r="CH110" s="867"/>
      <c r="CI110" s="867"/>
      <c r="CJ110" s="867"/>
      <c r="CK110" s="926" t="s">
        <v>424</v>
      </c>
      <c r="CL110" s="819"/>
      <c r="CM110" s="860" t="s">
        <v>425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3061447</v>
      </c>
      <c r="DH110" s="842"/>
      <c r="DI110" s="842"/>
      <c r="DJ110" s="842"/>
      <c r="DK110" s="842"/>
      <c r="DL110" s="842">
        <v>2403769</v>
      </c>
      <c r="DM110" s="842"/>
      <c r="DN110" s="842"/>
      <c r="DO110" s="842"/>
      <c r="DP110" s="842"/>
      <c r="DQ110" s="842">
        <v>1731255</v>
      </c>
      <c r="DR110" s="842"/>
      <c r="DS110" s="842"/>
      <c r="DT110" s="842"/>
      <c r="DU110" s="842"/>
      <c r="DV110" s="843">
        <v>0.5</v>
      </c>
      <c r="DW110" s="843"/>
      <c r="DX110" s="843"/>
      <c r="DY110" s="843"/>
      <c r="DZ110" s="844"/>
    </row>
    <row r="111" spans="1:131" s="230" customFormat="1" ht="26.25" customHeight="1" x14ac:dyDescent="0.2">
      <c r="A111" s="774" t="s">
        <v>426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v>9793748</v>
      </c>
      <c r="AB111" s="919"/>
      <c r="AC111" s="919"/>
      <c r="AD111" s="919"/>
      <c r="AE111" s="920"/>
      <c r="AF111" s="921">
        <v>8010140</v>
      </c>
      <c r="AG111" s="919"/>
      <c r="AH111" s="919"/>
      <c r="AI111" s="919"/>
      <c r="AJ111" s="920"/>
      <c r="AK111" s="921">
        <v>8794122</v>
      </c>
      <c r="AL111" s="919"/>
      <c r="AM111" s="919"/>
      <c r="AN111" s="919"/>
      <c r="AO111" s="920"/>
      <c r="AP111" s="922">
        <v>2.4</v>
      </c>
      <c r="AQ111" s="923"/>
      <c r="AR111" s="923"/>
      <c r="AS111" s="923"/>
      <c r="AT111" s="924"/>
      <c r="AU111" s="932"/>
      <c r="AV111" s="933"/>
      <c r="AW111" s="933"/>
      <c r="AX111" s="933"/>
      <c r="AY111" s="933"/>
      <c r="AZ111" s="815" t="s">
        <v>427</v>
      </c>
      <c r="BA111" s="752"/>
      <c r="BB111" s="752"/>
      <c r="BC111" s="752"/>
      <c r="BD111" s="752"/>
      <c r="BE111" s="752"/>
      <c r="BF111" s="752"/>
      <c r="BG111" s="752"/>
      <c r="BH111" s="752"/>
      <c r="BI111" s="752"/>
      <c r="BJ111" s="752"/>
      <c r="BK111" s="752"/>
      <c r="BL111" s="752"/>
      <c r="BM111" s="752"/>
      <c r="BN111" s="752"/>
      <c r="BO111" s="752"/>
      <c r="BP111" s="753"/>
      <c r="BQ111" s="816">
        <v>7923953</v>
      </c>
      <c r="BR111" s="817"/>
      <c r="BS111" s="817"/>
      <c r="BT111" s="817"/>
      <c r="BU111" s="817"/>
      <c r="BV111" s="817">
        <v>7290058</v>
      </c>
      <c r="BW111" s="817"/>
      <c r="BX111" s="817"/>
      <c r="BY111" s="817"/>
      <c r="BZ111" s="817"/>
      <c r="CA111" s="817">
        <v>6016606</v>
      </c>
      <c r="CB111" s="817"/>
      <c r="CC111" s="817"/>
      <c r="CD111" s="817"/>
      <c r="CE111" s="817"/>
      <c r="CF111" s="875">
        <v>1.6</v>
      </c>
      <c r="CG111" s="876"/>
      <c r="CH111" s="876"/>
      <c r="CI111" s="876"/>
      <c r="CJ111" s="876"/>
      <c r="CK111" s="927"/>
      <c r="CL111" s="821"/>
      <c r="CM111" s="815" t="s">
        <v>428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429</v>
      </c>
      <c r="B112" s="913"/>
      <c r="C112" s="752" t="s">
        <v>430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47478870</v>
      </c>
      <c r="AB112" s="780"/>
      <c r="AC112" s="780"/>
      <c r="AD112" s="780"/>
      <c r="AE112" s="781"/>
      <c r="AF112" s="782">
        <v>48810607</v>
      </c>
      <c r="AG112" s="780"/>
      <c r="AH112" s="780"/>
      <c r="AI112" s="780"/>
      <c r="AJ112" s="781"/>
      <c r="AK112" s="782">
        <v>50446290</v>
      </c>
      <c r="AL112" s="780"/>
      <c r="AM112" s="780"/>
      <c r="AN112" s="780"/>
      <c r="AO112" s="781"/>
      <c r="AP112" s="824">
        <v>13.8</v>
      </c>
      <c r="AQ112" s="825"/>
      <c r="AR112" s="825"/>
      <c r="AS112" s="825"/>
      <c r="AT112" s="826"/>
      <c r="AU112" s="932"/>
      <c r="AV112" s="933"/>
      <c r="AW112" s="933"/>
      <c r="AX112" s="933"/>
      <c r="AY112" s="933"/>
      <c r="AZ112" s="815" t="s">
        <v>431</v>
      </c>
      <c r="BA112" s="752"/>
      <c r="BB112" s="752"/>
      <c r="BC112" s="752"/>
      <c r="BD112" s="752"/>
      <c r="BE112" s="752"/>
      <c r="BF112" s="752"/>
      <c r="BG112" s="752"/>
      <c r="BH112" s="752"/>
      <c r="BI112" s="752"/>
      <c r="BJ112" s="752"/>
      <c r="BK112" s="752"/>
      <c r="BL112" s="752"/>
      <c r="BM112" s="752"/>
      <c r="BN112" s="752"/>
      <c r="BO112" s="752"/>
      <c r="BP112" s="753"/>
      <c r="BQ112" s="816">
        <v>242182168</v>
      </c>
      <c r="BR112" s="817"/>
      <c r="BS112" s="817"/>
      <c r="BT112" s="817"/>
      <c r="BU112" s="817"/>
      <c r="BV112" s="817">
        <v>236872390</v>
      </c>
      <c r="BW112" s="817"/>
      <c r="BX112" s="817"/>
      <c r="BY112" s="817"/>
      <c r="BZ112" s="817"/>
      <c r="CA112" s="817">
        <v>233817540</v>
      </c>
      <c r="CB112" s="817"/>
      <c r="CC112" s="817"/>
      <c r="CD112" s="817"/>
      <c r="CE112" s="817"/>
      <c r="CF112" s="875">
        <v>63.8</v>
      </c>
      <c r="CG112" s="876"/>
      <c r="CH112" s="876"/>
      <c r="CI112" s="876"/>
      <c r="CJ112" s="876"/>
      <c r="CK112" s="927"/>
      <c r="CL112" s="821"/>
      <c r="CM112" s="815" t="s">
        <v>432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18658876</v>
      </c>
      <c r="AB113" s="919"/>
      <c r="AC113" s="919"/>
      <c r="AD113" s="919"/>
      <c r="AE113" s="920"/>
      <c r="AF113" s="921">
        <v>18227202</v>
      </c>
      <c r="AG113" s="919"/>
      <c r="AH113" s="919"/>
      <c r="AI113" s="919"/>
      <c r="AJ113" s="920"/>
      <c r="AK113" s="921">
        <v>18742857</v>
      </c>
      <c r="AL113" s="919"/>
      <c r="AM113" s="919"/>
      <c r="AN113" s="919"/>
      <c r="AO113" s="920"/>
      <c r="AP113" s="922">
        <v>5.0999999999999996</v>
      </c>
      <c r="AQ113" s="923"/>
      <c r="AR113" s="923"/>
      <c r="AS113" s="923"/>
      <c r="AT113" s="924"/>
      <c r="AU113" s="932"/>
      <c r="AV113" s="933"/>
      <c r="AW113" s="933"/>
      <c r="AX113" s="933"/>
      <c r="AY113" s="933"/>
      <c r="AZ113" s="815" t="s">
        <v>434</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437</v>
      </c>
      <c r="BA114" s="752"/>
      <c r="BB114" s="752"/>
      <c r="BC114" s="752"/>
      <c r="BD114" s="752"/>
      <c r="BE114" s="752"/>
      <c r="BF114" s="752"/>
      <c r="BG114" s="752"/>
      <c r="BH114" s="752"/>
      <c r="BI114" s="752"/>
      <c r="BJ114" s="752"/>
      <c r="BK114" s="752"/>
      <c r="BL114" s="752"/>
      <c r="BM114" s="752"/>
      <c r="BN114" s="752"/>
      <c r="BO114" s="752"/>
      <c r="BP114" s="753"/>
      <c r="BQ114" s="816">
        <v>94968493</v>
      </c>
      <c r="BR114" s="817"/>
      <c r="BS114" s="817"/>
      <c r="BT114" s="817"/>
      <c r="BU114" s="817"/>
      <c r="BV114" s="817">
        <v>92247285</v>
      </c>
      <c r="BW114" s="817"/>
      <c r="BX114" s="817"/>
      <c r="BY114" s="817"/>
      <c r="BZ114" s="817"/>
      <c r="CA114" s="817">
        <v>95391954</v>
      </c>
      <c r="CB114" s="817"/>
      <c r="CC114" s="817"/>
      <c r="CD114" s="817"/>
      <c r="CE114" s="817"/>
      <c r="CF114" s="875">
        <v>26</v>
      </c>
      <c r="CG114" s="876"/>
      <c r="CH114" s="876"/>
      <c r="CI114" s="876"/>
      <c r="CJ114" s="876"/>
      <c r="CK114" s="927"/>
      <c r="CL114" s="821"/>
      <c r="CM114" s="815" t="s">
        <v>438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769961</v>
      </c>
      <c r="AB115" s="919"/>
      <c r="AC115" s="919"/>
      <c r="AD115" s="919"/>
      <c r="AE115" s="920"/>
      <c r="AF115" s="921">
        <v>657659</v>
      </c>
      <c r="AG115" s="919"/>
      <c r="AH115" s="919"/>
      <c r="AI115" s="919"/>
      <c r="AJ115" s="920"/>
      <c r="AK115" s="921">
        <v>672514</v>
      </c>
      <c r="AL115" s="919"/>
      <c r="AM115" s="919"/>
      <c r="AN115" s="919"/>
      <c r="AO115" s="920"/>
      <c r="AP115" s="922">
        <v>0.2</v>
      </c>
      <c r="AQ115" s="923"/>
      <c r="AR115" s="923"/>
      <c r="AS115" s="923"/>
      <c r="AT115" s="924"/>
      <c r="AU115" s="932"/>
      <c r="AV115" s="933"/>
      <c r="AW115" s="933"/>
      <c r="AX115" s="933"/>
      <c r="AY115" s="933"/>
      <c r="AZ115" s="815" t="s">
        <v>440</v>
      </c>
      <c r="BA115" s="752"/>
      <c r="BB115" s="752"/>
      <c r="BC115" s="752"/>
      <c r="BD115" s="752"/>
      <c r="BE115" s="752"/>
      <c r="BF115" s="752"/>
      <c r="BG115" s="752"/>
      <c r="BH115" s="752"/>
      <c r="BI115" s="752"/>
      <c r="BJ115" s="752"/>
      <c r="BK115" s="752"/>
      <c r="BL115" s="752"/>
      <c r="BM115" s="752"/>
      <c r="BN115" s="752"/>
      <c r="BO115" s="752"/>
      <c r="BP115" s="753"/>
      <c r="BQ115" s="816">
        <v>1978181</v>
      </c>
      <c r="BR115" s="817"/>
      <c r="BS115" s="817"/>
      <c r="BT115" s="817"/>
      <c r="BU115" s="817"/>
      <c r="BV115" s="817">
        <v>736834</v>
      </c>
      <c r="BW115" s="817"/>
      <c r="BX115" s="817"/>
      <c r="BY115" s="817"/>
      <c r="BZ115" s="817"/>
      <c r="CA115" s="817">
        <v>2909254</v>
      </c>
      <c r="CB115" s="817"/>
      <c r="CC115" s="817"/>
      <c r="CD115" s="817"/>
      <c r="CE115" s="817"/>
      <c r="CF115" s="875">
        <v>0.8</v>
      </c>
      <c r="CG115" s="876"/>
      <c r="CH115" s="876"/>
      <c r="CI115" s="876"/>
      <c r="CJ115" s="876"/>
      <c r="CK115" s="927"/>
      <c r="CL115" s="821"/>
      <c r="CM115" s="815" t="s">
        <v>441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4862506</v>
      </c>
      <c r="DH115" s="780"/>
      <c r="DI115" s="780"/>
      <c r="DJ115" s="780"/>
      <c r="DK115" s="781"/>
      <c r="DL115" s="782">
        <v>4886289</v>
      </c>
      <c r="DM115" s="780"/>
      <c r="DN115" s="780"/>
      <c r="DO115" s="780"/>
      <c r="DP115" s="781"/>
      <c r="DQ115" s="782">
        <v>4285351</v>
      </c>
      <c r="DR115" s="780"/>
      <c r="DS115" s="780"/>
      <c r="DT115" s="780"/>
      <c r="DU115" s="781"/>
      <c r="DV115" s="824">
        <v>1.2</v>
      </c>
      <c r="DW115" s="825"/>
      <c r="DX115" s="825"/>
      <c r="DY115" s="825"/>
      <c r="DZ115" s="826"/>
    </row>
    <row r="116" spans="1:130" s="230" customFormat="1" ht="26.25" customHeight="1" x14ac:dyDescent="0.2">
      <c r="A116" s="916"/>
      <c r="B116" s="917"/>
      <c r="C116" s="839" t="s">
        <v>442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4198</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445</v>
      </c>
      <c r="Z117" s="897"/>
      <c r="AA117" s="902">
        <v>123963776</v>
      </c>
      <c r="AB117" s="903"/>
      <c r="AC117" s="903"/>
      <c r="AD117" s="903"/>
      <c r="AE117" s="904"/>
      <c r="AF117" s="905">
        <v>122316419</v>
      </c>
      <c r="AG117" s="903"/>
      <c r="AH117" s="903"/>
      <c r="AI117" s="903"/>
      <c r="AJ117" s="904"/>
      <c r="AK117" s="905">
        <v>122591397</v>
      </c>
      <c r="AL117" s="903"/>
      <c r="AM117" s="903"/>
      <c r="AN117" s="903"/>
      <c r="AO117" s="904"/>
      <c r="AP117" s="906"/>
      <c r="AQ117" s="907"/>
      <c r="AR117" s="907"/>
      <c r="AS117" s="907"/>
      <c r="AT117" s="908"/>
      <c r="AU117" s="932"/>
      <c r="AV117" s="933"/>
      <c r="AW117" s="933"/>
      <c r="AX117" s="933"/>
      <c r="AY117" s="933"/>
      <c r="AZ117" s="863" t="s">
        <v>446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421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418</v>
      </c>
      <c r="AB118" s="896"/>
      <c r="AC118" s="896"/>
      <c r="AD118" s="896"/>
      <c r="AE118" s="897"/>
      <c r="AF118" s="898" t="s">
        <v>419</v>
      </c>
      <c r="AG118" s="896"/>
      <c r="AH118" s="896"/>
      <c r="AI118" s="896"/>
      <c r="AJ118" s="897"/>
      <c r="AK118" s="898" t="s">
        <v>293</v>
      </c>
      <c r="AL118" s="896"/>
      <c r="AM118" s="896"/>
      <c r="AN118" s="896"/>
      <c r="AO118" s="897"/>
      <c r="AP118" s="899" t="s">
        <v>420</v>
      </c>
      <c r="AQ118" s="900"/>
      <c r="AR118" s="900"/>
      <c r="AS118" s="900"/>
      <c r="AT118" s="901"/>
      <c r="AU118" s="932"/>
      <c r="AV118" s="933"/>
      <c r="AW118" s="933"/>
      <c r="AX118" s="933"/>
      <c r="AY118" s="933"/>
      <c r="AZ118" s="838" t="s">
        <v>448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424</v>
      </c>
      <c r="B119" s="819"/>
      <c r="C119" s="860" t="s">
        <v>425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769961</v>
      </c>
      <c r="AB119" s="889"/>
      <c r="AC119" s="889"/>
      <c r="AD119" s="889"/>
      <c r="AE119" s="890"/>
      <c r="AF119" s="891">
        <v>657659</v>
      </c>
      <c r="AG119" s="889"/>
      <c r="AH119" s="889"/>
      <c r="AI119" s="889"/>
      <c r="AJ119" s="890"/>
      <c r="AK119" s="891">
        <v>672514</v>
      </c>
      <c r="AL119" s="889"/>
      <c r="AM119" s="889"/>
      <c r="AN119" s="889"/>
      <c r="AO119" s="890"/>
      <c r="AP119" s="892">
        <v>0.2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450</v>
      </c>
      <c r="BP119" s="878"/>
      <c r="BQ119" s="879">
        <v>1897186266</v>
      </c>
      <c r="BR119" s="845"/>
      <c r="BS119" s="845"/>
      <c r="BT119" s="845"/>
      <c r="BU119" s="845"/>
      <c r="BV119" s="845">
        <v>1883071019</v>
      </c>
      <c r="BW119" s="845"/>
      <c r="BX119" s="845"/>
      <c r="BY119" s="845"/>
      <c r="BZ119" s="845"/>
      <c r="CA119" s="845">
        <v>1868149898</v>
      </c>
      <c r="CB119" s="845"/>
      <c r="CC119" s="845"/>
      <c r="CD119" s="845"/>
      <c r="CE119" s="845"/>
      <c r="CF119" s="748"/>
      <c r="CG119" s="749"/>
      <c r="CH119" s="749"/>
      <c r="CI119" s="749"/>
      <c r="CJ119" s="834"/>
      <c r="CK119" s="928"/>
      <c r="CL119" s="823"/>
      <c r="CM119" s="838" t="s">
        <v>451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452</v>
      </c>
      <c r="AV120" s="881"/>
      <c r="AW120" s="881"/>
      <c r="AX120" s="881"/>
      <c r="AY120" s="882"/>
      <c r="AZ120" s="860" t="s">
        <v>453</v>
      </c>
      <c r="BA120" s="808"/>
      <c r="BB120" s="808"/>
      <c r="BC120" s="808"/>
      <c r="BD120" s="808"/>
      <c r="BE120" s="808"/>
      <c r="BF120" s="808"/>
      <c r="BG120" s="808"/>
      <c r="BH120" s="808"/>
      <c r="BI120" s="808"/>
      <c r="BJ120" s="808"/>
      <c r="BK120" s="808"/>
      <c r="BL120" s="808"/>
      <c r="BM120" s="808"/>
      <c r="BN120" s="808"/>
      <c r="BO120" s="808"/>
      <c r="BP120" s="809"/>
      <c r="BQ120" s="861">
        <v>212623984</v>
      </c>
      <c r="BR120" s="842"/>
      <c r="BS120" s="842"/>
      <c r="BT120" s="842"/>
      <c r="BU120" s="842"/>
      <c r="BV120" s="842">
        <v>231814338</v>
      </c>
      <c r="BW120" s="842"/>
      <c r="BX120" s="842"/>
      <c r="BY120" s="842"/>
      <c r="BZ120" s="842"/>
      <c r="CA120" s="842">
        <v>262668510</v>
      </c>
      <c r="CB120" s="842"/>
      <c r="CC120" s="842"/>
      <c r="CD120" s="842"/>
      <c r="CE120" s="842"/>
      <c r="CF120" s="866">
        <v>71.7</v>
      </c>
      <c r="CG120" s="867"/>
      <c r="CH120" s="867"/>
      <c r="CI120" s="867"/>
      <c r="CJ120" s="867"/>
      <c r="CK120" s="868" t="s">
        <v>454</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164258121</v>
      </c>
      <c r="DH120" s="842"/>
      <c r="DI120" s="842"/>
      <c r="DJ120" s="842"/>
      <c r="DK120" s="842"/>
      <c r="DL120" s="842">
        <v>157170454</v>
      </c>
      <c r="DM120" s="842"/>
      <c r="DN120" s="842"/>
      <c r="DO120" s="842"/>
      <c r="DP120" s="842"/>
      <c r="DQ120" s="842">
        <v>156266964</v>
      </c>
      <c r="DR120" s="842"/>
      <c r="DS120" s="842"/>
      <c r="DT120" s="842"/>
      <c r="DU120" s="842"/>
      <c r="DV120" s="843">
        <v>42.6</v>
      </c>
      <c r="DW120" s="843"/>
      <c r="DX120" s="843"/>
      <c r="DY120" s="843"/>
      <c r="DZ120" s="844"/>
    </row>
    <row r="121" spans="1:130" s="230" customFormat="1" ht="26.25" customHeight="1" x14ac:dyDescent="0.2">
      <c r="A121" s="820"/>
      <c r="B121" s="821"/>
      <c r="C121" s="863" t="s">
        <v>455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456</v>
      </c>
      <c r="BA121" s="752"/>
      <c r="BB121" s="752"/>
      <c r="BC121" s="752"/>
      <c r="BD121" s="752"/>
      <c r="BE121" s="752"/>
      <c r="BF121" s="752"/>
      <c r="BG121" s="752"/>
      <c r="BH121" s="752"/>
      <c r="BI121" s="752"/>
      <c r="BJ121" s="752"/>
      <c r="BK121" s="752"/>
      <c r="BL121" s="752"/>
      <c r="BM121" s="752"/>
      <c r="BN121" s="752"/>
      <c r="BO121" s="752"/>
      <c r="BP121" s="753"/>
      <c r="BQ121" s="816">
        <v>319857730</v>
      </c>
      <c r="BR121" s="817"/>
      <c r="BS121" s="817"/>
      <c r="BT121" s="817"/>
      <c r="BU121" s="817"/>
      <c r="BV121" s="817">
        <v>392959034</v>
      </c>
      <c r="BW121" s="817"/>
      <c r="BX121" s="817"/>
      <c r="BY121" s="817"/>
      <c r="BZ121" s="817"/>
      <c r="CA121" s="817">
        <v>381774568</v>
      </c>
      <c r="CB121" s="817"/>
      <c r="CC121" s="817"/>
      <c r="CD121" s="817"/>
      <c r="CE121" s="817"/>
      <c r="CF121" s="875">
        <v>104.1</v>
      </c>
      <c r="CG121" s="876"/>
      <c r="CH121" s="876"/>
      <c r="CI121" s="876"/>
      <c r="CJ121" s="876"/>
      <c r="CK121" s="869"/>
      <c r="CL121" s="855"/>
      <c r="CM121" s="855"/>
      <c r="CN121" s="855"/>
      <c r="CO121" s="856"/>
      <c r="CP121" s="835" t="s">
        <v>398</v>
      </c>
      <c r="CQ121" s="836"/>
      <c r="CR121" s="836"/>
      <c r="CS121" s="836"/>
      <c r="CT121" s="836"/>
      <c r="CU121" s="836"/>
      <c r="CV121" s="836"/>
      <c r="CW121" s="836"/>
      <c r="CX121" s="836"/>
      <c r="CY121" s="836"/>
      <c r="CZ121" s="836"/>
      <c r="DA121" s="836"/>
      <c r="DB121" s="836"/>
      <c r="DC121" s="836"/>
      <c r="DD121" s="836"/>
      <c r="DE121" s="836"/>
      <c r="DF121" s="837"/>
      <c r="DG121" s="816">
        <v>57513327</v>
      </c>
      <c r="DH121" s="817"/>
      <c r="DI121" s="817"/>
      <c r="DJ121" s="817"/>
      <c r="DK121" s="817"/>
      <c r="DL121" s="817">
        <v>56749754</v>
      </c>
      <c r="DM121" s="817"/>
      <c r="DN121" s="817"/>
      <c r="DO121" s="817"/>
      <c r="DP121" s="817"/>
      <c r="DQ121" s="817">
        <v>53472695</v>
      </c>
      <c r="DR121" s="817"/>
      <c r="DS121" s="817"/>
      <c r="DT121" s="817"/>
      <c r="DU121" s="817"/>
      <c r="DV121" s="794">
        <v>14.6</v>
      </c>
      <c r="DW121" s="794"/>
      <c r="DX121" s="794"/>
      <c r="DY121" s="794"/>
      <c r="DZ121" s="795"/>
    </row>
    <row r="122" spans="1:130" s="230" customFormat="1" ht="26.25" customHeight="1" x14ac:dyDescent="0.2">
      <c r="A122" s="820"/>
      <c r="B122" s="821"/>
      <c r="C122" s="815" t="s">
        <v>438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457</v>
      </c>
      <c r="BA122" s="839"/>
      <c r="BB122" s="839"/>
      <c r="BC122" s="839"/>
      <c r="BD122" s="839"/>
      <c r="BE122" s="839"/>
      <c r="BF122" s="839"/>
      <c r="BG122" s="839"/>
      <c r="BH122" s="839"/>
      <c r="BI122" s="839"/>
      <c r="BJ122" s="839"/>
      <c r="BK122" s="839"/>
      <c r="BL122" s="839"/>
      <c r="BM122" s="839"/>
      <c r="BN122" s="839"/>
      <c r="BO122" s="839"/>
      <c r="BP122" s="840"/>
      <c r="BQ122" s="879">
        <v>732035711</v>
      </c>
      <c r="BR122" s="845"/>
      <c r="BS122" s="845"/>
      <c r="BT122" s="845"/>
      <c r="BU122" s="845"/>
      <c r="BV122" s="845">
        <v>722521280</v>
      </c>
      <c r="BW122" s="845"/>
      <c r="BX122" s="845"/>
      <c r="BY122" s="845"/>
      <c r="BZ122" s="845"/>
      <c r="CA122" s="845">
        <v>708478350</v>
      </c>
      <c r="CB122" s="845"/>
      <c r="CC122" s="845"/>
      <c r="CD122" s="845"/>
      <c r="CE122" s="845"/>
      <c r="CF122" s="846">
        <v>193.3</v>
      </c>
      <c r="CG122" s="847"/>
      <c r="CH122" s="847"/>
      <c r="CI122" s="847"/>
      <c r="CJ122" s="847"/>
      <c r="CK122" s="869"/>
      <c r="CL122" s="855"/>
      <c r="CM122" s="855"/>
      <c r="CN122" s="855"/>
      <c r="CO122" s="856"/>
      <c r="CP122" s="835" t="s">
        <v>399</v>
      </c>
      <c r="CQ122" s="836"/>
      <c r="CR122" s="836"/>
      <c r="CS122" s="836"/>
      <c r="CT122" s="836"/>
      <c r="CU122" s="836"/>
      <c r="CV122" s="836"/>
      <c r="CW122" s="836"/>
      <c r="CX122" s="836"/>
      <c r="CY122" s="836"/>
      <c r="CZ122" s="836"/>
      <c r="DA122" s="836"/>
      <c r="DB122" s="836"/>
      <c r="DC122" s="836"/>
      <c r="DD122" s="836"/>
      <c r="DE122" s="836"/>
      <c r="DF122" s="837"/>
      <c r="DG122" s="816">
        <v>8231413</v>
      </c>
      <c r="DH122" s="817"/>
      <c r="DI122" s="817"/>
      <c r="DJ122" s="817"/>
      <c r="DK122" s="817"/>
      <c r="DL122" s="817">
        <v>10763695</v>
      </c>
      <c r="DM122" s="817"/>
      <c r="DN122" s="817"/>
      <c r="DO122" s="817"/>
      <c r="DP122" s="817"/>
      <c r="DQ122" s="817">
        <v>11391800</v>
      </c>
      <c r="DR122" s="817"/>
      <c r="DS122" s="817"/>
      <c r="DT122" s="817"/>
      <c r="DU122" s="817"/>
      <c r="DV122" s="794">
        <v>3.1</v>
      </c>
      <c r="DW122" s="794"/>
      <c r="DX122" s="794"/>
      <c r="DY122" s="794"/>
      <c r="DZ122" s="795"/>
    </row>
    <row r="123" spans="1:130" s="230" customFormat="1" ht="26.25" customHeight="1" x14ac:dyDescent="0.2">
      <c r="A123" s="820"/>
      <c r="B123" s="821"/>
      <c r="C123" s="815" t="s">
        <v>444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458</v>
      </c>
      <c r="BP123" s="878"/>
      <c r="BQ123" s="832">
        <v>1264517425</v>
      </c>
      <c r="BR123" s="833"/>
      <c r="BS123" s="833"/>
      <c r="BT123" s="833"/>
      <c r="BU123" s="833"/>
      <c r="BV123" s="833">
        <v>1347294652</v>
      </c>
      <c r="BW123" s="833"/>
      <c r="BX123" s="833"/>
      <c r="BY123" s="833"/>
      <c r="BZ123" s="833"/>
      <c r="CA123" s="833">
        <v>1352921428</v>
      </c>
      <c r="CB123" s="833"/>
      <c r="CC123" s="833"/>
      <c r="CD123" s="833"/>
      <c r="CE123" s="833"/>
      <c r="CF123" s="748"/>
      <c r="CG123" s="749"/>
      <c r="CH123" s="749"/>
      <c r="CI123" s="749"/>
      <c r="CJ123" s="834"/>
      <c r="CK123" s="869"/>
      <c r="CL123" s="855"/>
      <c r="CM123" s="855"/>
      <c r="CN123" s="855"/>
      <c r="CO123" s="856"/>
      <c r="CP123" s="835" t="s">
        <v>394</v>
      </c>
      <c r="CQ123" s="836"/>
      <c r="CR123" s="836"/>
      <c r="CS123" s="836"/>
      <c r="CT123" s="836"/>
      <c r="CU123" s="836"/>
      <c r="CV123" s="836"/>
      <c r="CW123" s="836"/>
      <c r="CX123" s="836"/>
      <c r="CY123" s="836"/>
      <c r="CZ123" s="836"/>
      <c r="DA123" s="836"/>
      <c r="DB123" s="836"/>
      <c r="DC123" s="836"/>
      <c r="DD123" s="836"/>
      <c r="DE123" s="836"/>
      <c r="DF123" s="837"/>
      <c r="DG123" s="779">
        <v>8486478</v>
      </c>
      <c r="DH123" s="780"/>
      <c r="DI123" s="780"/>
      <c r="DJ123" s="780"/>
      <c r="DK123" s="781"/>
      <c r="DL123" s="782">
        <v>8825358</v>
      </c>
      <c r="DM123" s="780"/>
      <c r="DN123" s="780"/>
      <c r="DO123" s="780"/>
      <c r="DP123" s="781"/>
      <c r="DQ123" s="782">
        <v>9246867</v>
      </c>
      <c r="DR123" s="780"/>
      <c r="DS123" s="780"/>
      <c r="DT123" s="780"/>
      <c r="DU123" s="781"/>
      <c r="DV123" s="824">
        <v>2.5</v>
      </c>
      <c r="DW123" s="825"/>
      <c r="DX123" s="825"/>
      <c r="DY123" s="825"/>
      <c r="DZ123" s="826"/>
    </row>
    <row r="124" spans="1:130" s="230" customFormat="1" ht="26.25" customHeight="1" thickBot="1" x14ac:dyDescent="0.25">
      <c r="A124" s="820"/>
      <c r="B124" s="821"/>
      <c r="C124" s="815" t="s">
        <v>447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170.4</v>
      </c>
      <c r="BR124" s="831"/>
      <c r="BS124" s="831"/>
      <c r="BT124" s="831"/>
      <c r="BU124" s="831"/>
      <c r="BV124" s="831">
        <v>148.6</v>
      </c>
      <c r="BW124" s="831"/>
      <c r="BX124" s="831"/>
      <c r="BY124" s="831"/>
      <c r="BZ124" s="831"/>
      <c r="CA124" s="831">
        <v>140.5</v>
      </c>
      <c r="CB124" s="831"/>
      <c r="CC124" s="831"/>
      <c r="CD124" s="831"/>
      <c r="CE124" s="831"/>
      <c r="CF124" s="726"/>
      <c r="CG124" s="727"/>
      <c r="CH124" s="727"/>
      <c r="CI124" s="727"/>
      <c r="CJ124" s="862"/>
      <c r="CK124" s="870"/>
      <c r="CL124" s="870"/>
      <c r="CM124" s="870"/>
      <c r="CN124" s="870"/>
      <c r="CO124" s="871"/>
      <c r="CP124" s="835" t="s">
        <v>460</v>
      </c>
      <c r="CQ124" s="836"/>
      <c r="CR124" s="836"/>
      <c r="CS124" s="836"/>
      <c r="CT124" s="836"/>
      <c r="CU124" s="836"/>
      <c r="CV124" s="836"/>
      <c r="CW124" s="836"/>
      <c r="CX124" s="836"/>
      <c r="CY124" s="836"/>
      <c r="CZ124" s="836"/>
      <c r="DA124" s="836"/>
      <c r="DB124" s="836"/>
      <c r="DC124" s="836"/>
      <c r="DD124" s="836"/>
      <c r="DE124" s="836"/>
      <c r="DF124" s="837"/>
      <c r="DG124" s="763">
        <v>3692829</v>
      </c>
      <c r="DH124" s="764"/>
      <c r="DI124" s="764"/>
      <c r="DJ124" s="764"/>
      <c r="DK124" s="765"/>
      <c r="DL124" s="766">
        <v>3363129</v>
      </c>
      <c r="DM124" s="764"/>
      <c r="DN124" s="764"/>
      <c r="DO124" s="764"/>
      <c r="DP124" s="765"/>
      <c r="DQ124" s="766">
        <v>3439214</v>
      </c>
      <c r="DR124" s="764"/>
      <c r="DS124" s="764"/>
      <c r="DT124" s="764"/>
      <c r="DU124" s="765"/>
      <c r="DV124" s="848">
        <v>0.9</v>
      </c>
      <c r="DW124" s="849"/>
      <c r="DX124" s="849"/>
      <c r="DY124" s="849"/>
      <c r="DZ124" s="850"/>
    </row>
    <row r="125" spans="1:130" s="230" customFormat="1" ht="26.25" customHeight="1" x14ac:dyDescent="0.2">
      <c r="A125" s="820"/>
      <c r="B125" s="821"/>
      <c r="C125" s="815" t="s">
        <v>449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461</v>
      </c>
      <c r="CL125" s="852"/>
      <c r="CM125" s="852"/>
      <c r="CN125" s="852"/>
      <c r="CO125" s="853"/>
      <c r="CP125" s="860" t="s">
        <v>462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451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465</v>
      </c>
      <c r="AY127" s="812"/>
      <c r="AZ127" s="812"/>
      <c r="BA127" s="812"/>
      <c r="BB127" s="812"/>
      <c r="BC127" s="812"/>
      <c r="BD127" s="812"/>
      <c r="BE127" s="813"/>
      <c r="BF127" s="811" t="s">
        <v>466</v>
      </c>
      <c r="BG127" s="812"/>
      <c r="BH127" s="812"/>
      <c r="BI127" s="812"/>
      <c r="BJ127" s="812"/>
      <c r="BK127" s="812"/>
      <c r="BL127" s="813"/>
      <c r="BM127" s="811" t="s">
        <v>467</v>
      </c>
      <c r="BN127" s="812"/>
      <c r="BO127" s="812"/>
      <c r="BP127" s="812"/>
      <c r="BQ127" s="812"/>
      <c r="BR127" s="812"/>
      <c r="BS127" s="813"/>
      <c r="BT127" s="811" t="s">
        <v>468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469</v>
      </c>
      <c r="CQ127" s="752"/>
      <c r="CR127" s="752"/>
      <c r="CS127" s="752"/>
      <c r="CT127" s="752"/>
      <c r="CU127" s="752"/>
      <c r="CV127" s="752"/>
      <c r="CW127" s="752"/>
      <c r="CX127" s="752"/>
      <c r="CY127" s="752"/>
      <c r="CZ127" s="752"/>
      <c r="DA127" s="752"/>
      <c r="DB127" s="752"/>
      <c r="DC127" s="752"/>
      <c r="DD127" s="752"/>
      <c r="DE127" s="752"/>
      <c r="DF127" s="753"/>
      <c r="DG127" s="816">
        <v>1834307</v>
      </c>
      <c r="DH127" s="817"/>
      <c r="DI127" s="817"/>
      <c r="DJ127" s="817"/>
      <c r="DK127" s="817"/>
      <c r="DL127" s="817">
        <v>624932</v>
      </c>
      <c r="DM127" s="817"/>
      <c r="DN127" s="817"/>
      <c r="DO127" s="817"/>
      <c r="DP127" s="817"/>
      <c r="DQ127" s="817">
        <v>2183336</v>
      </c>
      <c r="DR127" s="817"/>
      <c r="DS127" s="817"/>
      <c r="DT127" s="817"/>
      <c r="DU127" s="817"/>
      <c r="DV127" s="794">
        <v>0.6</v>
      </c>
      <c r="DW127" s="794"/>
      <c r="DX127" s="794"/>
      <c r="DY127" s="794"/>
      <c r="DZ127" s="795"/>
    </row>
    <row r="128" spans="1:130" s="230" customFormat="1" ht="26.25" customHeight="1" thickBot="1" x14ac:dyDescent="0.25">
      <c r="A128" s="796" t="s">
        <v>470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471</v>
      </c>
      <c r="X128" s="798"/>
      <c r="Y128" s="798"/>
      <c r="Z128" s="799"/>
      <c r="AA128" s="800">
        <v>25659040</v>
      </c>
      <c r="AB128" s="801"/>
      <c r="AC128" s="801"/>
      <c r="AD128" s="801"/>
      <c r="AE128" s="802"/>
      <c r="AF128" s="803">
        <v>27652180</v>
      </c>
      <c r="AG128" s="801"/>
      <c r="AH128" s="801"/>
      <c r="AI128" s="801"/>
      <c r="AJ128" s="802"/>
      <c r="AK128" s="803">
        <v>28904992</v>
      </c>
      <c r="AL128" s="801"/>
      <c r="AM128" s="801"/>
      <c r="AN128" s="801"/>
      <c r="AO128" s="802"/>
      <c r="AP128" s="804"/>
      <c r="AQ128" s="805"/>
      <c r="AR128" s="805"/>
      <c r="AS128" s="805"/>
      <c r="AT128" s="806"/>
      <c r="AU128" s="232"/>
      <c r="AV128" s="232"/>
      <c r="AW128" s="232"/>
      <c r="AX128" s="807" t="s">
        <v>472</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473</v>
      </c>
      <c r="CQ128" s="730"/>
      <c r="CR128" s="730"/>
      <c r="CS128" s="730"/>
      <c r="CT128" s="730"/>
      <c r="CU128" s="730"/>
      <c r="CV128" s="730"/>
      <c r="CW128" s="730"/>
      <c r="CX128" s="730"/>
      <c r="CY128" s="730"/>
      <c r="CZ128" s="730"/>
      <c r="DA128" s="730"/>
      <c r="DB128" s="730"/>
      <c r="DC128" s="730"/>
      <c r="DD128" s="730"/>
      <c r="DE128" s="730"/>
      <c r="DF128" s="731"/>
      <c r="DG128" s="790">
        <v>143874</v>
      </c>
      <c r="DH128" s="791"/>
      <c r="DI128" s="791"/>
      <c r="DJ128" s="791"/>
      <c r="DK128" s="791"/>
      <c r="DL128" s="791">
        <v>111902</v>
      </c>
      <c r="DM128" s="791"/>
      <c r="DN128" s="791"/>
      <c r="DO128" s="791"/>
      <c r="DP128" s="791"/>
      <c r="DQ128" s="791">
        <v>725918</v>
      </c>
      <c r="DR128" s="791"/>
      <c r="DS128" s="791"/>
      <c r="DT128" s="791"/>
      <c r="DU128" s="791"/>
      <c r="DV128" s="792">
        <v>0.2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474</v>
      </c>
      <c r="X129" s="777"/>
      <c r="Y129" s="777"/>
      <c r="Z129" s="778"/>
      <c r="AA129" s="779">
        <v>424382561</v>
      </c>
      <c r="AB129" s="780"/>
      <c r="AC129" s="780"/>
      <c r="AD129" s="780"/>
      <c r="AE129" s="781"/>
      <c r="AF129" s="782">
        <v>412907930</v>
      </c>
      <c r="AG129" s="780"/>
      <c r="AH129" s="780"/>
      <c r="AI129" s="780"/>
      <c r="AJ129" s="781"/>
      <c r="AK129" s="782">
        <v>417479761</v>
      </c>
      <c r="AL129" s="780"/>
      <c r="AM129" s="780"/>
      <c r="AN129" s="780"/>
      <c r="AO129" s="781"/>
      <c r="AP129" s="783"/>
      <c r="AQ129" s="784"/>
      <c r="AR129" s="784"/>
      <c r="AS129" s="784"/>
      <c r="AT129" s="785"/>
      <c r="AU129" s="233"/>
      <c r="AV129" s="233"/>
      <c r="AW129" s="233"/>
      <c r="AX129" s="751" t="s">
        <v>475</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477</v>
      </c>
      <c r="X130" s="777"/>
      <c r="Y130" s="777"/>
      <c r="Z130" s="778"/>
      <c r="AA130" s="779">
        <v>53111463</v>
      </c>
      <c r="AB130" s="780"/>
      <c r="AC130" s="780"/>
      <c r="AD130" s="780"/>
      <c r="AE130" s="781"/>
      <c r="AF130" s="782">
        <v>52563779</v>
      </c>
      <c r="AG130" s="780"/>
      <c r="AH130" s="780"/>
      <c r="AI130" s="780"/>
      <c r="AJ130" s="781"/>
      <c r="AK130" s="782">
        <v>50900771</v>
      </c>
      <c r="AL130" s="780"/>
      <c r="AM130" s="780"/>
      <c r="AN130" s="780"/>
      <c r="AO130" s="781"/>
      <c r="AP130" s="783"/>
      <c r="AQ130" s="784"/>
      <c r="AR130" s="784"/>
      <c r="AS130" s="784"/>
      <c r="AT130" s="785"/>
      <c r="AU130" s="233"/>
      <c r="AV130" s="233"/>
      <c r="AW130" s="233"/>
      <c r="AX130" s="751" t="s">
        <v>478</v>
      </c>
      <c r="AY130" s="752"/>
      <c r="AZ130" s="752"/>
      <c r="BA130" s="752"/>
      <c r="BB130" s="752"/>
      <c r="BC130" s="752"/>
      <c r="BD130" s="752"/>
      <c r="BE130" s="753"/>
      <c r="BF130" s="754">
        <v>11.8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479</v>
      </c>
      <c r="X131" s="761"/>
      <c r="Y131" s="761"/>
      <c r="Z131" s="762"/>
      <c r="AA131" s="763">
        <v>371271098</v>
      </c>
      <c r="AB131" s="764"/>
      <c r="AC131" s="764"/>
      <c r="AD131" s="764"/>
      <c r="AE131" s="765"/>
      <c r="AF131" s="766">
        <v>360344151</v>
      </c>
      <c r="AG131" s="764"/>
      <c r="AH131" s="764"/>
      <c r="AI131" s="764"/>
      <c r="AJ131" s="765"/>
      <c r="AK131" s="766">
        <v>366578990</v>
      </c>
      <c r="AL131" s="764"/>
      <c r="AM131" s="764"/>
      <c r="AN131" s="764"/>
      <c r="AO131" s="765"/>
      <c r="AP131" s="767"/>
      <c r="AQ131" s="768"/>
      <c r="AR131" s="768"/>
      <c r="AS131" s="768"/>
      <c r="AT131" s="769"/>
      <c r="AU131" s="233"/>
      <c r="AV131" s="233"/>
      <c r="AW131" s="233"/>
      <c r="AX131" s="729" t="s">
        <v>480</v>
      </c>
      <c r="AY131" s="730"/>
      <c r="AZ131" s="730"/>
      <c r="BA131" s="730"/>
      <c r="BB131" s="730"/>
      <c r="BC131" s="730"/>
      <c r="BD131" s="730"/>
      <c r="BE131" s="731"/>
      <c r="BF131" s="732">
        <v>140.5</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481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482</v>
      </c>
      <c r="W132" s="742"/>
      <c r="X132" s="742"/>
      <c r="Y132" s="742"/>
      <c r="Z132" s="743"/>
      <c r="AA132" s="744">
        <v>12.17258043</v>
      </c>
      <c r="AB132" s="745"/>
      <c r="AC132" s="745"/>
      <c r="AD132" s="745"/>
      <c r="AE132" s="746"/>
      <c r="AF132" s="747">
        <v>11.683403309999999</v>
      </c>
      <c r="AG132" s="745"/>
      <c r="AH132" s="745"/>
      <c r="AI132" s="745"/>
      <c r="AJ132" s="746"/>
      <c r="AK132" s="747">
        <v>11.671600120000001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483</v>
      </c>
      <c r="W133" s="721"/>
      <c r="X133" s="721"/>
      <c r="Y133" s="721"/>
      <c r="Z133" s="722"/>
      <c r="AA133" s="723">
        <v>11.8</v>
      </c>
      <c r="AB133" s="724"/>
      <c r="AC133" s="724"/>
      <c r="AD133" s="724"/>
      <c r="AE133" s="725"/>
      <c r="AF133" s="723">
        <v>11.9</v>
      </c>
      <c r="AG133" s="724"/>
      <c r="AH133" s="724"/>
      <c r="AI133" s="724"/>
      <c r="AJ133" s="725"/>
      <c r="AK133" s="723">
        <v>11.8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Bnu5cwr4wMk8Crvk7ClZO6AIRFcr8ODnPCz9Wkg6dFKNaSyAV2XaYHiwM4neAxFtlGvt98R0jwN07Azk5ofHQ==" saltValue="/DEb7YPxY7/a8MOamCz5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zoomScaleNormal="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sqqkrGEoAdW8Qm8UpOnGzkGMdvetxmMA5c+mwDj9eemUvCzsPFAdbAXjviCYOFPVBmh4OCK5bE2kEp7VCGR3Q==" saltValue="gkmyoH+g83HmgdTvvxb/rQ==" spinCount="100000" sheet="1" objects="1" scenarios="1"/>
  <dataConsolidate/>
  <phoneticPr fontId="2"/>
  <printOptions horizontalCentered="1" verticalCentered="1"/>
  <pageMargins left="0" right="0" top="0" bottom="0" header="0" footer="0"/>
  <pageSetup paperSize="9" scale="44" orientation="landscape"/>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zoomScaleNormal="100"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F4d0sPLSjrHwCzWFWoaIWX5R/GgDwv2Tw3lmguwXliKRBodfcOYiAZK3I+MtqGimIq0Gsr60wTCY6x66ydiIg==" saltValue="CFqA1ygQGogrKZHudmkVC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zoomScaleNormal="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487</v>
      </c>
      <c r="AP7" s="272"/>
      <c r="AQ7" s="273" t="s">
        <v>488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489</v>
      </c>
      <c r="AQ8" s="279" t="s">
        <v>490</v>
      </c>
      <c r="AR8" s="280" t="s">
        <v>491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492</v>
      </c>
      <c r="AL9" s="1131"/>
      <c r="AM9" s="1131"/>
      <c r="AN9" s="1132"/>
      <c r="AO9" s="281">
        <v>155789926</v>
      </c>
      <c r="AP9" s="281">
        <v>112930</v>
      </c>
      <c r="AQ9" s="282">
        <v>103356</v>
      </c>
      <c r="AR9" s="283">
        <v>9.3000000000000007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493</v>
      </c>
      <c r="AL10" s="1131"/>
      <c r="AM10" s="1131"/>
      <c r="AN10" s="1132"/>
      <c r="AO10" s="284">
        <v>5226</v>
      </c>
      <c r="AP10" s="284">
        <v>4</v>
      </c>
      <c r="AQ10" s="285">
        <v>104</v>
      </c>
      <c r="AR10" s="286">
        <v>-96.2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494</v>
      </c>
      <c r="AL11" s="1131"/>
      <c r="AM11" s="1131"/>
      <c r="AN11" s="1132"/>
      <c r="AO11" s="284">
        <v>1838738</v>
      </c>
      <c r="AP11" s="284">
        <v>1333</v>
      </c>
      <c r="AQ11" s="285">
        <v>1054</v>
      </c>
      <c r="AR11" s="286">
        <v>26.5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495</v>
      </c>
      <c r="AL12" s="1131"/>
      <c r="AM12" s="1131"/>
      <c r="AN12" s="1132"/>
      <c r="AO12" s="284" t="s">
        <v>496</v>
      </c>
      <c r="AP12" s="284" t="s">
        <v>496</v>
      </c>
      <c r="AQ12" s="285">
        <v>3</v>
      </c>
      <c r="AR12" s="286" t="s">
        <v>496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497</v>
      </c>
      <c r="AL13" s="1131"/>
      <c r="AM13" s="1131"/>
      <c r="AN13" s="1132"/>
      <c r="AO13" s="284">
        <v>4491032</v>
      </c>
      <c r="AP13" s="284">
        <v>3255</v>
      </c>
      <c r="AQ13" s="285">
        <v>1918</v>
      </c>
      <c r="AR13" s="286">
        <v>69.7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498</v>
      </c>
      <c r="AL14" s="1131"/>
      <c r="AM14" s="1131"/>
      <c r="AN14" s="1132"/>
      <c r="AO14" s="284">
        <v>1015996</v>
      </c>
      <c r="AP14" s="284">
        <v>736</v>
      </c>
      <c r="AQ14" s="285">
        <v>1336</v>
      </c>
      <c r="AR14" s="286">
        <v>-44.9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499</v>
      </c>
      <c r="AL15" s="1134"/>
      <c r="AM15" s="1134"/>
      <c r="AN15" s="1135"/>
      <c r="AO15" s="284">
        <v>-5809631</v>
      </c>
      <c r="AP15" s="284">
        <v>-4211</v>
      </c>
      <c r="AQ15" s="285">
        <v>-3217</v>
      </c>
      <c r="AR15" s="286">
        <v>30.9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157331287</v>
      </c>
      <c r="AP16" s="284">
        <v>114047</v>
      </c>
      <c r="AQ16" s="285">
        <v>104553</v>
      </c>
      <c r="AR16" s="286">
        <v>9.1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501</v>
      </c>
      <c r="AP20" s="293" t="s">
        <v>502</v>
      </c>
      <c r="AQ20" s="294" t="s">
        <v>503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504</v>
      </c>
      <c r="AL21" s="1137"/>
      <c r="AM21" s="1137"/>
      <c r="AN21" s="1138"/>
      <c r="AO21" s="297">
        <v>12.43</v>
      </c>
      <c r="AP21" s="298">
        <v>11.38</v>
      </c>
      <c r="AQ21" s="299">
        <v>1.05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505</v>
      </c>
      <c r="AL22" s="1137"/>
      <c r="AM22" s="1137"/>
      <c r="AN22" s="1138"/>
      <c r="AO22" s="302">
        <v>101.4</v>
      </c>
      <c r="AP22" s="303">
        <v>99.9</v>
      </c>
      <c r="AQ22" s="304">
        <v>1.5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487</v>
      </c>
      <c r="AP30" s="272"/>
      <c r="AQ30" s="273" t="s">
        <v>488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489</v>
      </c>
      <c r="AQ31" s="279" t="s">
        <v>490</v>
      </c>
      <c r="AR31" s="280" t="s">
        <v>491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509</v>
      </c>
      <c r="AL32" s="1121"/>
      <c r="AM32" s="1121"/>
      <c r="AN32" s="1122"/>
      <c r="AO32" s="312">
        <v>43935614</v>
      </c>
      <c r="AP32" s="312">
        <v>31848</v>
      </c>
      <c r="AQ32" s="313">
        <v>30018</v>
      </c>
      <c r="AR32" s="314">
        <v>6.1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510</v>
      </c>
      <c r="AL33" s="1121"/>
      <c r="AM33" s="1121"/>
      <c r="AN33" s="1122"/>
      <c r="AO33" s="312">
        <v>8794122</v>
      </c>
      <c r="AP33" s="312">
        <v>6375</v>
      </c>
      <c r="AQ33" s="313">
        <v>2237</v>
      </c>
      <c r="AR33" s="314">
        <v>185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511</v>
      </c>
      <c r="AL34" s="1121"/>
      <c r="AM34" s="1121"/>
      <c r="AN34" s="1122"/>
      <c r="AO34" s="312">
        <v>50446290</v>
      </c>
      <c r="AP34" s="312">
        <v>36568</v>
      </c>
      <c r="AQ34" s="313">
        <v>21851</v>
      </c>
      <c r="AR34" s="314">
        <v>67.400000000000006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512</v>
      </c>
      <c r="AL35" s="1121"/>
      <c r="AM35" s="1121"/>
      <c r="AN35" s="1122"/>
      <c r="AO35" s="312">
        <v>18742857</v>
      </c>
      <c r="AP35" s="312">
        <v>13586</v>
      </c>
      <c r="AQ35" s="313">
        <v>9810</v>
      </c>
      <c r="AR35" s="314">
        <v>38.5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513</v>
      </c>
      <c r="AL36" s="1121"/>
      <c r="AM36" s="1121"/>
      <c r="AN36" s="1122"/>
      <c r="AO36" s="312" t="s">
        <v>496</v>
      </c>
      <c r="AP36" s="312" t="s">
        <v>496</v>
      </c>
      <c r="AQ36" s="313">
        <v>148</v>
      </c>
      <c r="AR36" s="314" t="s">
        <v>496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514</v>
      </c>
      <c r="AL37" s="1121"/>
      <c r="AM37" s="1121"/>
      <c r="AN37" s="1122"/>
      <c r="AO37" s="312">
        <v>672514</v>
      </c>
      <c r="AP37" s="312">
        <v>487</v>
      </c>
      <c r="AQ37" s="313">
        <v>1410</v>
      </c>
      <c r="AR37" s="314">
        <v>-65.5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515</v>
      </c>
      <c r="AL38" s="1124"/>
      <c r="AM38" s="1124"/>
      <c r="AN38" s="1125"/>
      <c r="AO38" s="315" t="s">
        <v>496</v>
      </c>
      <c r="AP38" s="315" t="s">
        <v>496</v>
      </c>
      <c r="AQ38" s="316">
        <v>0</v>
      </c>
      <c r="AR38" s="304" t="s">
        <v>496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516</v>
      </c>
      <c r="AL39" s="1124"/>
      <c r="AM39" s="1124"/>
      <c r="AN39" s="1125"/>
      <c r="AO39" s="312">
        <v>-28904992</v>
      </c>
      <c r="AP39" s="312">
        <v>-20953</v>
      </c>
      <c r="AQ39" s="313">
        <v>-17155</v>
      </c>
      <c r="AR39" s="314">
        <v>22.1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517</v>
      </c>
      <c r="AL40" s="1121"/>
      <c r="AM40" s="1121"/>
      <c r="AN40" s="1122"/>
      <c r="AO40" s="312">
        <v>-50900771</v>
      </c>
      <c r="AP40" s="312">
        <v>-36897</v>
      </c>
      <c r="AQ40" s="313">
        <v>-31149</v>
      </c>
      <c r="AR40" s="314">
        <v>18.5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42785634</v>
      </c>
      <c r="AP41" s="312">
        <v>31015</v>
      </c>
      <c r="AQ41" s="313">
        <v>17170</v>
      </c>
      <c r="AR41" s="314">
        <v>80.599999999999994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487</v>
      </c>
      <c r="AN49" s="1115" t="s">
        <v>520</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521</v>
      </c>
      <c r="AO50" s="329" t="s">
        <v>522</v>
      </c>
      <c r="AP50" s="330" t="s">
        <v>523</v>
      </c>
      <c r="AQ50" s="331" t="s">
        <v>524</v>
      </c>
      <c r="AR50" s="332" t="s">
        <v>525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526</v>
      </c>
      <c r="AL51" s="325"/>
      <c r="AM51" s="333">
        <v>77705547</v>
      </c>
      <c r="AN51" s="334">
        <v>55122</v>
      </c>
      <c r="AO51" s="335">
        <v>-4.2</v>
      </c>
      <c r="AP51" s="336">
        <v>57132</v>
      </c>
      <c r="AQ51" s="337">
        <v>4</v>
      </c>
      <c r="AR51" s="338">
        <v>-8.1999999999999993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527</v>
      </c>
      <c r="AM52" s="341">
        <v>48597258</v>
      </c>
      <c r="AN52" s="342">
        <v>34473</v>
      </c>
      <c r="AO52" s="343">
        <v>17.600000000000001</v>
      </c>
      <c r="AP52" s="344">
        <v>30126</v>
      </c>
      <c r="AQ52" s="345">
        <v>2.8</v>
      </c>
      <c r="AR52" s="346">
        <v>14.8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528</v>
      </c>
      <c r="AL53" s="325"/>
      <c r="AM53" s="333">
        <v>67915624</v>
      </c>
      <c r="AN53" s="334">
        <v>48486</v>
      </c>
      <c r="AO53" s="335">
        <v>-12</v>
      </c>
      <c r="AP53" s="336">
        <v>58766</v>
      </c>
      <c r="AQ53" s="337">
        <v>2.9</v>
      </c>
      <c r="AR53" s="338">
        <v>-14.9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527</v>
      </c>
      <c r="AM54" s="341">
        <v>35457568</v>
      </c>
      <c r="AN54" s="342">
        <v>25314</v>
      </c>
      <c r="AO54" s="343">
        <v>-26.6</v>
      </c>
      <c r="AP54" s="344">
        <v>29363</v>
      </c>
      <c r="AQ54" s="345">
        <v>-2.5</v>
      </c>
      <c r="AR54" s="346">
        <v>-24.1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529</v>
      </c>
      <c r="AL55" s="325"/>
      <c r="AM55" s="333">
        <v>62698140</v>
      </c>
      <c r="AN55" s="334">
        <v>45145</v>
      </c>
      <c r="AO55" s="335">
        <v>-6.9</v>
      </c>
      <c r="AP55" s="336">
        <v>62482</v>
      </c>
      <c r="AQ55" s="337">
        <v>6.3</v>
      </c>
      <c r="AR55" s="338">
        <v>-13.2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527</v>
      </c>
      <c r="AM56" s="341">
        <v>35268072</v>
      </c>
      <c r="AN56" s="342">
        <v>25395</v>
      </c>
      <c r="AO56" s="343">
        <v>0.3</v>
      </c>
      <c r="AP56" s="344">
        <v>34626</v>
      </c>
      <c r="AQ56" s="345">
        <v>17.899999999999999</v>
      </c>
      <c r="AR56" s="346">
        <v>-17.600000000000001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530</v>
      </c>
      <c r="AL57" s="325"/>
      <c r="AM57" s="333">
        <v>65155627</v>
      </c>
      <c r="AN57" s="334">
        <v>47037</v>
      </c>
      <c r="AO57" s="335">
        <v>4.2</v>
      </c>
      <c r="AP57" s="336">
        <v>59288</v>
      </c>
      <c r="AQ57" s="337">
        <v>-5.0999999999999996</v>
      </c>
      <c r="AR57" s="338">
        <v>9.3000000000000007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527</v>
      </c>
      <c r="AM58" s="341">
        <v>46741673</v>
      </c>
      <c r="AN58" s="342">
        <v>33744</v>
      </c>
      <c r="AO58" s="343">
        <v>32.9</v>
      </c>
      <c r="AP58" s="344">
        <v>32670</v>
      </c>
      <c r="AQ58" s="345">
        <v>-5.6</v>
      </c>
      <c r="AR58" s="346">
        <v>38.5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531</v>
      </c>
      <c r="AL59" s="325"/>
      <c r="AM59" s="333">
        <v>71750371</v>
      </c>
      <c r="AN59" s="334">
        <v>52011</v>
      </c>
      <c r="AO59" s="335">
        <v>10.6</v>
      </c>
      <c r="AP59" s="336">
        <v>63490</v>
      </c>
      <c r="AQ59" s="337">
        <v>7.1</v>
      </c>
      <c r="AR59" s="338">
        <v>3.5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527</v>
      </c>
      <c r="AM60" s="341">
        <v>51343843</v>
      </c>
      <c r="AN60" s="342">
        <v>37218</v>
      </c>
      <c r="AO60" s="343">
        <v>10.3</v>
      </c>
      <c r="AP60" s="344">
        <v>35347</v>
      </c>
      <c r="AQ60" s="345">
        <v>8.1999999999999993</v>
      </c>
      <c r="AR60" s="346">
        <v>2.1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532</v>
      </c>
      <c r="AL61" s="347"/>
      <c r="AM61" s="348">
        <v>69045062</v>
      </c>
      <c r="AN61" s="349">
        <v>49560</v>
      </c>
      <c r="AO61" s="350">
        <v>-1.7</v>
      </c>
      <c r="AP61" s="351">
        <v>60232</v>
      </c>
      <c r="AQ61" s="352">
        <v>3</v>
      </c>
      <c r="AR61" s="338">
        <v>-4.7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527</v>
      </c>
      <c r="AM62" s="341">
        <v>43481683</v>
      </c>
      <c r="AN62" s="342">
        <v>31229</v>
      </c>
      <c r="AO62" s="343">
        <v>6.9</v>
      </c>
      <c r="AP62" s="344">
        <v>32426</v>
      </c>
      <c r="AQ62" s="345">
        <v>4.2</v>
      </c>
      <c r="AR62" s="346">
        <v>2.7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v6S0Vx5+J0hY+LwkoFttknN79aEHvDkEUTeQVMoKTga7xkuMamCnS6X0wMc8jSATUSv1nSQ3odMoaCMtW2cL0A==" saltValue="FgeSWF3ZCBiBDnS+XLEW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topLeftCell="A76" zoomScaleNormal="100"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484</v>
      </c>
    </row>
    <row r="121" spans="125:125" ht="13.5" hidden="1" customHeight="1" x14ac:dyDescent="0.2">
      <c r="DU121" s="259"/>
    </row>
  </sheetData>
  <sheetProtection algorithmName="SHA-512" hashValue="0KzRymx1a458oSBP0ISlq0f/wPDkHk3KqLoldyAoQtFEqlQS+bkZXeFN3IT2V9sj8rytQuX3zSaplSnvuFlUHg==" saltValue="yFK2vXInFUdQOFzlOxf+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zoomScaleNormal="100"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484</v>
      </c>
    </row>
  </sheetData>
  <sheetProtection algorithmName="SHA-512" hashValue="eDi7PQt0TvULBi6dxYcMN14dBCOoeidcLbUl0axsymXivbgbsv9H5zbbn7RjAkOlqycq0UQgpxxotyrsP/wi+Q==" saltValue="9G22Xv7U6uFiV/TmIaY3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zoomScaleNormal="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534</v>
      </c>
      <c r="G46" s="8" t="s">
        <v>535</v>
      </c>
      <c r="H46" s="8" t="s">
        <v>536</v>
      </c>
      <c r="I46" s="8" t="s">
        <v>537</v>
      </c>
      <c r="J46" s="9" t="s">
        <v>538</v>
      </c>
    </row>
    <row r="47" spans="2:10" ht="57.75" customHeight="1" x14ac:dyDescent="0.2">
      <c r="B47" s="10"/>
      <c r="C47" s="1139" t="s">
        <v>3</v>
      </c>
      <c r="D47" s="1139"/>
      <c r="E47" s="1140"/>
      <c r="F47" s="11" t="s">
        <v>496</v>
      </c>
      <c r="G47" s="12" t="s">
        <v>496</v>
      </c>
      <c r="H47" s="12">
        <v>2.23</v>
      </c>
      <c r="I47" s="12">
        <v>2.29</v>
      </c>
      <c r="J47" s="13">
        <v>3.66</v>
      </c>
    </row>
    <row r="48" spans="2:10" ht="57.75" customHeight="1" x14ac:dyDescent="0.2">
      <c r="B48" s="14"/>
      <c r="C48" s="1141" t="s">
        <v>4</v>
      </c>
      <c r="D48" s="1141"/>
      <c r="E48" s="1142"/>
      <c r="F48" s="15">
        <v>0.1</v>
      </c>
      <c r="G48" s="16" t="s">
        <v>539</v>
      </c>
      <c r="H48" s="16">
        <v>0.09</v>
      </c>
      <c r="I48" s="16">
        <v>1.87</v>
      </c>
      <c r="J48" s="17">
        <v>2.0299999999999998</v>
      </c>
    </row>
    <row r="49" spans="2:10" ht="57.75" customHeight="1" thickBot="1" x14ac:dyDescent="0.25">
      <c r="B49" s="18"/>
      <c r="C49" s="1143" t="s">
        <v>5</v>
      </c>
      <c r="D49" s="1143"/>
      <c r="E49" s="1144"/>
      <c r="F49" s="19" t="s">
        <v>540</v>
      </c>
      <c r="G49" s="20" t="s">
        <v>541</v>
      </c>
      <c r="H49" s="20">
        <v>2.39</v>
      </c>
      <c r="I49" s="20">
        <v>1.67</v>
      </c>
      <c r="J49" s="21" t="s">
        <v>542</v>
      </c>
    </row>
    <row r="50" spans="2:10" ht="13" x14ac:dyDescent="0.2"/>
  </sheetData>
  <sheetProtection algorithmName="SHA-512" hashValue="F1NLtOb1Mrcvcb0braeaEMxHrJr4rta6uAqo+9GMa7X5rHWBY3kIN8M0NRv94P2n8jA2Dspu90i083BSTJiwzw==" saltValue="G6Pfppr0Wa2qht1wtjqo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zoomScaleNormal="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2">
      <c r="A34" s="22"/>
      <c r="B34" s="31"/>
      <c r="C34" s="1151" t="s">
        <v>543</v>
      </c>
      <c r="D34" s="1151"/>
      <c r="E34" s="1152"/>
      <c r="F34" s="32">
        <v>2.58</v>
      </c>
      <c r="G34" s="33">
        <v>1.42</v>
      </c>
      <c r="H34" s="33">
        <v>1.54</v>
      </c>
      <c r="I34" s="33">
        <v>1.1599999999999999</v>
      </c>
      <c r="J34" s="34">
        <v>2.2999999999999998</v>
      </c>
      <c r="K34" s="22"/>
      <c r="L34" s="22"/>
      <c r="M34" s="22"/>
      <c r="N34" s="22"/>
      <c r="O34" s="22"/>
      <c r="P34" s="22"/>
    </row>
    <row r="35" spans="1:16" ht="39" customHeight="1" x14ac:dyDescent="0.2">
      <c r="A35" s="22"/>
      <c r="B35" s="35"/>
      <c r="C35" s="1145" t="s">
        <v>544</v>
      </c>
      <c r="D35" s="1146"/>
      <c r="E35" s="1147"/>
      <c r="F35" s="36">
        <v>0.1</v>
      </c>
      <c r="G35" s="37" t="s">
        <v>545</v>
      </c>
      <c r="H35" s="37">
        <v>0.09</v>
      </c>
      <c r="I35" s="37">
        <v>1.86</v>
      </c>
      <c r="J35" s="38">
        <v>2.0299999999999998</v>
      </c>
      <c r="K35" s="22"/>
      <c r="L35" s="22"/>
      <c r="M35" s="22"/>
      <c r="N35" s="22"/>
      <c r="O35" s="22"/>
      <c r="P35" s="22"/>
    </row>
    <row r="36" spans="1:16" ht="39" customHeight="1" x14ac:dyDescent="0.2">
      <c r="A36" s="22"/>
      <c r="B36" s="35"/>
      <c r="C36" s="1145" t="s">
        <v>546</v>
      </c>
      <c r="D36" s="1146"/>
      <c r="E36" s="1147"/>
      <c r="F36" s="36">
        <v>1.71</v>
      </c>
      <c r="G36" s="37">
        <v>1.37</v>
      </c>
      <c r="H36" s="37">
        <v>1.55</v>
      </c>
      <c r="I36" s="37">
        <v>1.71</v>
      </c>
      <c r="J36" s="38">
        <v>1.64</v>
      </c>
      <c r="K36" s="22"/>
      <c r="L36" s="22"/>
      <c r="M36" s="22"/>
      <c r="N36" s="22"/>
      <c r="O36" s="22"/>
      <c r="P36" s="22"/>
    </row>
    <row r="37" spans="1:16" ht="39" customHeight="1" x14ac:dyDescent="0.2">
      <c r="A37" s="22"/>
      <c r="B37" s="35"/>
      <c r="C37" s="1145" t="s">
        <v>547</v>
      </c>
      <c r="D37" s="1146"/>
      <c r="E37" s="1147"/>
      <c r="F37" s="36">
        <v>0.38</v>
      </c>
      <c r="G37" s="37">
        <v>0.47</v>
      </c>
      <c r="H37" s="37">
        <v>0.76</v>
      </c>
      <c r="I37" s="37">
        <v>1.05</v>
      </c>
      <c r="J37" s="38">
        <v>0.62</v>
      </c>
      <c r="K37" s="22"/>
      <c r="L37" s="22"/>
      <c r="M37" s="22"/>
      <c r="N37" s="22"/>
      <c r="O37" s="22"/>
      <c r="P37" s="22"/>
    </row>
    <row r="38" spans="1:16" ht="39" customHeight="1" x14ac:dyDescent="0.2">
      <c r="A38" s="22"/>
      <c r="B38" s="35"/>
      <c r="C38" s="1145" t="s">
        <v>548</v>
      </c>
      <c r="D38" s="1146"/>
      <c r="E38" s="1147"/>
      <c r="F38" s="36">
        <v>1.6</v>
      </c>
      <c r="G38" s="37">
        <v>0.61</v>
      </c>
      <c r="H38" s="37">
        <v>0</v>
      </c>
      <c r="I38" s="37">
        <v>0</v>
      </c>
      <c r="J38" s="38">
        <v>0.31</v>
      </c>
      <c r="K38" s="22"/>
      <c r="L38" s="22"/>
      <c r="M38" s="22"/>
      <c r="N38" s="22"/>
      <c r="O38" s="22"/>
      <c r="P38" s="22"/>
    </row>
    <row r="39" spans="1:16" ht="39" customHeight="1" x14ac:dyDescent="0.2">
      <c r="A39" s="22"/>
      <c r="B39" s="35"/>
      <c r="C39" s="1145" t="s">
        <v>549</v>
      </c>
      <c r="D39" s="1146"/>
      <c r="E39" s="1147"/>
      <c r="F39" s="36">
        <v>0.02</v>
      </c>
      <c r="G39" s="37">
        <v>0</v>
      </c>
      <c r="H39" s="37">
        <v>0.05</v>
      </c>
      <c r="I39" s="37">
        <v>7.0000000000000007E-2</v>
      </c>
      <c r="J39" s="38">
        <v>0.24</v>
      </c>
      <c r="K39" s="22"/>
      <c r="L39" s="22"/>
      <c r="M39" s="22"/>
      <c r="N39" s="22"/>
      <c r="O39" s="22"/>
      <c r="P39" s="22"/>
    </row>
    <row r="40" spans="1:16" ht="39" customHeight="1" x14ac:dyDescent="0.2">
      <c r="A40" s="22"/>
      <c r="B40" s="35"/>
      <c r="C40" s="1145" t="s">
        <v>550</v>
      </c>
      <c r="D40" s="1146"/>
      <c r="E40" s="1147"/>
      <c r="F40" s="36">
        <v>0.18</v>
      </c>
      <c r="G40" s="37">
        <v>0.2</v>
      </c>
      <c r="H40" s="37">
        <v>0.19</v>
      </c>
      <c r="I40" s="37">
        <v>0.2</v>
      </c>
      <c r="J40" s="38">
        <v>0.19</v>
      </c>
      <c r="K40" s="22"/>
      <c r="L40" s="22"/>
      <c r="M40" s="22"/>
      <c r="N40" s="22"/>
      <c r="O40" s="22"/>
      <c r="P40" s="22"/>
    </row>
    <row r="41" spans="1:16" ht="39" customHeight="1" x14ac:dyDescent="0.2">
      <c r="A41" s="22"/>
      <c r="B41" s="35"/>
      <c r="C41" s="1145" t="s">
        <v>551</v>
      </c>
      <c r="D41" s="1146"/>
      <c r="E41" s="1147"/>
      <c r="F41" s="36">
        <v>0.16</v>
      </c>
      <c r="G41" s="37">
        <v>0.86</v>
      </c>
      <c r="H41" s="37">
        <v>0.42</v>
      </c>
      <c r="I41" s="37">
        <v>0.67</v>
      </c>
      <c r="J41" s="38">
        <v>0.17</v>
      </c>
      <c r="K41" s="22"/>
      <c r="L41" s="22"/>
      <c r="M41" s="22"/>
      <c r="N41" s="22"/>
      <c r="O41" s="22"/>
      <c r="P41" s="22"/>
    </row>
    <row r="42" spans="1:16" ht="39" customHeight="1" x14ac:dyDescent="0.2">
      <c r="A42" s="22"/>
      <c r="B42" s="39"/>
      <c r="C42" s="1145" t="s">
        <v>552</v>
      </c>
      <c r="D42" s="1146"/>
      <c r="E42" s="1147"/>
      <c r="F42" s="36" t="s">
        <v>496</v>
      </c>
      <c r="G42" s="37" t="s">
        <v>553</v>
      </c>
      <c r="H42" s="37" t="s">
        <v>554</v>
      </c>
      <c r="I42" s="37" t="s">
        <v>496</v>
      </c>
      <c r="J42" s="38" t="s">
        <v>496</v>
      </c>
      <c r="K42" s="22"/>
      <c r="L42" s="22"/>
      <c r="M42" s="22"/>
      <c r="N42" s="22"/>
      <c r="O42" s="22"/>
      <c r="P42" s="22"/>
    </row>
    <row r="43" spans="1:16" ht="39" customHeight="1" thickBot="1" x14ac:dyDescent="0.25">
      <c r="A43" s="22"/>
      <c r="B43" s="40"/>
      <c r="C43" s="1148" t="s">
        <v>555</v>
      </c>
      <c r="D43" s="1149"/>
      <c r="E43" s="1150"/>
      <c r="F43" s="41">
        <v>0.34</v>
      </c>
      <c r="G43" s="42">
        <v>0.16</v>
      </c>
      <c r="H43" s="42">
        <v>0.42</v>
      </c>
      <c r="I43" s="42">
        <v>0.28999999999999998</v>
      </c>
      <c r="J43" s="43">
        <v>0.13</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cf/UXIm3uYxrhn+FvkdasnkBQeagC29Axh0ofssdZjFgolatNcxkreCWc6h+r/i2wlmrAVG3IoFzoRbhVZA89g==" saltValue="bO2V15DTbSSOKFsYpNZK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zoomScaleNormal="100"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46846</v>
      </c>
      <c r="L45" s="60">
        <v>46755</v>
      </c>
      <c r="M45" s="60">
        <v>47258</v>
      </c>
      <c r="N45" s="60">
        <v>46611</v>
      </c>
      <c r="O45" s="61">
        <v>43936</v>
      </c>
      <c r="P45" s="48"/>
      <c r="Q45" s="48"/>
      <c r="R45" s="48"/>
      <c r="S45" s="48"/>
      <c r="T45" s="48"/>
      <c r="U45" s="48"/>
    </row>
    <row r="46" spans="1:21" ht="30.75" customHeight="1" x14ac:dyDescent="0.2">
      <c r="A46" s="48"/>
      <c r="B46" s="1178"/>
      <c r="C46" s="1179"/>
      <c r="D46" s="62"/>
      <c r="E46" s="1155" t="s">
        <v>11</v>
      </c>
      <c r="F46" s="1155"/>
      <c r="G46" s="1155"/>
      <c r="H46" s="1155"/>
      <c r="I46" s="1155"/>
      <c r="J46" s="1156"/>
      <c r="K46" s="63">
        <v>9744</v>
      </c>
      <c r="L46" s="64">
        <v>9646</v>
      </c>
      <c r="M46" s="64">
        <v>9794</v>
      </c>
      <c r="N46" s="64">
        <v>8010</v>
      </c>
      <c r="O46" s="65">
        <v>8794</v>
      </c>
      <c r="P46" s="48"/>
      <c r="Q46" s="48"/>
      <c r="R46" s="48"/>
      <c r="S46" s="48"/>
      <c r="T46" s="48"/>
      <c r="U46" s="48"/>
    </row>
    <row r="47" spans="1:21" ht="30.75" customHeight="1" x14ac:dyDescent="0.2">
      <c r="A47" s="48"/>
      <c r="B47" s="1178"/>
      <c r="C47" s="1179"/>
      <c r="D47" s="62"/>
      <c r="E47" s="1155" t="s">
        <v>12</v>
      </c>
      <c r="F47" s="1155"/>
      <c r="G47" s="1155"/>
      <c r="H47" s="1155"/>
      <c r="I47" s="1155"/>
      <c r="J47" s="1156"/>
      <c r="K47" s="63">
        <v>45235</v>
      </c>
      <c r="L47" s="64">
        <v>46050</v>
      </c>
      <c r="M47" s="64">
        <v>47479</v>
      </c>
      <c r="N47" s="64">
        <v>48811</v>
      </c>
      <c r="O47" s="65">
        <v>50446</v>
      </c>
      <c r="P47" s="48"/>
      <c r="Q47" s="48"/>
      <c r="R47" s="48"/>
      <c r="S47" s="48"/>
      <c r="T47" s="48"/>
      <c r="U47" s="48"/>
    </row>
    <row r="48" spans="1:21" ht="30.75" customHeight="1" x14ac:dyDescent="0.2">
      <c r="A48" s="48"/>
      <c r="B48" s="1178"/>
      <c r="C48" s="1179"/>
      <c r="D48" s="62"/>
      <c r="E48" s="1155" t="s">
        <v>13</v>
      </c>
      <c r="F48" s="1155"/>
      <c r="G48" s="1155"/>
      <c r="H48" s="1155"/>
      <c r="I48" s="1155"/>
      <c r="J48" s="1156"/>
      <c r="K48" s="63">
        <v>19711</v>
      </c>
      <c r="L48" s="64">
        <v>19111</v>
      </c>
      <c r="M48" s="64">
        <v>18659</v>
      </c>
      <c r="N48" s="64">
        <v>18227</v>
      </c>
      <c r="O48" s="65">
        <v>18743</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496</v>
      </c>
      <c r="L49" s="64" t="s">
        <v>496</v>
      </c>
      <c r="M49" s="64" t="s">
        <v>496</v>
      </c>
      <c r="N49" s="64" t="s">
        <v>496</v>
      </c>
      <c r="O49" s="65" t="s">
        <v>496</v>
      </c>
      <c r="P49" s="48"/>
      <c r="Q49" s="48"/>
      <c r="R49" s="48"/>
      <c r="S49" s="48"/>
      <c r="T49" s="48"/>
      <c r="U49" s="48"/>
    </row>
    <row r="50" spans="1:21" ht="30.75" customHeight="1" x14ac:dyDescent="0.2">
      <c r="A50" s="48"/>
      <c r="B50" s="1178"/>
      <c r="C50" s="1179"/>
      <c r="D50" s="62"/>
      <c r="E50" s="1155" t="s">
        <v>15</v>
      </c>
      <c r="F50" s="1155"/>
      <c r="G50" s="1155"/>
      <c r="H50" s="1155"/>
      <c r="I50" s="1155"/>
      <c r="J50" s="1156"/>
      <c r="K50" s="63">
        <v>656</v>
      </c>
      <c r="L50" s="64">
        <v>657</v>
      </c>
      <c r="M50" s="64">
        <v>770</v>
      </c>
      <c r="N50" s="64">
        <v>658</v>
      </c>
      <c r="O50" s="65">
        <v>673</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496</v>
      </c>
      <c r="L51" s="64">
        <v>0</v>
      </c>
      <c r="M51" s="64">
        <v>4</v>
      </c>
      <c r="N51" s="64" t="s">
        <v>496</v>
      </c>
      <c r="O51" s="65" t="s">
        <v>496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83088</v>
      </c>
      <c r="L52" s="64">
        <v>79805</v>
      </c>
      <c r="M52" s="64">
        <v>78770</v>
      </c>
      <c r="N52" s="64">
        <v>80216</v>
      </c>
      <c r="O52" s="65">
        <v>79806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39104</v>
      </c>
      <c r="L53" s="69">
        <v>42414</v>
      </c>
      <c r="M53" s="69">
        <v>45194</v>
      </c>
      <c r="N53" s="69">
        <v>42101</v>
      </c>
      <c r="O53" s="70">
        <v>42786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556</v>
      </c>
      <c r="L57" s="81" t="s">
        <v>557</v>
      </c>
      <c r="M57" s="81" t="s">
        <v>558</v>
      </c>
      <c r="N57" s="81" t="s">
        <v>559</v>
      </c>
      <c r="O57" s="82" t="s">
        <v>560</v>
      </c>
      <c r="P57" s="48"/>
      <c r="Q57" s="48"/>
      <c r="R57" s="48"/>
      <c r="S57" s="48"/>
      <c r="T57" s="48"/>
      <c r="U57" s="48"/>
    </row>
    <row r="58" spans="1:21" ht="31.5" customHeight="1" x14ac:dyDescent="0.2">
      <c r="B58" s="1161" t="s">
        <v>24</v>
      </c>
      <c r="C58" s="1162"/>
      <c r="D58" s="1167" t="s">
        <v>25</v>
      </c>
      <c r="E58" s="1168"/>
      <c r="F58" s="1168"/>
      <c r="G58" s="1168"/>
      <c r="H58" s="1168"/>
      <c r="I58" s="1168"/>
      <c r="J58" s="1169"/>
      <c r="K58" s="83">
        <v>30291</v>
      </c>
      <c r="L58" s="84">
        <v>29855</v>
      </c>
      <c r="M58" s="84">
        <v>27283</v>
      </c>
      <c r="N58" s="84">
        <v>29313</v>
      </c>
      <c r="O58" s="85">
        <v>33626</v>
      </c>
    </row>
    <row r="59" spans="1:21" ht="31.5" customHeight="1" x14ac:dyDescent="0.2">
      <c r="B59" s="1163"/>
      <c r="C59" s="1164"/>
      <c r="D59" s="1170" t="s">
        <v>26</v>
      </c>
      <c r="E59" s="1171"/>
      <c r="F59" s="1171"/>
      <c r="G59" s="1171"/>
      <c r="H59" s="1171"/>
      <c r="I59" s="1171"/>
      <c r="J59" s="1172"/>
      <c r="K59" s="86">
        <v>131568</v>
      </c>
      <c r="L59" s="87">
        <v>137246</v>
      </c>
      <c r="M59" s="87">
        <v>138842</v>
      </c>
      <c r="N59" s="87">
        <v>169838</v>
      </c>
      <c r="O59" s="88">
        <v>185181</v>
      </c>
    </row>
    <row r="60" spans="1:21" ht="31.5" customHeight="1" thickBot="1" x14ac:dyDescent="0.25">
      <c r="B60" s="1165"/>
      <c r="C60" s="1166"/>
      <c r="D60" s="1173" t="s">
        <v>27</v>
      </c>
      <c r="E60" s="1174"/>
      <c r="F60" s="1174"/>
      <c r="G60" s="1174"/>
      <c r="H60" s="1174"/>
      <c r="I60" s="1174"/>
      <c r="J60" s="1175"/>
      <c r="K60" s="89">
        <v>193959</v>
      </c>
      <c r="L60" s="90">
        <v>202757</v>
      </c>
      <c r="M60" s="90">
        <v>216594</v>
      </c>
      <c r="N60" s="90">
        <v>233700</v>
      </c>
      <c r="O60" s="91">
        <v>250764</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fKexfJ4VyffHQI90QHZNmi6GSaR8b1dx8AL1DQoRILyvALbs1+FBVMcOLtsfxHRd306ZCK3yj1TmAqTrehaxA==" saltValue="QnjzlqZ3HRq6gRTmHAO1n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zoomScaleNormal="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534</v>
      </c>
      <c r="J40" s="103" t="s">
        <v>535</v>
      </c>
      <c r="K40" s="103" t="s">
        <v>536</v>
      </c>
      <c r="L40" s="103" t="s">
        <v>537</v>
      </c>
      <c r="M40" s="104" t="s">
        <v>538</v>
      </c>
    </row>
    <row r="41" spans="2:13" ht="27.75" customHeight="1" x14ac:dyDescent="0.2">
      <c r="B41" s="1196" t="s">
        <v>30</v>
      </c>
      <c r="C41" s="1197"/>
      <c r="D41" s="105"/>
      <c r="E41" s="1198" t="s">
        <v>31</v>
      </c>
      <c r="F41" s="1198"/>
      <c r="G41" s="1198"/>
      <c r="H41" s="1199"/>
      <c r="I41" s="355">
        <v>1533264</v>
      </c>
      <c r="J41" s="356">
        <v>1548504</v>
      </c>
      <c r="K41" s="356">
        <v>1550133</v>
      </c>
      <c r="L41" s="356">
        <v>1545924</v>
      </c>
      <c r="M41" s="357">
        <v>1530015</v>
      </c>
    </row>
    <row r="42" spans="2:13" ht="27.75" customHeight="1" x14ac:dyDescent="0.2">
      <c r="B42" s="1186"/>
      <c r="C42" s="1187"/>
      <c r="D42" s="106"/>
      <c r="E42" s="1190" t="s">
        <v>32</v>
      </c>
      <c r="F42" s="1190"/>
      <c r="G42" s="1190"/>
      <c r="H42" s="1191"/>
      <c r="I42" s="358">
        <v>6866</v>
      </c>
      <c r="J42" s="359">
        <v>8691</v>
      </c>
      <c r="K42" s="359">
        <v>7924</v>
      </c>
      <c r="L42" s="359">
        <v>7290</v>
      </c>
      <c r="M42" s="360">
        <v>6017</v>
      </c>
    </row>
    <row r="43" spans="2:13" ht="27.75" customHeight="1" x14ac:dyDescent="0.2">
      <c r="B43" s="1186"/>
      <c r="C43" s="1187"/>
      <c r="D43" s="106"/>
      <c r="E43" s="1190" t="s">
        <v>33</v>
      </c>
      <c r="F43" s="1190"/>
      <c r="G43" s="1190"/>
      <c r="H43" s="1191"/>
      <c r="I43" s="358">
        <v>221471</v>
      </c>
      <c r="J43" s="359">
        <v>233769</v>
      </c>
      <c r="K43" s="359">
        <v>242182</v>
      </c>
      <c r="L43" s="359">
        <v>236872</v>
      </c>
      <c r="M43" s="360">
        <v>233818</v>
      </c>
    </row>
    <row r="44" spans="2:13" ht="27.75" customHeight="1" x14ac:dyDescent="0.2">
      <c r="B44" s="1186"/>
      <c r="C44" s="1187"/>
      <c r="D44" s="106"/>
      <c r="E44" s="1190" t="s">
        <v>34</v>
      </c>
      <c r="F44" s="1190"/>
      <c r="G44" s="1190"/>
      <c r="H44" s="1191"/>
      <c r="I44" s="358" t="s">
        <v>496</v>
      </c>
      <c r="J44" s="359" t="s">
        <v>496</v>
      </c>
      <c r="K44" s="359" t="s">
        <v>496</v>
      </c>
      <c r="L44" s="359" t="s">
        <v>496</v>
      </c>
      <c r="M44" s="360" t="s">
        <v>496</v>
      </c>
    </row>
    <row r="45" spans="2:13" ht="27.75" customHeight="1" x14ac:dyDescent="0.2">
      <c r="B45" s="1186"/>
      <c r="C45" s="1187"/>
      <c r="D45" s="106"/>
      <c r="E45" s="1190" t="s">
        <v>35</v>
      </c>
      <c r="F45" s="1190"/>
      <c r="G45" s="1190"/>
      <c r="H45" s="1191"/>
      <c r="I45" s="358">
        <v>99287</v>
      </c>
      <c r="J45" s="359">
        <v>97000</v>
      </c>
      <c r="K45" s="359">
        <v>94968</v>
      </c>
      <c r="L45" s="359">
        <v>92247</v>
      </c>
      <c r="M45" s="360">
        <v>95392</v>
      </c>
    </row>
    <row r="46" spans="2:13" ht="27.75" customHeight="1" x14ac:dyDescent="0.2">
      <c r="B46" s="1186"/>
      <c r="C46" s="1187"/>
      <c r="D46" s="107"/>
      <c r="E46" s="1190" t="s">
        <v>36</v>
      </c>
      <c r="F46" s="1190"/>
      <c r="G46" s="1190"/>
      <c r="H46" s="1191"/>
      <c r="I46" s="358">
        <v>1512</v>
      </c>
      <c r="J46" s="359">
        <v>3882</v>
      </c>
      <c r="K46" s="359">
        <v>1978</v>
      </c>
      <c r="L46" s="359">
        <v>737</v>
      </c>
      <c r="M46" s="360">
        <v>2909</v>
      </c>
    </row>
    <row r="47" spans="2:13" ht="27.75" customHeight="1" x14ac:dyDescent="0.2">
      <c r="B47" s="1186"/>
      <c r="C47" s="1187"/>
      <c r="D47" s="108"/>
      <c r="E47" s="1200" t="s">
        <v>37</v>
      </c>
      <c r="F47" s="1201"/>
      <c r="G47" s="1201"/>
      <c r="H47" s="1202"/>
      <c r="I47" s="358" t="s">
        <v>496</v>
      </c>
      <c r="J47" s="359" t="s">
        <v>496</v>
      </c>
      <c r="K47" s="359" t="s">
        <v>496</v>
      </c>
      <c r="L47" s="359" t="s">
        <v>496</v>
      </c>
      <c r="M47" s="360" t="s">
        <v>496</v>
      </c>
    </row>
    <row r="48" spans="2:13" ht="27.75" customHeight="1" x14ac:dyDescent="0.2">
      <c r="B48" s="1186"/>
      <c r="C48" s="1187"/>
      <c r="D48" s="106"/>
      <c r="E48" s="1190" t="s">
        <v>38</v>
      </c>
      <c r="F48" s="1190"/>
      <c r="G48" s="1190"/>
      <c r="H48" s="1191"/>
      <c r="I48" s="358" t="s">
        <v>496</v>
      </c>
      <c r="J48" s="359" t="s">
        <v>496</v>
      </c>
      <c r="K48" s="359" t="s">
        <v>496</v>
      </c>
      <c r="L48" s="359" t="s">
        <v>496</v>
      </c>
      <c r="M48" s="360" t="s">
        <v>496</v>
      </c>
    </row>
    <row r="49" spans="2:13" ht="27.75" customHeight="1" x14ac:dyDescent="0.2">
      <c r="B49" s="1188"/>
      <c r="C49" s="1189"/>
      <c r="D49" s="106"/>
      <c r="E49" s="1190" t="s">
        <v>39</v>
      </c>
      <c r="F49" s="1190"/>
      <c r="G49" s="1190"/>
      <c r="H49" s="1191"/>
      <c r="I49" s="358" t="s">
        <v>496</v>
      </c>
      <c r="J49" s="359" t="s">
        <v>496</v>
      </c>
      <c r="K49" s="359" t="s">
        <v>496</v>
      </c>
      <c r="L49" s="359" t="s">
        <v>496</v>
      </c>
      <c r="M49" s="360" t="s">
        <v>496</v>
      </c>
    </row>
    <row r="50" spans="2:13" ht="27.75" customHeight="1" x14ac:dyDescent="0.2">
      <c r="B50" s="1184" t="s">
        <v>40</v>
      </c>
      <c r="C50" s="1185"/>
      <c r="D50" s="109"/>
      <c r="E50" s="1190" t="s">
        <v>41</v>
      </c>
      <c r="F50" s="1190"/>
      <c r="G50" s="1190"/>
      <c r="H50" s="1191"/>
      <c r="I50" s="358">
        <v>165840</v>
      </c>
      <c r="J50" s="359">
        <v>166251</v>
      </c>
      <c r="K50" s="359">
        <v>212624</v>
      </c>
      <c r="L50" s="359">
        <v>231814</v>
      </c>
      <c r="M50" s="360">
        <v>262669</v>
      </c>
    </row>
    <row r="51" spans="2:13" ht="27.75" customHeight="1" x14ac:dyDescent="0.2">
      <c r="B51" s="1186"/>
      <c r="C51" s="1187"/>
      <c r="D51" s="106"/>
      <c r="E51" s="1190" t="s">
        <v>42</v>
      </c>
      <c r="F51" s="1190"/>
      <c r="G51" s="1190"/>
      <c r="H51" s="1191"/>
      <c r="I51" s="358">
        <v>304769</v>
      </c>
      <c r="J51" s="359">
        <v>316059</v>
      </c>
      <c r="K51" s="359">
        <v>319858</v>
      </c>
      <c r="L51" s="359">
        <v>392959</v>
      </c>
      <c r="M51" s="360">
        <v>381775</v>
      </c>
    </row>
    <row r="52" spans="2:13" ht="27.75" customHeight="1" x14ac:dyDescent="0.2">
      <c r="B52" s="1188"/>
      <c r="C52" s="1189"/>
      <c r="D52" s="106"/>
      <c r="E52" s="1190" t="s">
        <v>43</v>
      </c>
      <c r="F52" s="1190"/>
      <c r="G52" s="1190"/>
      <c r="H52" s="1191"/>
      <c r="I52" s="358">
        <v>727332</v>
      </c>
      <c r="J52" s="359">
        <v>728306</v>
      </c>
      <c r="K52" s="359">
        <v>732036</v>
      </c>
      <c r="L52" s="359">
        <v>722521</v>
      </c>
      <c r="M52" s="360">
        <v>708478</v>
      </c>
    </row>
    <row r="53" spans="2:13" ht="27.75" customHeight="1" thickBot="1" x14ac:dyDescent="0.25">
      <c r="B53" s="1192" t="s">
        <v>19</v>
      </c>
      <c r="C53" s="1193"/>
      <c r="D53" s="110"/>
      <c r="E53" s="1194" t="s">
        <v>44</v>
      </c>
      <c r="F53" s="1194"/>
      <c r="G53" s="1194"/>
      <c r="H53" s="1195"/>
      <c r="I53" s="361">
        <v>664459</v>
      </c>
      <c r="J53" s="362">
        <v>681230</v>
      </c>
      <c r="K53" s="362">
        <v>632669</v>
      </c>
      <c r="L53" s="362">
        <v>535776</v>
      </c>
      <c r="M53" s="363">
        <v>515228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rsjnAVJfaDIDkfirTs8+4MZaI/qgWzta8888pFVkzXLRWaxw+5VRTdAASZEVK0kEdRNnXQevYA0C3E3g/pc7ZA==" saltValue="1Z6Dplhm9ssjQ+jFizp0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zoomScaleNormal="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536</v>
      </c>
      <c r="G54" s="119" t="s">
        <v>537</v>
      </c>
      <c r="H54" s="120" t="s">
        <v>538</v>
      </c>
    </row>
    <row r="55" spans="2:8" ht="52.5" customHeight="1" x14ac:dyDescent="0.2">
      <c r="B55" s="121"/>
      <c r="C55" s="1211" t="s">
        <v>46</v>
      </c>
      <c r="D55" s="1211"/>
      <c r="E55" s="1212"/>
      <c r="F55" s="122">
        <v>9452</v>
      </c>
      <c r="G55" s="122">
        <v>9436</v>
      </c>
      <c r="H55" s="123">
        <v>15298</v>
      </c>
    </row>
    <row r="56" spans="2:8" ht="52.5" customHeight="1" x14ac:dyDescent="0.2">
      <c r="B56" s="124"/>
      <c r="C56" s="1213" t="s">
        <v>47</v>
      </c>
      <c r="D56" s="1213"/>
      <c r="E56" s="1214"/>
      <c r="F56" s="125" t="s">
        <v>496</v>
      </c>
      <c r="G56" s="125" t="s">
        <v>496</v>
      </c>
      <c r="H56" s="126" t="s">
        <v>496</v>
      </c>
    </row>
    <row r="57" spans="2:8" ht="53.25" customHeight="1" x14ac:dyDescent="0.2">
      <c r="B57" s="124"/>
      <c r="C57" s="1215" t="s">
        <v>48</v>
      </c>
      <c r="D57" s="1215"/>
      <c r="E57" s="1216"/>
      <c r="F57" s="127">
        <v>38142</v>
      </c>
      <c r="G57" s="127">
        <v>40165</v>
      </c>
      <c r="H57" s="128">
        <v>49866</v>
      </c>
    </row>
    <row r="58" spans="2:8" ht="45.75" customHeight="1" x14ac:dyDescent="0.2">
      <c r="B58" s="129"/>
      <c r="C58" s="1203" t="s">
        <v>583</v>
      </c>
      <c r="D58" s="1204"/>
      <c r="E58" s="1205"/>
      <c r="F58" s="130">
        <v>12452</v>
      </c>
      <c r="G58" s="130">
        <v>12460</v>
      </c>
      <c r="H58" s="131">
        <v>12466</v>
      </c>
    </row>
    <row r="59" spans="2:8" ht="45.75" customHeight="1" x14ac:dyDescent="0.2">
      <c r="B59" s="129"/>
      <c r="C59" s="1203" t="s">
        <v>584</v>
      </c>
      <c r="D59" s="1204"/>
      <c r="E59" s="1205"/>
      <c r="F59" s="130">
        <v>2116</v>
      </c>
      <c r="G59" s="130">
        <v>6261</v>
      </c>
      <c r="H59" s="131">
        <v>9312</v>
      </c>
    </row>
    <row r="60" spans="2:8" ht="45.75" customHeight="1" x14ac:dyDescent="0.2">
      <c r="B60" s="129"/>
      <c r="C60" s="1203" t="s">
        <v>585</v>
      </c>
      <c r="D60" s="1204"/>
      <c r="E60" s="1205"/>
      <c r="F60" s="130">
        <v>6097</v>
      </c>
      <c r="G60" s="130">
        <v>6634</v>
      </c>
      <c r="H60" s="131">
        <v>6510</v>
      </c>
    </row>
    <row r="61" spans="2:8" ht="45.75" customHeight="1" x14ac:dyDescent="0.2">
      <c r="B61" s="129"/>
      <c r="C61" s="1203" t="s">
        <v>586</v>
      </c>
      <c r="D61" s="1204"/>
      <c r="E61" s="1205"/>
      <c r="F61" s="130">
        <v>1944</v>
      </c>
      <c r="G61" s="130">
        <v>1640</v>
      </c>
      <c r="H61" s="131">
        <v>6081</v>
      </c>
    </row>
    <row r="62" spans="2:8" ht="45.75" customHeight="1" thickBot="1" x14ac:dyDescent="0.25">
      <c r="B62" s="132"/>
      <c r="C62" s="1206" t="s">
        <v>587</v>
      </c>
      <c r="D62" s="1207"/>
      <c r="E62" s="1208"/>
      <c r="F62" s="133">
        <v>2464</v>
      </c>
      <c r="G62" s="133">
        <v>2396</v>
      </c>
      <c r="H62" s="134">
        <v>2307</v>
      </c>
    </row>
    <row r="63" spans="2:8" ht="52.5" customHeight="1" thickBot="1" x14ac:dyDescent="0.25">
      <c r="B63" s="135"/>
      <c r="C63" s="1209" t="s">
        <v>49</v>
      </c>
      <c r="D63" s="1209"/>
      <c r="E63" s="1210"/>
      <c r="F63" s="136">
        <v>47594</v>
      </c>
      <c r="G63" s="136">
        <v>49601</v>
      </c>
      <c r="H63" s="137">
        <v>65165</v>
      </c>
    </row>
    <row r="64" spans="2:8" ht="13" x14ac:dyDescent="0.2"/>
  </sheetData>
  <sheetProtection algorithmName="SHA-512" hashValue="h83TZcrMDz9JH+pBytSMOx6k+1BsuqRVTSK6tuA1bY292LxOgJF1YCfJHSewhOId4YpsVWgb31w3DWyVlpcgUQ==" saltValue="DIp5Dri5SmuXULf+2iHI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533</v>
      </c>
      <c r="G2" s="151"/>
      <c r="H2" s="152"/>
    </row>
    <row r="3" spans="1:8" x14ac:dyDescent="0.2">
      <c r="A3" s="148" t="s">
        <v>526</v>
      </c>
      <c r="B3" s="153"/>
      <c r="C3" s="154"/>
      <c r="D3" s="155">
        <v>55122</v>
      </c>
      <c r="E3" s="156"/>
      <c r="F3" s="157">
        <v>57132</v>
      </c>
      <c r="G3" s="158"/>
      <c r="H3" s="159"/>
    </row>
    <row r="4" spans="1:8" x14ac:dyDescent="0.2">
      <c r="A4" s="160"/>
      <c r="B4" s="161"/>
      <c r="C4" s="162"/>
      <c r="D4" s="163">
        <v>34473</v>
      </c>
      <c r="E4" s="164"/>
      <c r="F4" s="165">
        <v>30126</v>
      </c>
      <c r="G4" s="166"/>
      <c r="H4" s="167"/>
    </row>
    <row r="5" spans="1:8" x14ac:dyDescent="0.2">
      <c r="A5" s="148" t="s">
        <v>528</v>
      </c>
      <c r="B5" s="153"/>
      <c r="C5" s="154"/>
      <c r="D5" s="155">
        <v>48486</v>
      </c>
      <c r="E5" s="156"/>
      <c r="F5" s="157">
        <v>58766</v>
      </c>
      <c r="G5" s="158"/>
      <c r="H5" s="159"/>
    </row>
    <row r="6" spans="1:8" x14ac:dyDescent="0.2">
      <c r="A6" s="160"/>
      <c r="B6" s="161"/>
      <c r="C6" s="162"/>
      <c r="D6" s="163">
        <v>25314</v>
      </c>
      <c r="E6" s="164"/>
      <c r="F6" s="165">
        <v>29363</v>
      </c>
      <c r="G6" s="166"/>
      <c r="H6" s="167"/>
    </row>
    <row r="7" spans="1:8" x14ac:dyDescent="0.2">
      <c r="A7" s="148" t="s">
        <v>529</v>
      </c>
      <c r="B7" s="153"/>
      <c r="C7" s="154"/>
      <c r="D7" s="155">
        <v>45145</v>
      </c>
      <c r="E7" s="156"/>
      <c r="F7" s="157">
        <v>62482</v>
      </c>
      <c r="G7" s="158"/>
      <c r="H7" s="159"/>
    </row>
    <row r="8" spans="1:8" x14ac:dyDescent="0.2">
      <c r="A8" s="160"/>
      <c r="B8" s="161"/>
      <c r="C8" s="162"/>
      <c r="D8" s="163">
        <v>25395</v>
      </c>
      <c r="E8" s="164"/>
      <c r="F8" s="165">
        <v>34626</v>
      </c>
      <c r="G8" s="166"/>
      <c r="H8" s="167"/>
    </row>
    <row r="9" spans="1:8" x14ac:dyDescent="0.2">
      <c r="A9" s="148" t="s">
        <v>530</v>
      </c>
      <c r="B9" s="153"/>
      <c r="C9" s="154"/>
      <c r="D9" s="155">
        <v>47037</v>
      </c>
      <c r="E9" s="156"/>
      <c r="F9" s="157">
        <v>59288</v>
      </c>
      <c r="G9" s="158"/>
      <c r="H9" s="159"/>
    </row>
    <row r="10" spans="1:8" x14ac:dyDescent="0.2">
      <c r="A10" s="160"/>
      <c r="B10" s="161"/>
      <c r="C10" s="162"/>
      <c r="D10" s="163">
        <v>33744</v>
      </c>
      <c r="E10" s="164"/>
      <c r="F10" s="165">
        <v>32670</v>
      </c>
      <c r="G10" s="166"/>
      <c r="H10" s="167"/>
    </row>
    <row r="11" spans="1:8" x14ac:dyDescent="0.2">
      <c r="A11" s="148" t="s">
        <v>531</v>
      </c>
      <c r="B11" s="153"/>
      <c r="C11" s="154"/>
      <c r="D11" s="155">
        <v>52011</v>
      </c>
      <c r="E11" s="156"/>
      <c r="F11" s="157">
        <v>63490</v>
      </c>
      <c r="G11" s="158"/>
      <c r="H11" s="159"/>
    </row>
    <row r="12" spans="1:8" x14ac:dyDescent="0.2">
      <c r="A12" s="160"/>
      <c r="B12" s="161"/>
      <c r="C12" s="168"/>
      <c r="D12" s="163">
        <v>37218</v>
      </c>
      <c r="E12" s="164"/>
      <c r="F12" s="165">
        <v>35347</v>
      </c>
      <c r="G12" s="166"/>
      <c r="H12" s="167"/>
    </row>
    <row r="13" spans="1:8" x14ac:dyDescent="0.2">
      <c r="A13" s="148"/>
      <c r="B13" s="153"/>
      <c r="C13" s="169"/>
      <c r="D13" s="170">
        <v>49560</v>
      </c>
      <c r="E13" s="171"/>
      <c r="F13" s="172">
        <v>60232</v>
      </c>
      <c r="G13" s="173"/>
      <c r="H13" s="159"/>
    </row>
    <row r="14" spans="1:8" x14ac:dyDescent="0.2">
      <c r="A14" s="160"/>
      <c r="B14" s="161"/>
      <c r="C14" s="162"/>
      <c r="D14" s="163">
        <v>31229</v>
      </c>
      <c r="E14" s="164"/>
      <c r="F14" s="165">
        <v>32426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0.1</v>
      </c>
      <c r="C19" s="174">
        <f>ROUND(VALUE(SUBSTITUTE(実質収支比率等に係る経年分析!G$48,"▲","-")),2)</f>
        <v>-0.08</v>
      </c>
      <c r="D19" s="174">
        <f>ROUND(VALUE(SUBSTITUTE(実質収支比率等に係る経年分析!H$48,"▲","-")),2)</f>
        <v>0.09</v>
      </c>
      <c r="E19" s="174">
        <f>ROUND(VALUE(SUBSTITUTE(実質収支比率等に係る経年分析!I$48,"▲","-")),2)</f>
        <v>1.87</v>
      </c>
      <c r="F19" s="174">
        <f>ROUND(VALUE(SUBSTITUTE(実質収支比率等に係る経年分析!J$48,"▲","-")),2)</f>
        <v>2.0299999999999998</v>
      </c>
    </row>
    <row r="20" spans="1:11" x14ac:dyDescent="0.2">
      <c r="A20" s="174" t="s">
        <v>53</v>
      </c>
      <c r="B20" s="174" t="e">
        <f>ROUND(VALUE(SUBSTITUTE(実質収支比率等に係る経年分析!F$47,"▲","-")),2)</f>
        <v>#VALUE!</v>
      </c>
      <c r="C20" s="174" t="e">
        <f>ROUND(VALUE(SUBSTITUTE(実質収支比率等に係る経年分析!G$47,"▲","-")),2)</f>
        <v>#VALUE!</v>
      </c>
      <c r="D20" s="174">
        <f>ROUND(VALUE(SUBSTITUTE(実質収支比率等に係る経年分析!H$47,"▲","-")),2)</f>
        <v>2.23</v>
      </c>
      <c r="E20" s="174">
        <f>ROUND(VALUE(SUBSTITUTE(実質収支比率等に係る経年分析!I$47,"▲","-")),2)</f>
        <v>2.29</v>
      </c>
      <c r="F20" s="174">
        <f>ROUND(VALUE(SUBSTITUTE(実質収支比率等に係る経年分析!J$47,"▲","-")),2)</f>
        <v>3.66</v>
      </c>
    </row>
    <row r="21" spans="1:11" x14ac:dyDescent="0.2">
      <c r="A21" s="174" t="s">
        <v>54</v>
      </c>
      <c r="B21" s="174">
        <f>IF(ISNUMBER(VALUE(SUBSTITUTE(実質収支比率等に係る経年分析!F$49,"▲","-"))),ROUND(VALUE(SUBSTITUTE(実質収支比率等に係る経年分析!F$49,"▲","-")),2),NA())</f>
        <v>-0.96</v>
      </c>
      <c r="C21" s="174">
        <f>IF(ISNUMBER(VALUE(SUBSTITUTE(実質収支比率等に係る経年分析!G$49,"▲","-"))),ROUND(VALUE(SUBSTITUTE(実質収支比率等に係る経年分析!G$49,"▲","-")),2),NA())</f>
        <v>-0.28999999999999998</v>
      </c>
      <c r="D21" s="174">
        <f>IF(ISNUMBER(VALUE(SUBSTITUTE(実質収支比率等に係る経年分析!H$49,"▲","-"))),ROUND(VALUE(SUBSTITUTE(実質収支比率等に係る経年分析!H$49,"▲","-")),2),NA())</f>
        <v>2.39</v>
      </c>
      <c r="E21" s="174">
        <f>IF(ISNUMBER(VALUE(SUBSTITUTE(実質収支比率等に係る経年分析!I$49,"▲","-"))),ROUND(VALUE(SUBSTITUTE(実質収支比率等に係る経年分析!I$49,"▲","-")),2),NA())</f>
        <v>1.67</v>
      </c>
      <c r="F21" s="174">
        <f>IF(ISNUMBER(VALUE(SUBSTITUTE(実質収支比率等に係る経年分析!J$49,"▲","-"))),ROUND(VALUE(SUBSTITUTE(実質収支比率等に係る経年分析!J$49,"▲","-")),2),NA())</f>
        <v>-0.26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0.28999999999999998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0.13</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f>IF(ROUND(VALUE(SUBSTITUTE(連結実質赤字比率に係る赤字・黒字の構成分析!G$42,"▲", "-")), 2) &lt; 0, ABS(ROUND(VALUE(SUBSTITUTE(連結実質赤字比率に係る赤字・黒字の構成分析!G$42,"▲", "-")), 2)), NA())</f>
        <v>2.96</v>
      </c>
      <c r="E28" s="175" t="e">
        <f>IF(ROUND(VALUE(SUBSTITUTE(連結実質赤字比率に係る赤字・黒字の構成分析!G$42,"▲", "-")), 2) &gt;= 0, ABS(ROUND(VALUE(SUBSTITUTE(連結実質赤字比率に係る赤字・黒字の構成分析!G$42,"▲", "-")), 2)), NA())</f>
        <v>#N/A</v>
      </c>
      <c r="F28" s="175">
        <f>IF(ROUND(VALUE(SUBSTITUTE(連結実質赤字比率に係る赤字・黒字の構成分析!H$42,"▲", "-")), 2) &lt; 0, ABS(ROUND(VALUE(SUBSTITUTE(連結実質赤字比率に係る赤字・黒字の構成分析!H$42,"▲", "-")), 2)), NA())</f>
        <v>1.19</v>
      </c>
      <c r="G28" s="175" t="e">
        <f>IF(ROUND(VALUE(SUBSTITUTE(連結実質赤字比率に係る赤字・黒字の構成分析!H$42,"▲", "-")), 2) &gt;= 0, ABS(ROUND(VALUE(SUBSTITUTE(連結実質赤字比率に係る赤字・黒字の構成分析!H$42,"▲", "-")), 2)), NA())</f>
        <v>#N/A</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京都市国民健康保険事業特別会計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0.86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0.42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0.67</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0.17</v>
      </c>
    </row>
    <row r="30" spans="1:11" x14ac:dyDescent="0.2">
      <c r="A30" s="175" t="str">
        <f>IF(連結実質赤字比率に係る赤字・黒字の構成分析!C$40="",NA(),連結実質赤字比率に係る赤字・黒字の構成分析!C$40)</f>
        <v>京都市後期高齢者医療特別会計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2">
      <c r="A31" s="175" t="str">
        <f>IF(連結実質赤字比率に係る赤字・黒字の構成分析!C$39="",NA(),連結実質赤字比率に係る赤字・黒字の構成分析!C$39)</f>
        <v>京都市土地区画整理事業特別会計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0.24</v>
      </c>
    </row>
    <row r="32" spans="1:11" x14ac:dyDescent="0.2">
      <c r="A32" s="175" t="str">
        <f>IF(連結実質赤字比率に係る赤字・黒字の構成分析!C$38="",NA(),連結実質赤字比率に係る赤字・黒字の構成分析!C$38)</f>
        <v>京都市自動車運送事業特別会計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0.31</v>
      </c>
    </row>
    <row r="33" spans="1:16" x14ac:dyDescent="0.2">
      <c r="A33" s="175" t="str">
        <f>IF(連結実質赤字比率に係る赤字・黒字の構成分析!C$37="",NA(),連結実質赤字比率に係る赤字・黒字の構成分析!C$37)</f>
        <v>京都市介護保険事業特別会計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0.62</v>
      </c>
    </row>
    <row r="34" spans="1:16" x14ac:dyDescent="0.2">
      <c r="A34" s="175" t="str">
        <f>IF(連結実質赤字比率に係る赤字・黒字の構成分析!C$36="",NA(),連結実質赤字比率に係る赤字・黒字の構成分析!C$36)</f>
        <v>京都市水道事業特別会計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v>
      </c>
      <c r="D35" s="175">
        <f>IF(ROUND(VALUE(SUBSTITUTE(連結実質赤字比率に係る赤字・黒字の構成分析!G$35,"▲", "-")), 2) &lt; 0, ABS(ROUND(VALUE(SUBSTITUTE(連結実質赤字比率に係る赤字・黒字の構成分析!G$35,"▲", "-")), 2)), NA())</f>
        <v>7.0000000000000007E-2</v>
      </c>
      <c r="E35" s="175" t="e">
        <f>IF(ROUND(VALUE(SUBSTITUTE(連結実質赤字比率に係る赤字・黒字の構成分析!G$35,"▲", "-")), 2) &gt;= 0, ABS(ROUND(VALUE(SUBSTITUTE(連結実質赤字比率に係る赤字・黒字の構成分析!G$35,"▲", "-")), 2)), NA())</f>
        <v>#N/A</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2.0299999999999998</v>
      </c>
    </row>
    <row r="36" spans="1:16" x14ac:dyDescent="0.2">
      <c r="A36" s="175" t="str">
        <f>IF(連結実質赤字比率に係る赤字・黒字の構成分析!C$34="",NA(),連結実質赤字比率に係る赤字・黒字の構成分析!C$34)</f>
        <v>京都市公共下水道事業特別会計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1.1599999999999999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2.2999999999999998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83088</v>
      </c>
      <c r="E42" s="176"/>
      <c r="F42" s="176"/>
      <c r="G42" s="176">
        <f>'実質公債費比率（分子）の構造'!L$52</f>
        <v>79805</v>
      </c>
      <c r="H42" s="176"/>
      <c r="I42" s="176"/>
      <c r="J42" s="176">
        <f>'実質公債費比率（分子）の構造'!M$52</f>
        <v>78770</v>
      </c>
      <c r="K42" s="176"/>
      <c r="L42" s="176"/>
      <c r="M42" s="176">
        <f>'実質公債費比率（分子）の構造'!N$52</f>
        <v>80216</v>
      </c>
      <c r="N42" s="176"/>
      <c r="O42" s="176"/>
      <c r="P42" s="176">
        <f>'実質公債費比率（分子）の構造'!O$52</f>
        <v>79806</v>
      </c>
    </row>
    <row r="43" spans="1:16" x14ac:dyDescent="0.2">
      <c r="A43" s="176" t="s">
        <v>16</v>
      </c>
      <c r="B43" s="176" t="str">
        <f>'実質公債費比率（分子）の構造'!K$51</f>
        <v>-</v>
      </c>
      <c r="C43" s="176"/>
      <c r="D43" s="176"/>
      <c r="E43" s="176">
        <f>'実質公債費比率（分子）の構造'!L$51</f>
        <v>0</v>
      </c>
      <c r="F43" s="176"/>
      <c r="G43" s="176"/>
      <c r="H43" s="176">
        <f>'実質公債費比率（分子）の構造'!M$51</f>
        <v>4</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656</v>
      </c>
      <c r="C44" s="176"/>
      <c r="D44" s="176"/>
      <c r="E44" s="176">
        <f>'実質公債費比率（分子）の構造'!L$50</f>
        <v>657</v>
      </c>
      <c r="F44" s="176"/>
      <c r="G44" s="176"/>
      <c r="H44" s="176">
        <f>'実質公債費比率（分子）の構造'!M$50</f>
        <v>770</v>
      </c>
      <c r="I44" s="176"/>
      <c r="J44" s="176"/>
      <c r="K44" s="176">
        <f>'実質公債費比率（分子）の構造'!N$50</f>
        <v>658</v>
      </c>
      <c r="L44" s="176"/>
      <c r="M44" s="176"/>
      <c r="N44" s="176">
        <f>'実質公債費比率（分子）の構造'!O$50</f>
        <v>673</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19711</v>
      </c>
      <c r="C46" s="176"/>
      <c r="D46" s="176"/>
      <c r="E46" s="176">
        <f>'実質公債費比率（分子）の構造'!L$48</f>
        <v>19111</v>
      </c>
      <c r="F46" s="176"/>
      <c r="G46" s="176"/>
      <c r="H46" s="176">
        <f>'実質公債費比率（分子）の構造'!M$48</f>
        <v>18659</v>
      </c>
      <c r="I46" s="176"/>
      <c r="J46" s="176"/>
      <c r="K46" s="176">
        <f>'実質公債費比率（分子）の構造'!N$48</f>
        <v>18227</v>
      </c>
      <c r="L46" s="176"/>
      <c r="M46" s="176"/>
      <c r="N46" s="176">
        <f>'実質公債費比率（分子）の構造'!O$48</f>
        <v>18743</v>
      </c>
      <c r="O46" s="176"/>
      <c r="P46" s="176"/>
    </row>
    <row r="47" spans="1:16" x14ac:dyDescent="0.2">
      <c r="A47" s="176" t="s">
        <v>12</v>
      </c>
      <c r="B47" s="176">
        <f>'実質公債費比率（分子）の構造'!K$47</f>
        <v>45235</v>
      </c>
      <c r="C47" s="176"/>
      <c r="D47" s="176"/>
      <c r="E47" s="176">
        <f>'実質公債費比率（分子）の構造'!L$47</f>
        <v>46050</v>
      </c>
      <c r="F47" s="176"/>
      <c r="G47" s="176"/>
      <c r="H47" s="176">
        <f>'実質公債費比率（分子）の構造'!M$47</f>
        <v>47479</v>
      </c>
      <c r="I47" s="176"/>
      <c r="J47" s="176"/>
      <c r="K47" s="176">
        <f>'実質公債費比率（分子）の構造'!N$47</f>
        <v>48811</v>
      </c>
      <c r="L47" s="176"/>
      <c r="M47" s="176"/>
      <c r="N47" s="176">
        <f>'実質公債費比率（分子）の構造'!O$47</f>
        <v>50446</v>
      </c>
      <c r="O47" s="176"/>
      <c r="P47" s="176"/>
    </row>
    <row r="48" spans="1:16" x14ac:dyDescent="0.2">
      <c r="A48" s="176" t="s">
        <v>65</v>
      </c>
      <c r="B48" s="176">
        <f>'実質公債費比率（分子）の構造'!K$46</f>
        <v>9744</v>
      </c>
      <c r="C48" s="176"/>
      <c r="D48" s="176"/>
      <c r="E48" s="176">
        <f>'実質公債費比率（分子）の構造'!L$46</f>
        <v>9646</v>
      </c>
      <c r="F48" s="176"/>
      <c r="G48" s="176"/>
      <c r="H48" s="176">
        <f>'実質公債費比率（分子）の構造'!M$46</f>
        <v>9794</v>
      </c>
      <c r="I48" s="176"/>
      <c r="J48" s="176"/>
      <c r="K48" s="176">
        <f>'実質公債費比率（分子）の構造'!N$46</f>
        <v>8010</v>
      </c>
      <c r="L48" s="176"/>
      <c r="M48" s="176"/>
      <c r="N48" s="176">
        <f>'実質公債費比率（分子）の構造'!O$46</f>
        <v>8794</v>
      </c>
      <c r="O48" s="176"/>
      <c r="P48" s="176"/>
    </row>
    <row r="49" spans="1:16" x14ac:dyDescent="0.2">
      <c r="A49" s="176" t="s">
        <v>66</v>
      </c>
      <c r="B49" s="176">
        <f>'実質公債費比率（分子）の構造'!K$45</f>
        <v>46846</v>
      </c>
      <c r="C49" s="176"/>
      <c r="D49" s="176"/>
      <c r="E49" s="176">
        <f>'実質公債費比率（分子）の構造'!L$45</f>
        <v>46755</v>
      </c>
      <c r="F49" s="176"/>
      <c r="G49" s="176"/>
      <c r="H49" s="176">
        <f>'実質公債費比率（分子）の構造'!M$45</f>
        <v>47258</v>
      </c>
      <c r="I49" s="176"/>
      <c r="J49" s="176"/>
      <c r="K49" s="176">
        <f>'実質公債費比率（分子）の構造'!N$45</f>
        <v>46611</v>
      </c>
      <c r="L49" s="176"/>
      <c r="M49" s="176"/>
      <c r="N49" s="176">
        <f>'実質公債費比率（分子）の構造'!O$45</f>
        <v>43936</v>
      </c>
      <c r="O49" s="176"/>
      <c r="P49" s="176"/>
    </row>
    <row r="50" spans="1:16" x14ac:dyDescent="0.2">
      <c r="A50" s="176" t="s">
        <v>67</v>
      </c>
      <c r="B50" s="176" t="e">
        <f>NA()</f>
        <v>#N/A</v>
      </c>
      <c r="C50" s="176">
        <f>IF(ISNUMBER('実質公債費比率（分子）の構造'!K$53),'実質公債費比率（分子）の構造'!K$53,NA())</f>
        <v>39104</v>
      </c>
      <c r="D50" s="176" t="e">
        <f>NA()</f>
        <v>#N/A</v>
      </c>
      <c r="E50" s="176" t="e">
        <f>NA()</f>
        <v>#N/A</v>
      </c>
      <c r="F50" s="176">
        <f>IF(ISNUMBER('実質公債費比率（分子）の構造'!L$53),'実質公債費比率（分子）の構造'!L$53,NA())</f>
        <v>42414</v>
      </c>
      <c r="G50" s="176" t="e">
        <f>NA()</f>
        <v>#N/A</v>
      </c>
      <c r="H50" s="176" t="e">
        <f>NA()</f>
        <v>#N/A</v>
      </c>
      <c r="I50" s="176">
        <f>IF(ISNUMBER('実質公債費比率（分子）の構造'!M$53),'実質公債費比率（分子）の構造'!M$53,NA())</f>
        <v>45194</v>
      </c>
      <c r="J50" s="176" t="e">
        <f>NA()</f>
        <v>#N/A</v>
      </c>
      <c r="K50" s="176" t="e">
        <f>NA()</f>
        <v>#N/A</v>
      </c>
      <c r="L50" s="176">
        <f>IF(ISNUMBER('実質公債費比率（分子）の構造'!N$53),'実質公債費比率（分子）の構造'!N$53,NA())</f>
        <v>42101</v>
      </c>
      <c r="M50" s="176" t="e">
        <f>NA()</f>
        <v>#N/A</v>
      </c>
      <c r="N50" s="176" t="e">
        <f>NA()</f>
        <v>#N/A</v>
      </c>
      <c r="O50" s="176">
        <f>IF(ISNUMBER('実質公債費比率（分子）の構造'!O$53),'実質公債費比率（分子）の構造'!O$53,NA())</f>
        <v>42786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727332</v>
      </c>
      <c r="E56" s="175"/>
      <c r="F56" s="175"/>
      <c r="G56" s="175">
        <f>'将来負担比率（分子）の構造'!J$52</f>
        <v>728306</v>
      </c>
      <c r="H56" s="175"/>
      <c r="I56" s="175"/>
      <c r="J56" s="175">
        <f>'将来負担比率（分子）の構造'!K$52</f>
        <v>732036</v>
      </c>
      <c r="K56" s="175"/>
      <c r="L56" s="175"/>
      <c r="M56" s="175">
        <f>'将来負担比率（分子）の構造'!L$52</f>
        <v>722521</v>
      </c>
      <c r="N56" s="175"/>
      <c r="O56" s="175"/>
      <c r="P56" s="175">
        <f>'将来負担比率（分子）の構造'!M$52</f>
        <v>708478</v>
      </c>
    </row>
    <row r="57" spans="1:16" x14ac:dyDescent="0.2">
      <c r="A57" s="175" t="s">
        <v>42</v>
      </c>
      <c r="B57" s="175"/>
      <c r="C57" s="175"/>
      <c r="D57" s="175">
        <f>'将来負担比率（分子）の構造'!I$51</f>
        <v>304769</v>
      </c>
      <c r="E57" s="175"/>
      <c r="F57" s="175"/>
      <c r="G57" s="175">
        <f>'将来負担比率（分子）の構造'!J$51</f>
        <v>316059</v>
      </c>
      <c r="H57" s="175"/>
      <c r="I57" s="175"/>
      <c r="J57" s="175">
        <f>'将来負担比率（分子）の構造'!K$51</f>
        <v>319858</v>
      </c>
      <c r="K57" s="175"/>
      <c r="L57" s="175"/>
      <c r="M57" s="175">
        <f>'将来負担比率（分子）の構造'!L$51</f>
        <v>392959</v>
      </c>
      <c r="N57" s="175"/>
      <c r="O57" s="175"/>
      <c r="P57" s="175">
        <f>'将来負担比率（分子）の構造'!M$51</f>
        <v>381775</v>
      </c>
    </row>
    <row r="58" spans="1:16" x14ac:dyDescent="0.2">
      <c r="A58" s="175" t="s">
        <v>41</v>
      </c>
      <c r="B58" s="175"/>
      <c r="C58" s="175"/>
      <c r="D58" s="175">
        <f>'将来負担比率（分子）の構造'!I$50</f>
        <v>165840</v>
      </c>
      <c r="E58" s="175"/>
      <c r="F58" s="175"/>
      <c r="G58" s="175">
        <f>'将来負担比率（分子）の構造'!J$50</f>
        <v>166251</v>
      </c>
      <c r="H58" s="175"/>
      <c r="I58" s="175"/>
      <c r="J58" s="175">
        <f>'将来負担比率（分子）の構造'!K$50</f>
        <v>212624</v>
      </c>
      <c r="K58" s="175"/>
      <c r="L58" s="175"/>
      <c r="M58" s="175">
        <f>'将来負担比率（分子）の構造'!L$50</f>
        <v>231814</v>
      </c>
      <c r="N58" s="175"/>
      <c r="O58" s="175"/>
      <c r="P58" s="175">
        <f>'将来負担比率（分子）の構造'!M$50</f>
        <v>262669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1512</v>
      </c>
      <c r="C61" s="175"/>
      <c r="D61" s="175"/>
      <c r="E61" s="175">
        <f>'将来負担比率（分子）の構造'!J$46</f>
        <v>3882</v>
      </c>
      <c r="F61" s="175"/>
      <c r="G61" s="175"/>
      <c r="H61" s="175">
        <f>'将来負担比率（分子）の構造'!K$46</f>
        <v>1978</v>
      </c>
      <c r="I61" s="175"/>
      <c r="J61" s="175"/>
      <c r="K61" s="175">
        <f>'将来負担比率（分子）の構造'!L$46</f>
        <v>737</v>
      </c>
      <c r="L61" s="175"/>
      <c r="M61" s="175"/>
      <c r="N61" s="175">
        <f>'将来負担比率（分子）の構造'!M$46</f>
        <v>2909</v>
      </c>
      <c r="O61" s="175"/>
      <c r="P61" s="175"/>
    </row>
    <row r="62" spans="1:16" x14ac:dyDescent="0.2">
      <c r="A62" s="175" t="s">
        <v>35</v>
      </c>
      <c r="B62" s="175">
        <f>'将来負担比率（分子）の構造'!I$45</f>
        <v>99287</v>
      </c>
      <c r="C62" s="175"/>
      <c r="D62" s="175"/>
      <c r="E62" s="175">
        <f>'将来負担比率（分子）の構造'!J$45</f>
        <v>97000</v>
      </c>
      <c r="F62" s="175"/>
      <c r="G62" s="175"/>
      <c r="H62" s="175">
        <f>'将来負担比率（分子）の構造'!K$45</f>
        <v>94968</v>
      </c>
      <c r="I62" s="175"/>
      <c r="J62" s="175"/>
      <c r="K62" s="175">
        <f>'将来負担比率（分子）の構造'!L$45</f>
        <v>92247</v>
      </c>
      <c r="L62" s="175"/>
      <c r="M62" s="175"/>
      <c r="N62" s="175">
        <f>'将来負担比率（分子）の構造'!M$45</f>
        <v>95392</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221471</v>
      </c>
      <c r="C64" s="175"/>
      <c r="D64" s="175"/>
      <c r="E64" s="175">
        <f>'将来負担比率（分子）の構造'!J$43</f>
        <v>233769</v>
      </c>
      <c r="F64" s="175"/>
      <c r="G64" s="175"/>
      <c r="H64" s="175">
        <f>'将来負担比率（分子）の構造'!K$43</f>
        <v>242182</v>
      </c>
      <c r="I64" s="175"/>
      <c r="J64" s="175"/>
      <c r="K64" s="175">
        <f>'将来負担比率（分子）の構造'!L$43</f>
        <v>236872</v>
      </c>
      <c r="L64" s="175"/>
      <c r="M64" s="175"/>
      <c r="N64" s="175">
        <f>'将来負担比率（分子）の構造'!M$43</f>
        <v>233818</v>
      </c>
      <c r="O64" s="175"/>
      <c r="P64" s="175"/>
    </row>
    <row r="65" spans="1:16" x14ac:dyDescent="0.2">
      <c r="A65" s="175" t="s">
        <v>32</v>
      </c>
      <c r="B65" s="175">
        <f>'将来負担比率（分子）の構造'!I$42</f>
        <v>6866</v>
      </c>
      <c r="C65" s="175"/>
      <c r="D65" s="175"/>
      <c r="E65" s="175">
        <f>'将来負担比率（分子）の構造'!J$42</f>
        <v>8691</v>
      </c>
      <c r="F65" s="175"/>
      <c r="G65" s="175"/>
      <c r="H65" s="175">
        <f>'将来負担比率（分子）の構造'!K$42</f>
        <v>7924</v>
      </c>
      <c r="I65" s="175"/>
      <c r="J65" s="175"/>
      <c r="K65" s="175">
        <f>'将来負担比率（分子）の構造'!L$42</f>
        <v>7290</v>
      </c>
      <c r="L65" s="175"/>
      <c r="M65" s="175"/>
      <c r="N65" s="175">
        <f>'将来負担比率（分子）の構造'!M$42</f>
        <v>6017</v>
      </c>
      <c r="O65" s="175"/>
      <c r="P65" s="175"/>
    </row>
    <row r="66" spans="1:16" x14ac:dyDescent="0.2">
      <c r="A66" s="175" t="s">
        <v>31</v>
      </c>
      <c r="B66" s="175">
        <f>'将来負担比率（分子）の構造'!I$41</f>
        <v>1533264</v>
      </c>
      <c r="C66" s="175"/>
      <c r="D66" s="175"/>
      <c r="E66" s="175">
        <f>'将来負担比率（分子）の構造'!J$41</f>
        <v>1548504</v>
      </c>
      <c r="F66" s="175"/>
      <c r="G66" s="175"/>
      <c r="H66" s="175">
        <f>'将来負担比率（分子）の構造'!K$41</f>
        <v>1550133</v>
      </c>
      <c r="I66" s="175"/>
      <c r="J66" s="175"/>
      <c r="K66" s="175">
        <f>'将来負担比率（分子）の構造'!L$41</f>
        <v>1545924</v>
      </c>
      <c r="L66" s="175"/>
      <c r="M66" s="175"/>
      <c r="N66" s="175">
        <f>'将来負担比率（分子）の構造'!M$41</f>
        <v>1530015</v>
      </c>
      <c r="O66" s="175"/>
      <c r="P66" s="175"/>
    </row>
    <row r="67" spans="1:16" x14ac:dyDescent="0.2">
      <c r="A67" s="175" t="s">
        <v>71</v>
      </c>
      <c r="B67" s="175" t="e">
        <f>NA()</f>
        <v>#N/A</v>
      </c>
      <c r="C67" s="175">
        <f>IF(ISNUMBER('将来負担比率（分子）の構造'!I$53), IF('将来負担比率（分子）の構造'!I$53 &lt; 0, 0, '将来負担比率（分子）の構造'!I$53), NA())</f>
        <v>664459</v>
      </c>
      <c r="D67" s="175" t="e">
        <f>NA()</f>
        <v>#N/A</v>
      </c>
      <c r="E67" s="175" t="e">
        <f>NA()</f>
        <v>#N/A</v>
      </c>
      <c r="F67" s="175">
        <f>IF(ISNUMBER('将来負担比率（分子）の構造'!J$53), IF('将来負担比率（分子）の構造'!J$53 &lt; 0, 0, '将来負担比率（分子）の構造'!J$53), NA())</f>
        <v>681230</v>
      </c>
      <c r="G67" s="175" t="e">
        <f>NA()</f>
        <v>#N/A</v>
      </c>
      <c r="H67" s="175" t="e">
        <f>NA()</f>
        <v>#N/A</v>
      </c>
      <c r="I67" s="175">
        <f>IF(ISNUMBER('将来負担比率（分子）の構造'!K$53), IF('将来負担比率（分子）の構造'!K$53 &lt; 0, 0, '将来負担比率（分子）の構造'!K$53), NA())</f>
        <v>632669</v>
      </c>
      <c r="J67" s="175" t="e">
        <f>NA()</f>
        <v>#N/A</v>
      </c>
      <c r="K67" s="175" t="e">
        <f>NA()</f>
        <v>#N/A</v>
      </c>
      <c r="L67" s="175">
        <f>IF(ISNUMBER('将来負担比率（分子）の構造'!L$53), IF('将来負担比率（分子）の構造'!L$53 &lt; 0, 0, '将来負担比率（分子）の構造'!L$53), NA())</f>
        <v>535776</v>
      </c>
      <c r="M67" s="175" t="e">
        <f>NA()</f>
        <v>#N/A</v>
      </c>
      <c r="N67" s="175" t="e">
        <f>NA()</f>
        <v>#N/A</v>
      </c>
      <c r="O67" s="175">
        <f>IF(ISNUMBER('将来負担比率（分子）の構造'!M$53), IF('将来負担比率（分子）の構造'!M$53 &lt; 0, 0, '将来負担比率（分子）の構造'!M$53), NA())</f>
        <v>515228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9452</v>
      </c>
      <c r="C72" s="179">
        <f>基金残高に係る経年分析!G55</f>
        <v>9436</v>
      </c>
      <c r="D72" s="179">
        <f>基金残高に係る経年分析!H55</f>
        <v>15298</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38142</v>
      </c>
      <c r="C74" s="179">
        <f>基金残高に係る経年分析!G57</f>
        <v>40165</v>
      </c>
      <c r="D74" s="179">
        <f>基金残高に係る経年分析!H57</f>
        <v>49866</v>
      </c>
    </row>
  </sheetData>
  <sheetProtection algorithmName="SHA-512" hashValue="f4fjXTavAOS350dcije2AW02yinxaV4iIqBauwrZMbfA3/VzwLzYm3qxSaUcR7OcWhb7Wdb7pXJSewka1qUCdw==" saltValue="Gd9ODvpIGPFrFPHY/jNa5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EC3EBE-E10F-4538-B16E-139087C0110D}">
  <ds:schemaRefs>
    <ds:schemaRef ds:uri="http://www.w3.org/XML/1998/namespace"/>
    <ds:schemaRef ds:uri="http://purl.org/dc/elements/1.1/"/>
    <ds:schemaRef ds:uri="fd32c9f7-8932-4d07-b49b-91c8a1e26893"/>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a4e28f63-7028-4a93-8047-9653a98e0e88"/>
    <ds:schemaRef ds:uri="http://purl.org/dc/terms/"/>
  </ds:schemaRefs>
</ds:datastoreItem>
</file>

<file path=customXml/itemProps2.xml><?xml version="1.0" encoding="utf-8"?>
<ds:datastoreItem xmlns:ds="http://schemas.openxmlformats.org/officeDocument/2006/customXml" ds:itemID="{EED8286E-DFD7-41EC-93D0-A8BDEBE77F30}">
  <ds:schemaRefs>
    <ds:schemaRef ds:uri="http://schemas.microsoft.com/sharepoint/v3/contenttype/forms"/>
  </ds:schemaRefs>
</ds:datastoreItem>
</file>

<file path=customXml/itemProps3.xml><?xml version="1.0" encoding="utf-8"?>
<ds:datastoreItem xmlns:ds="http://schemas.openxmlformats.org/officeDocument/2006/customXml" ds:itemID="{70D9813B-E16A-4BDD-81C6-F5AA708C5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蛭田 哲也(HIRUTA Tetsuya)</cp:lastModifiedBy>
  <dcterms:modified xsi:type="dcterms:W3CDTF">2025-03-24T05:48:07Z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