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2B94F7CA46033BBF5B6D49DFBA123AC845901630"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人件費・公債費・普通建設事業費の分析）" sheetId="15" r:id="rId5"/>
    <sheet name="経常経費分析表（経常収支比率の分析）" sheetId="14"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8" i="12" l="1"/>
  <c r="AU68" i="12"/>
  <c r="AA68" i="12"/>
  <c r="AF68" i="12" s="1"/>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U38" i="10"/>
  <c r="BW37" i="10"/>
  <c r="BW36" i="10"/>
  <c r="BW35" i="10"/>
  <c r="C35" i="10"/>
  <c r="C36" i="10" s="1"/>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AM36" i="10" s="1"/>
  <c r="AM37" i="10" s="1"/>
  <c r="AM38" i="10" s="1"/>
  <c r="AM39" i="10" s="1"/>
  <c r="AM40" i="10" s="1"/>
  <c r="BE34" i="10" l="1"/>
  <c r="BE35" i="10" l="1"/>
  <c r="BE36" i="10" s="1"/>
  <c r="BE37" i="10" s="1"/>
  <c r="CO34" i="10"/>
  <c r="CO35" i="10" s="1"/>
  <c r="CO36" i="10" s="1"/>
  <c r="CO37" i="10" s="1"/>
  <c r="CO38" i="10" s="1"/>
  <c r="CO39" i="10" s="1"/>
  <c r="CO40" i="10" s="1"/>
  <c r="CO41" i="10" s="1"/>
  <c r="CO42" i="10" s="1"/>
  <c r="CO43" i="10" s="1"/>
  <c r="BW34" i="10"/>
</calcChain>
</file>

<file path=xl/sharedStrings.xml><?xml version="1.0" encoding="utf-8"?>
<sst xmlns="http://schemas.openxmlformats.org/spreadsheetml/2006/main" count="1149" uniqueCount="615">
  <si>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</si>
  <si>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</si>
  <si>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</si>
  <si>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</si>
  <si>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</si>
  <si>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</si>
  <si>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</si>
  <si>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</si>
  <si>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</si>
  <si>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</si>
  <si>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</si>
  <si>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</si>
  <si>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</si>
  <si>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</si>
  <si>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</si>
  <si>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</si>
  <si>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</si>
  <si>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</si>
  <si>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</si>
  <si>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</si>
  <si>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</si>
  <si>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</si>
  <si>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</si>
  <si>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</si>
  <si>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</si>
  <si>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</si>
  <si>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</si>
  <si>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</si>
  <si>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</si>
  <si>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</si>
  <si>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</si>
  <si>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</si>
  <si>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</si>
  <si>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</si>
  <si>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</si>
  <si>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</si>
  <si>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</si>
  <si>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</si>
  <si>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</si>
  <si>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</si>
  <si>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</si>
  <si>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</si>
  <si>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</si>
  <si>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</si>
  <si>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</si>
  <si>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</si>
  <si>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</si>
  <si>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</si>
  <si>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</si>
  <si>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</si>
  <si>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</si>
  <si>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</si>
  <si>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</si>
  <si>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</si>
  <si>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</si>
  <si>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</si>
  <si>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</si>
  <si>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</si>
  <si>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</si>
  <si>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</si>
  <si>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</si>
  <si>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</si>
  <si>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</si>
  <si>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</si>
  <si>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</si>
  <si>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</si>
  <si>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</si>
  <si>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</si>
  <si>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</si>
  <si>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</si>
  <si>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</si>
  <si>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</si>
  <si>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</si>
  <si>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</si>
  <si>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</si>
  <si>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</si>
  <si>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</si>
  <si>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</si>
  <si>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</si>
  <si>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</si>
  <si>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</si>
  <si>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</si>
  <si>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</si>
  <si>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</si>
  <si>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</si>
  <si>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</si>
  <si>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</si>
  <si>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</si>
  <si>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</si>
  <si>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</si>
  <si>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</si>
  <si>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</si>
  <si>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</si>
  <si>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</si>
  <si>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</si>
  <si>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</si>
  <si>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</si>
  <si>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</si>
  <si>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</si>
  <si>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</si>
  <si>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</si>
  <si>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</si>
  <si>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</si>
  <si>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</si>
  <si>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</si>
  <si>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</si>
  <si>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</si>
  <si>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</si>
  <si>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</si>
  <si>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</si>
  <si>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</si>
  <si>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</si>
  <si>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</si>
  <si>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</si>
  <si>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</si>
  <si>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</si>
  <si>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</si>
  <si>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</si>
  <si>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</si>
  <si>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</si>
  <si>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</si>
  <si>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</si>
  <si>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</si>
  <si>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</si>
  <si>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</si>
  <si>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</si>
  <si>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</si>
  <si>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</si>
  <si>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</si>
  <si>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</si>
  <si>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</si>
  <si>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</si>
  <si>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</si>
  <si>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</si>
  <si>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</si>
  <si>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</si>
  <si>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</si>
  <si>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</si>
  <si>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</si>
  <si>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</si>
  <si>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</si>
  <si>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</si>
  <si>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</si>
  <si>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自動車事業会計</t>
    <phoneticPr fontId="5"/>
  </si>
  <si>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</si>
  <si>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</si>
  <si>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</si>
  <si>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</si>
  <si>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</si>
  <si>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</si>
  <si>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</si>
  <si>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</si>
  <si>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</si>
  <si>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</si>
  <si>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</si>
  <si>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</si>
  <si>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</si>
  <si>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</si>
  <si>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</si>
  <si>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</si>
  <si>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</si>
  <si>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</si>
  <si>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</si>
  <si>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</si>
  <si>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</si>
  <si>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</si>
  <si>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</si>
  <si>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</si>
  <si>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</si>
  <si>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</si>
  <si>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</si>
  <si>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</si>
  <si>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</si>
  <si>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</si>
  <si>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</si>
  <si>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</si>
  <si>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</si>
  <si>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</si>
  <si>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</si>
  <si>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</si>
  <si>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</si>
  <si>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</si>
  <si>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</si>
  <si>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</si>
  <si>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</si>
  <si>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</si>
  <si>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</si>
  <si>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</si>
  <si>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</si>
  <si>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</si>
  <si>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</si>
  <si>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</si>
  <si>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</si>
  <si>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</si>
  <si>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</si>
  <si>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</si>
  <si>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</si>
  <si>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</si>
  <si>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</si>
  <si>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</si>
  <si>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</si>
  <si>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</si>
  <si>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</si>
  <si>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</si>
  <si>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兵庫県神戸市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</si>
  <si>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</si>
  <si>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</si>
  <si>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</si>
  <si>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</si>
  <si>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</si>
  <si>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</si>
  <si>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</si>
  <si>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</si>
  <si>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</si>
  <si>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</si>
  <si>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</si>
  <si>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</si>
  <si>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</si>
  <si>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</si>
  <si>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</si>
  <si>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</si>
  <si>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</si>
  <si>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</si>
  <si>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</si>
  <si>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</si>
  <si>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</si>
  <si>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</si>
  <si>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</si>
  <si>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</si>
  <si>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</si>
  <si>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</si>
  <si>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</si>
  <si>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</si>
  <si>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</si>
  <si>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</si>
  <si>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</si>
  <si>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</si>
  <si>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</si>
  <si>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</si>
  <si>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</si>
  <si>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</si>
  <si>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</si>
  <si>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</si>
  <si>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</si>
  <si>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</si>
  <si>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</si>
  <si>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</si>
  <si>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</si>
  <si>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</si>
  <si>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</si>
  <si>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</si>
  <si>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</si>
  <si>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</si>
  <si>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</si>
  <si>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</si>
  <si>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</si>
  <si>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</si>
  <si>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</si>
  <si>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</si>
  <si>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</si>
  <si>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</si>
  <si>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</si>
  <si>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</si>
  <si>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</si>
  <si>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</si>
  <si>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</si>
  <si>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</si>
  <si>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</si>
  <si>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</si>
  <si>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</si>
  <si>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</si>
  <si>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</si>
  <si>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</si>
  <si>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</si>
  <si>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</si>
  <si>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</si>
  <si>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</si>
  <si>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</si>
  <si>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</si>
  <si>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</si>
  <si>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</si>
  <si>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</si>
  <si>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</si>
  <si>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</si>
  <si>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</si>
  <si>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</si>
  <si>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</si>
  <si>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</si>
  <si>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</si>
  <si>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</si>
  <si>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</si>
  <si>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</si>
  <si>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</si>
  <si>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</si>
  <si>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</si>
  <si>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</si>
  <si>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</si>
  <si>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</si>
  <si>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</si>
  <si>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</si>
  <si>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</si>
  <si>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</si>
  <si>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</si>
  <si>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</si>
  <si>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</si>
  <si>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</si>
  <si>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</si>
  <si>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</si>
  <si>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</si>
  <si>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</si>
  <si>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</si>
  <si>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</si>
  <si>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</si>
  <si>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</si>
  <si>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</si>
  <si>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</si>
  <si>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</si>
  <si>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</si>
  <si>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</si>
  <si>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</si>
  <si>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</si>
  <si>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</si>
  <si>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</si>
  <si>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</si>
  <si>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</si>
  <si>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</si>
  <si>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</si>
  <si>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</si>
  <si>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</si>
  <si>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</si>
  <si>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</si>
  <si>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</si>
  <si>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</si>
  <si>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</si>
  <si>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</si>
  <si>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</si>
  <si>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</si>
  <si>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</si>
  <si>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</si>
  <si>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</si>
  <si>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</si>
  <si>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</si>
  <si>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</si>
  <si>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</si>
  <si>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</si>
  <si>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</si>
  <si>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</si>
  <si>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</si>
  <si>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</si>
  <si>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</si>
  <si>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</si>
  <si>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</si>
  <si>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</si>
  <si>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</si>
  <si>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</si>
  <si>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兵庫県神戸市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</si>
  <si>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</si>
  <si>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</si>
  <si>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</si>
  <si>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</si>
  <si>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</si>
  <si>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</si>
  <si>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</si>
  <si>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</si>
  <si>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</si>
  <si>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</si>
  <si>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</si>
  <si>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</si>
  <si>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</si>
  <si>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</si>
  <si>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</si>
  <si>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</si>
  <si>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</si>
  <si>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</si>
  <si>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</si>
  <si>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</si>
  <si>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</si>
  <si>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</si>
  <si>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空港整備事業費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</si>
  <si>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</si>
  <si>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</si>
  <si>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</si>
  <si>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</si>
  <si>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</si>
  <si>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</si>
  <si>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</si>
  <si>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</si>
  <si>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</si>
  <si>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</si>
  <si>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</si>
  <si>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</si>
  <si>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</si>
  <si>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</si>
  <si>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</si>
  <si>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</si>
  <si>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</si>
  <si>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後期高齢者医療事業費</t>
    <phoneticPr fontId="5"/>
  </si>
  <si>
    <t>港湾事業会計</t>
    <phoneticPr fontId="5"/>
  </si>
  <si>
    <t>法適用企業</t>
    <phoneticPr fontId="5"/>
  </si>
  <si>
    <t>水道事業会計</t>
    <phoneticPr fontId="5"/>
  </si>
  <si>
    <t>工業用水道事業会計</t>
    <phoneticPr fontId="5"/>
  </si>
  <si>
    <t>下水道事業会計</t>
    <phoneticPr fontId="5"/>
  </si>
  <si>
    <t>高速鉄道事業会計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</si>
  <si>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</si>
  <si>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</si>
  <si>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</si>
  <si>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</si>
  <si>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</si>
  <si>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</si>
  <si>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</si>
  <si>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</si>
  <si>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</si>
  <si>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</si>
  <si>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</si>
  <si>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</si>
  <si>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</si>
  <si>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</si>
  <si>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</si>
  <si>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</si>
  <si>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</si>
  <si>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</si>
  <si>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</si>
  <si>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</si>
  <si>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</si>
  <si>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</si>
  <si>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</si>
  <si>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</si>
  <si>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</si>
  <si>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</si>
  <si>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</si>
  <si>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</si>
  <si>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</si>
  <si>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</si>
  <si>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</si>
  <si>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</si>
  <si>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</si>
  <si>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</si>
  <si>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</si>
  <si>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</si>
  <si>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</si>
  <si>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</si>
  <si>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</si>
  <si>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</si>
  <si>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</si>
  <si>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</si>
  <si>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</si>
  <si>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</si>
  <si>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</si>
  <si>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</si>
  <si>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</si>
  <si>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</si>
  <si>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</si>
  <si>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</si>
  <si>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</si>
  <si>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</si>
  <si>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</si>
  <si>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</si>
  <si>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</si>
  <si>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</si>
  <si>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</si>
  <si>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</si>
  <si>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</si>
  <si>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</si>
  <si>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</si>
  <si>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</si>
  <si>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</si>
  <si>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</si>
  <si>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</si>
  <si>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</si>
  <si>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</si>
  <si>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</si>
  <si>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</si>
  <si>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</si>
  <si>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</si>
  <si>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</si>
  <si>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</si>
  <si>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</si>
  <si>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</si>
  <si>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</si>
  <si>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</si>
  <si>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</si>
  <si>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</si>
  <si>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</si>
  <si>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</si>
  <si>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</si>
  <si>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</si>
  <si>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</si>
  <si>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</si>
  <si>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</si>
  <si>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</si>
  <si>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</si>
  <si>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</si>
  <si>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</si>
  <si>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</si>
  <si>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</si>
  <si>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</si>
  <si>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</si>
  <si>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</si>
  <si>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</si>
  <si>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</si>
  <si>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</si>
  <si>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</si>
  <si>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</si>
  <si>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</si>
  <si>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</si>
  <si>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</si>
  <si>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</si>
  <si>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</si>
  <si>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</si>
  <si>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</si>
  <si>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</si>
  <si>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</si>
  <si>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</si>
  <si>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</si>
  <si>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</si>
  <si>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</si>
  <si>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</si>
  <si>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</si>
  <si>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</si>
  <si>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</si>
  <si>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</si>
  <si>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</si>
  <si>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</si>
  <si>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</si>
  <si>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</si>
  <si>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</si>
  <si>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</si>
  <si>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</si>
  <si>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</si>
  <si>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</si>
  <si>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</si>
  <si>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</si>
  <si>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</si>
  <si>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</si>
  <si>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</si>
  <si>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</si>
  <si>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</si>
  <si>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</si>
  <si>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</si>
  <si>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</si>
  <si>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</si>
  <si>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</si>
  <si>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</si>
  <si>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</si>
  <si>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</si>
  <si>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0.97</t>
  </si>
  <si>
    <t>▲ 0.11</t>
  </si>
  <si>
    <t>自動車事業会計</t>
  </si>
  <si>
    <t>▲ 0.39</t>
  </si>
  <si>
    <t>▲ 0.27</t>
  </si>
  <si>
    <t>▲ 0.35</t>
  </si>
  <si>
    <t>▲ 0.37</t>
  </si>
  <si>
    <t>新都市整備事業会計</t>
  </si>
  <si>
    <t>港湾事業会計</t>
  </si>
  <si>
    <t>下水道事業会計</t>
  </si>
  <si>
    <t>市街地再開発事業費</t>
  </si>
  <si>
    <t>水道事業会計</t>
  </si>
  <si>
    <t>高速鉄道事業会計</t>
  </si>
  <si>
    <t>介護保険事業費</t>
  </si>
  <si>
    <t>その他会計（赤字）</t>
  </si>
  <si>
    <t>その他会計（黒字）</t>
  </si>
  <si>
    <t>R01</t>
    <phoneticPr fontId="5"/>
  </si>
  <si>
    <t>R02</t>
    <phoneticPr fontId="5"/>
  </si>
  <si>
    <t>R03</t>
    <phoneticPr fontId="5"/>
  </si>
  <si>
    <t>R04</t>
    <phoneticPr fontId="5"/>
  </si>
  <si>
    <t>R05</t>
    <phoneticPr fontId="5"/>
  </si>
  <si>
    <t>法非適用企業</t>
  </si>
  <si>
    <t>関西広域連合</t>
    <rPh sb="0" eb="2">
      <t>カンサイ</t>
    </rPh>
    <rPh sb="2" eb="4">
      <t>コウイキ</t>
    </rPh>
    <rPh sb="4" eb="6">
      <t>レンゴウ</t>
    </rPh>
    <phoneticPr fontId="10"/>
  </si>
  <si>
    <t>(公財)神戸国際コミュニティセンター</t>
  </si>
  <si>
    <t>(公財)神戸医療産業都市推進機構</t>
    <rPh sb="4" eb="6">
      <t>コウベ</t>
    </rPh>
    <rPh sb="6" eb="8">
      <t>イリョウ</t>
    </rPh>
    <rPh sb="8" eb="10">
      <t>サンギョウ</t>
    </rPh>
    <rPh sb="10" eb="12">
      <t>トシ</t>
    </rPh>
    <rPh sb="12" eb="14">
      <t>スイシン</t>
    </rPh>
    <rPh sb="14" eb="16">
      <t>キコウ</t>
    </rPh>
    <phoneticPr fontId="10"/>
  </si>
  <si>
    <t>(公財)計算科学振興財団</t>
  </si>
  <si>
    <t>神戸都市振興サービス(株)</t>
  </si>
  <si>
    <t>(公財)神戸いきいき勤労財団</t>
  </si>
  <si>
    <t>(公財)神戸市スポーツ協会</t>
  </si>
  <si>
    <t>(公財)神戸市民文化振興財団</t>
  </si>
  <si>
    <t>(公財)こうべ市民福祉振興協会</t>
  </si>
  <si>
    <t>(社福)神戸市社会福祉協議会</t>
  </si>
  <si>
    <t>(一財)神戸在宅医療・介護推進財団</t>
  </si>
  <si>
    <t>(公財)神戸市産業振興財団</t>
  </si>
  <si>
    <t>(一財)神戸観光局</t>
  </si>
  <si>
    <t>(一財)神戸農政公社</t>
  </si>
  <si>
    <t>(株)神戸商工貿易センター</t>
  </si>
  <si>
    <t>(株)有馬温泉企業</t>
  </si>
  <si>
    <t>(公財)神戸市公園緑化協会</t>
  </si>
  <si>
    <t>(株)こうべ未来都市機構</t>
    <phoneticPr fontId="10"/>
  </si>
  <si>
    <t>神戸新交通(株)</t>
  </si>
  <si>
    <t>雲井通５丁目再開発(株)</t>
  </si>
  <si>
    <t>神戸ハーバーランド(株)</t>
  </si>
  <si>
    <t>(株)神戸サンセンタープラザ</t>
  </si>
  <si>
    <t>神戸高速鉄道(株)</t>
  </si>
  <si>
    <t>(一財)神戸住環境整備公社</t>
  </si>
  <si>
    <t>（株）神戸ウォーターフロント開発機構</t>
  </si>
  <si>
    <t>神戸航空貨物ターミナル(株)</t>
  </si>
  <si>
    <t>(株)神戸フェリーセンター</t>
  </si>
  <si>
    <t>阪神国際港湾(株)</t>
  </si>
  <si>
    <t>(一財)神戸市水道サービス公社</t>
  </si>
  <si>
    <t>(一財)神戸市学校給食会</t>
  </si>
  <si>
    <t>-</t>
    <phoneticPr fontId="10"/>
  </si>
  <si>
    <t>R3.4.1名称変更</t>
    <rPh sb="6" eb="8">
      <t>メイショウ</t>
    </rPh>
    <rPh sb="8" eb="10">
      <t>ヘンコウ</t>
    </rPh>
    <phoneticPr fontId="10"/>
  </si>
  <si>
    <t>R5.4.1名称変更</t>
    <rPh sb="6" eb="8">
      <t>メイショウ</t>
    </rPh>
    <rPh sb="8" eb="10">
      <t>ヘンコウ</t>
    </rPh>
    <phoneticPr fontId="10"/>
  </si>
  <si>
    <t>▲29</t>
  </si>
  <si>
    <t>R4.4.1名称変更</t>
  </si>
  <si>
    <t>R3.5.31設立</t>
  </si>
  <si>
    <t>R7.3.31解散見込み</t>
    <phoneticPr fontId="10"/>
  </si>
  <si>
    <t>市営住宅等敷金積立基金</t>
  </si>
  <si>
    <t>まちづくり等基金</t>
    <rPh sb="5" eb="6">
      <t>トウ</t>
    </rPh>
    <rPh sb="6" eb="8">
      <t>キキン</t>
    </rPh>
    <phoneticPr fontId="10"/>
  </si>
  <si>
    <t>神戸SDGs貢献基金</t>
  </si>
  <si>
    <t>市民福祉振興等基金</t>
    <rPh sb="0" eb="2">
      <t>シミン</t>
    </rPh>
    <rPh sb="2" eb="4">
      <t>フクシ</t>
    </rPh>
    <rPh sb="4" eb="7">
      <t>シンコウトウ</t>
    </rPh>
    <rPh sb="7" eb="9">
      <t>キキン</t>
    </rPh>
    <phoneticPr fontId="10"/>
  </si>
  <si>
    <t>市民スポーツ振興等基金</t>
  </si>
  <si>
    <t>○</t>
  </si>
  <si>
    <t>〇</t>
  </si>
  <si>
    <t>神戸市公立大学法人</t>
    <phoneticPr fontId="2"/>
  </si>
  <si>
    <t>(独)神戸市民病院機構</t>
    <phoneticPr fontId="2"/>
  </si>
  <si>
    <t>公立大学法人神戸市看護大学</t>
    <phoneticPr fontId="2"/>
  </si>
  <si>
    <t>神戸市道路公社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</si>
</sst>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9" fontId="39" fillId="0" borderId="0" applyFont="0" applyFill="0" applyBorder="0" applyAlignment="0" applyProtection="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8"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40" fillId="0" borderId="115" xfId="12" applyNumberFormat="1" applyFont="1" applyFill="1" applyBorder="1" applyAlignment="1" applyProtection="1">
      <alignment horizontal="right" vertical="center" shrinkToFit="1"/>
      <protection locked="0"/>
    </xf>
    <xf numFmtId="0" fontId="35" fillId="0" borderId="101"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111" xfId="12" applyFont="1" applyFill="1" applyBorder="1" applyAlignment="1" applyProtection="1">
      <alignment horizontal="left" vertical="center" shrinkToFit="1"/>
      <protection locked="0"/>
    </xf>
    <xf numFmtId="0" fontId="35" fillId="0" borderId="112" xfId="12" applyFont="1" applyFill="1" applyBorder="1" applyAlignment="1" applyProtection="1">
      <alignment horizontal="left" vertical="center" shrinkToFit="1"/>
      <protection locked="0"/>
    </xf>
    <xf numFmtId="0" fontId="35" fillId="0" borderId="113" xfId="12" applyFont="1" applyFill="1" applyBorder="1" applyAlignment="1" applyProtection="1">
      <alignment horizontal="left" vertical="center" shrinkToFit="1"/>
      <protection locked="0"/>
    </xf>
    <xf numFmtId="177" fontId="40" fillId="0" borderId="114" xfId="12" applyNumberFormat="1" applyFont="1" applyFill="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15" xfId="12" applyNumberFormat="1" applyFont="1" applyFill="1" applyBorder="1" applyAlignment="1" applyProtection="1">
      <alignment horizontal="right" vertical="center" shrinkToFit="1"/>
      <protection locked="0"/>
    </xf>
    <xf numFmtId="0" fontId="35" fillId="0" borderId="115" xfId="20" applyNumberFormat="1" applyFont="1" applyFill="1" applyBorder="1" applyAlignment="1" applyProtection="1">
      <alignment horizontal="right" vertical="center" shrinkToFit="1"/>
      <protection locked="0"/>
    </xf>
    <xf numFmtId="177" fontId="35" fillId="0" borderId="114" xfId="14" applyNumberFormat="1" applyFont="1" applyFill="1" applyBorder="1" applyAlignment="1" applyProtection="1">
      <alignment horizontal="right" vertical="center" shrinkToFit="1"/>
      <protection locked="0"/>
    </xf>
    <xf numFmtId="177" fontId="35" fillId="0" borderId="115" xfId="14" applyNumberFormat="1" applyFont="1" applyFill="1" applyBorder="1" applyAlignment="1" applyProtection="1">
      <alignment horizontal="right" vertical="center" shrinkToFit="1"/>
      <protection locked="0"/>
    </xf>
    <xf numFmtId="177" fontId="35" fillId="0" borderId="116" xfId="14" applyNumberFormat="1" applyFont="1" applyFill="1" applyBorder="1" applyAlignment="1" applyProtection="1">
      <alignment horizontal="right" vertical="center" shrinkToFit="1"/>
      <protection locked="0"/>
    </xf>
    <xf numFmtId="177" fontId="35" fillId="0" borderId="119" xfId="12" applyNumberFormat="1" applyFont="1" applyFill="1" applyBorder="1" applyAlignment="1" applyProtection="1">
      <alignment horizontal="right" vertical="center" shrinkToFit="1"/>
      <protection locked="0"/>
    </xf>
    <xf numFmtId="0" fontId="35" fillId="0" borderId="111" xfId="15" applyFont="1" applyFill="1" applyBorder="1" applyAlignment="1" applyProtection="1">
      <alignment horizontal="left" vertical="center" shrinkToFit="1"/>
      <protection locked="0"/>
    </xf>
    <xf numFmtId="0" fontId="35" fillId="0" borderId="112" xfId="15" applyFont="1" applyFill="1" applyBorder="1" applyAlignment="1" applyProtection="1">
      <alignment horizontal="left" vertical="center" shrinkToFit="1"/>
      <protection locked="0"/>
    </xf>
    <xf numFmtId="0" fontId="35" fillId="0" borderId="118" xfId="15" applyFont="1" applyFill="1" applyBorder="1" applyAlignment="1" applyProtection="1">
      <alignment horizontal="left" vertical="center" shrinkToFit="1"/>
      <protection locked="0"/>
    </xf>
    <xf numFmtId="177" fontId="35" fillId="0" borderId="111" xfId="15" applyNumberFormat="1" applyFont="1" applyFill="1" applyBorder="1" applyAlignment="1" applyProtection="1">
      <alignment horizontal="right" vertical="center" shrinkToFit="1"/>
      <protection locked="0"/>
    </xf>
    <xf numFmtId="177" fontId="35" fillId="0" borderId="112" xfId="15" applyNumberFormat="1" applyFont="1" applyFill="1" applyBorder="1" applyAlignment="1" applyProtection="1">
      <alignment horizontal="right" vertical="center" shrinkToFit="1"/>
      <protection locked="0"/>
    </xf>
    <xf numFmtId="177" fontId="35" fillId="0" borderId="113" xfId="15" applyNumberFormat="1" applyFont="1" applyFill="1" applyBorder="1" applyAlignment="1" applyProtection="1">
      <alignment horizontal="right" vertical="center" shrinkToFit="1"/>
      <protection locked="0"/>
    </xf>
    <xf numFmtId="0" fontId="35" fillId="0" borderId="113" xfId="15" applyFont="1" applyFill="1" applyBorder="1" applyAlignment="1" applyProtection="1">
      <alignment horizontal="left" vertical="center" shrinkToFit="1"/>
      <protection locked="0"/>
    </xf>
    <xf numFmtId="177" fontId="35" fillId="0" borderId="140" xfId="12" applyNumberFormat="1" applyFont="1" applyFill="1" applyBorder="1" applyAlignment="1" applyProtection="1">
      <alignment horizontal="right" vertical="center" shrinkToFit="1"/>
      <protection locked="0"/>
    </xf>
    <xf numFmtId="177" fontId="35" fillId="0" borderId="136" xfId="12" applyNumberFormat="1" applyFont="1" applyFill="1" applyBorder="1" applyAlignment="1" applyProtection="1">
      <alignment horizontal="right" vertical="center" shrinkToFit="1"/>
      <protection locked="0"/>
    </xf>
    <xf numFmtId="0" fontId="35" fillId="0" borderId="136" xfId="20" applyNumberFormat="1" applyFont="1" applyFill="1" applyBorder="1" applyAlignment="1" applyProtection="1">
      <alignment horizontal="right" vertical="center" shrinkToFit="1"/>
      <protection locked="0"/>
    </xf>
    <xf numFmtId="0" fontId="35" fillId="0" borderId="115" xfId="12" applyFont="1" applyFill="1" applyBorder="1" applyAlignment="1" applyProtection="1">
      <alignment horizontal="left" vertical="center" shrinkToFit="1"/>
      <protection locked="0"/>
    </xf>
    <xf numFmtId="0" fontId="35" fillId="0" borderId="120" xfId="12" applyFont="1" applyFill="1" applyBorder="1" applyAlignment="1" applyProtection="1">
      <alignment horizontal="lef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Fill="1" applyBorder="1" applyAlignment="1" applyProtection="1">
      <alignment horizontal="right" vertical="center" shrinkToFit="1"/>
      <protection locked="0"/>
    </xf>
    <xf numFmtId="177" fontId="35" fillId="0" borderId="136" xfId="14" applyNumberFormat="1" applyFont="1" applyFill="1" applyBorder="1" applyAlignment="1" applyProtection="1">
      <alignment horizontal="right" vertical="center" shrinkToFit="1"/>
      <protection locked="0"/>
    </xf>
    <xf numFmtId="177" fontId="35" fillId="0" borderId="137" xfId="14" applyNumberFormat="1" applyFont="1" applyFill="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177" fontId="35" fillId="0" borderId="111" xfId="14" applyNumberFormat="1" applyFont="1" applyFill="1" applyBorder="1" applyAlignment="1" applyProtection="1">
      <alignment horizontal="right" vertical="center" shrinkToFit="1"/>
      <protection locked="0"/>
    </xf>
    <xf numFmtId="177" fontId="35" fillId="0" borderId="112" xfId="14" applyNumberFormat="1" applyFont="1" applyFill="1" applyBorder="1" applyAlignment="1" applyProtection="1">
      <alignment horizontal="right" vertical="center" shrinkToFit="1"/>
      <protection locked="0"/>
    </xf>
    <xf numFmtId="177" fontId="35" fillId="0" borderId="119" xfId="14" applyNumberFormat="1" applyFont="1" applyFill="1" applyBorder="1" applyAlignment="1" applyProtection="1">
      <alignment horizontal="right" vertical="center" shrinkToFit="1"/>
      <protection locked="0"/>
    </xf>
    <xf numFmtId="177" fontId="35" fillId="0" borderId="118" xfId="14" applyNumberFormat="1" applyFont="1" applyFill="1" applyBorder="1" applyAlignment="1" applyProtection="1">
      <alignment horizontal="right" vertical="center" shrinkToFit="1"/>
      <protection locked="0"/>
    </xf>
    <xf numFmtId="177" fontId="35" fillId="0" borderId="117" xfId="15" applyNumberFormat="1" applyFont="1" applyFill="1" applyBorder="1" applyAlignment="1" applyProtection="1">
      <alignment horizontal="right" vertical="center" shrinkToFit="1"/>
      <protection locked="0"/>
    </xf>
    <xf numFmtId="177" fontId="35" fillId="0" borderId="119" xfId="15" applyNumberFormat="1" applyFont="1" applyFill="1" applyBorder="1" applyAlignment="1" applyProtection="1">
      <alignment horizontal="right" vertical="center" shrinkToFit="1"/>
      <protection locked="0"/>
    </xf>
    <xf numFmtId="177" fontId="35" fillId="0" borderId="116" xfId="15" applyNumberFormat="1" applyFont="1" applyFill="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Fill="1" applyBorder="1" applyAlignment="1" applyProtection="1">
      <alignment horizontal="right" vertical="center" shrinkToFit="1"/>
      <protection locked="0"/>
    </xf>
    <xf numFmtId="177" fontId="35" fillId="0" borderId="99" xfId="15" applyNumberFormat="1" applyFont="1" applyFill="1" applyBorder="1" applyAlignment="1" applyProtection="1">
      <alignment horizontal="right" vertical="center" shrinkToFit="1"/>
      <protection locked="0"/>
    </xf>
    <xf numFmtId="177" fontId="35" fillId="0" borderId="100" xfId="15" applyNumberFormat="1" applyFont="1" applyFill="1" applyBorder="1" applyAlignment="1" applyProtection="1">
      <alignment horizontal="right" vertical="center" shrinkToFit="1"/>
      <protection locked="0"/>
    </xf>
    <xf numFmtId="0" fontId="35" fillId="0" borderId="98" xfId="15" applyFont="1" applyFill="1" applyBorder="1" applyAlignment="1" applyProtection="1">
      <alignment horizontal="left" vertical="center" shrinkToFit="1"/>
      <protection locked="0"/>
    </xf>
    <xf numFmtId="0" fontId="35" fillId="0" borderId="99" xfId="15" applyFont="1" applyFill="1" applyBorder="1" applyAlignment="1" applyProtection="1">
      <alignment horizontal="left" vertical="center" shrinkToFit="1"/>
      <protection locked="0"/>
    </xf>
    <xf numFmtId="0" fontId="35" fillId="0" borderId="109" xfId="15" applyFont="1" applyFill="1" applyBorder="1" applyAlignment="1" applyProtection="1">
      <alignment horizontal="left" vertical="center" shrinkToFit="1"/>
      <protection locked="0"/>
    </xf>
    <xf numFmtId="177" fontId="35" fillId="0" borderId="98" xfId="14" applyNumberFormat="1" applyFont="1" applyFill="1" applyBorder="1" applyAlignment="1" applyProtection="1">
      <alignment horizontal="right" vertical="center" shrinkToFit="1"/>
      <protection locked="0"/>
    </xf>
    <xf numFmtId="177" fontId="35" fillId="0" borderId="99" xfId="14" applyNumberFormat="1" applyFont="1" applyFill="1" applyBorder="1" applyAlignment="1" applyProtection="1">
      <alignment horizontal="right" vertical="center" shrinkToFit="1"/>
      <protection locked="0"/>
    </xf>
    <xf numFmtId="177" fontId="35" fillId="0" borderId="106" xfId="14" applyNumberFormat="1" applyFont="1" applyFill="1" applyBorder="1" applyAlignment="1" applyProtection="1">
      <alignment horizontal="right" vertical="center" shrinkToFit="1"/>
      <protection locked="0"/>
    </xf>
    <xf numFmtId="177" fontId="35" fillId="0" borderId="102" xfId="14" applyNumberFormat="1" applyFont="1" applyFill="1" applyBorder="1" applyAlignment="1" applyProtection="1">
      <alignment horizontal="right" vertical="center" shrinkToFit="1"/>
      <protection locked="0"/>
    </xf>
    <xf numFmtId="177" fontId="35" fillId="0" borderId="109" xfId="14" applyNumberFormat="1" applyFont="1" applyFill="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87" xfId="15" applyNumberFormat="1" applyFont="1" applyFill="1" applyBorder="1" applyAlignment="1" applyProtection="1">
      <alignment horizontal="right" vertical="center" shrinkToFit="1"/>
      <protection locked="0"/>
    </xf>
    <xf numFmtId="177" fontId="35" fillId="0" borderId="106" xfId="15" applyNumberFormat="1" applyFont="1" applyFill="1" applyBorder="1" applyAlignment="1" applyProtection="1">
      <alignment horizontal="right" vertical="center" shrinkToFit="1"/>
      <protection locked="0"/>
    </xf>
    <xf numFmtId="177" fontId="35" fillId="0" borderId="102" xfId="15" applyNumberFormat="1" applyFont="1" applyFill="1" applyBorder="1" applyAlignment="1" applyProtection="1">
      <alignment horizontal="right" vertical="center" shrinkToFit="1"/>
      <protection locked="0"/>
    </xf>
    <xf numFmtId="0" fontId="35" fillId="0" borderId="101"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100" xfId="15" applyFont="1" applyFill="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パーセント" xfId="20" builtinId="5"/>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B81-48DC-9349-B6307340F2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70552</c:v>
                </c:pt>
                <c:pt idx="1">
                  <c:v>78366</c:v>
                </c:pt>
                <c:pt idx="2">
                  <c:v>75099</c:v>
                </c:pt>
                <c:pt idx="3">
                  <c:v>77330</c:v>
                </c:pt>
                <c:pt idx="4">
                  <c:v>73550</c:v>
                </c:pt>
              </c:numCache>
            </c:numRef>
          </c:val>
          <c:smooth val="0"/>
          <c:extLst>
            <c:ext xmlns:c16="http://schemas.microsoft.com/office/drawing/2014/chart" uri="{C3380CC4-5D6E-409C-BE32-E72D297353CC}">
              <c16:uniqueId val="{00000001-DB81-48DC-9349-B6307340F2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c:v>
                </c:pt>
                <c:pt idx="1">
                  <c:v>7.0000000000000007E-2</c:v>
                </c:pt>
                <c:pt idx="2">
                  <c:v>0.22</c:v>
                </c:pt>
                <c:pt idx="3">
                  <c:v>0.25</c:v>
                </c:pt>
                <c:pt idx="4">
                  <c:v>0.33</c:v>
                </c:pt>
              </c:numCache>
            </c:numRef>
          </c:val>
          <c:extLst>
            <c:ext xmlns:c16="http://schemas.microsoft.com/office/drawing/2014/chart" uri="{C3380CC4-5D6E-409C-BE32-E72D297353CC}">
              <c16:uniqueId val="{00000000-51AA-425B-8785-EB0612924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2.62</c:v>
                </c:pt>
                <c:pt idx="1">
                  <c:v>1.86</c:v>
                </c:pt>
                <c:pt idx="2">
                  <c:v>3.16</c:v>
                </c:pt>
                <c:pt idx="3">
                  <c:v>3.47</c:v>
                </c:pt>
                <c:pt idx="4">
                  <c:v>3.24</c:v>
                </c:pt>
              </c:numCache>
            </c:numRef>
          </c:val>
          <c:extLst>
            <c:ext xmlns:c16="http://schemas.microsoft.com/office/drawing/2014/chart" uri="{C3380CC4-5D6E-409C-BE32-E72D297353CC}">
              <c16:uniqueId val="{00000001-51AA-425B-8785-EB0612924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-0.97</c:v>
                </c:pt>
                <c:pt idx="2">
                  <c:v>1.53</c:v>
                </c:pt>
                <c:pt idx="3">
                  <c:v>0.25</c:v>
                </c:pt>
                <c:pt idx="4">
                  <c:v>-0.11</c:v>
                </c:pt>
              </c:numCache>
            </c:numRef>
          </c:val>
          <c:smooth val="0"/>
          <c:extLst>
            <c:ext xmlns:c16="http://schemas.microsoft.com/office/drawing/2014/chart" uri="{C3380CC4-5D6E-409C-BE32-E72D297353CC}">
              <c16:uniqueId val="{00000002-51AA-425B-8785-EB0612924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#N/A</c:v>
                </c:pt>
                <c:pt idx="3">
                  <c:v>0.9</c:v>
                </c:pt>
                <c:pt idx="4">
                  <c:v>#N/A</c:v>
                </c:pt>
                <c:pt idx="5">
                  <c:v>0.84</c:v>
                </c:pt>
                <c:pt idx="6">
                  <c:v>#N/A</c:v>
                </c:pt>
                <c:pt idx="7">
                  <c:v>0.94</c:v>
                </c:pt>
                <c:pt idx="8">
                  <c:v>#N/A</c:v>
                </c:pt>
                <c:pt idx="9">
                  <c:v>0.97</c:v>
                </c:pt>
              </c:numCache>
            </c:numRef>
          </c:val>
          <c:extLst>
            <c:ext xmlns:c16="http://schemas.microsoft.com/office/drawing/2014/chart" uri="{C3380CC4-5D6E-409C-BE32-E72D297353CC}">
              <c16:uniqueId val="{00000000-9AFF-4603-B24A-3B3C80AA9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FF-4603-B24A-3B3C80AA95B6}"/>
            </c:ext>
          </c:extLst>
        </c:ser>
        <c:ser>
          <c:idx val="2"/>
          <c:order val="2"/>
          <c:tx>
            <c:strRef>
              <c:f>データシート!$A$29</c:f>
              <c:strCache>
                <c:ptCount val="1"/>
                <c:pt idx="0">
                  <c:v>介護保険事業費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0.77</c:v>
                </c:pt>
                <c:pt idx="2">
                  <c:v>#N/A</c:v>
                </c:pt>
                <c:pt idx="3">
                  <c:v>1.05</c:v>
                </c:pt>
                <c:pt idx="4">
                  <c:v>#N/A</c:v>
                </c:pt>
                <c:pt idx="5">
                  <c:v>0.69</c:v>
                </c:pt>
                <c:pt idx="6">
                  <c:v>#N/A</c:v>
                </c:pt>
                <c:pt idx="7">
                  <c:v>0.96</c:v>
                </c:pt>
                <c:pt idx="8">
                  <c:v>#N/A</c:v>
                </c:pt>
                <c:pt idx="9">
                  <c:v>0.56000000000000005</c:v>
                </c:pt>
              </c:numCache>
            </c:numRef>
          </c:val>
          <c:extLst>
            <c:ext xmlns:c16="http://schemas.microsoft.com/office/drawing/2014/chart" uri="{C3380CC4-5D6E-409C-BE32-E72D297353CC}">
              <c16:uniqueId val="{00000002-9AFF-4603-B24A-3B3C80AA95B6}"/>
            </c:ext>
          </c:extLst>
        </c:ser>
        <c:ser>
          <c:idx val="3"/>
          <c:order val="3"/>
          <c:tx>
            <c:strRef>
              <c:f>データシート!$A$30</c:f>
              <c:strCache>
                <c:ptCount val="1"/>
                <c:pt idx="0">
                  <c:v>高速鉄道事業会計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1.66</c:v>
                </c:pt>
                <c:pt idx="2">
                  <c:v>#N/A</c:v>
                </c:pt>
                <c:pt idx="3">
                  <c:v>1.38</c:v>
                </c:pt>
                <c:pt idx="4">
                  <c:v>#N/A</c:v>
                </c:pt>
                <c:pt idx="5">
                  <c:v>0.72</c:v>
                </c:pt>
                <c:pt idx="6">
                  <c:v>#N/A</c:v>
                </c:pt>
                <c:pt idx="7">
                  <c:v>0.71</c:v>
                </c:pt>
                <c:pt idx="8">
                  <c:v>#N/A</c:v>
                </c:pt>
                <c:pt idx="9">
                  <c:v>0.76</c:v>
                </c:pt>
              </c:numCache>
            </c:numRef>
          </c:val>
          <c:extLst>
            <c:ext xmlns:c16="http://schemas.microsoft.com/office/drawing/2014/chart" uri="{C3380CC4-5D6E-409C-BE32-E72D297353CC}">
              <c16:uniqueId val="{00000003-9AFF-4603-B24A-3B3C80AA95B6}"/>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3.82</c:v>
                </c:pt>
                <c:pt idx="2">
                  <c:v>#N/A</c:v>
                </c:pt>
                <c:pt idx="3">
                  <c:v>3.33</c:v>
                </c:pt>
                <c:pt idx="4">
                  <c:v>#N/A</c:v>
                </c:pt>
                <c:pt idx="5">
                  <c:v>2.09</c:v>
                </c:pt>
                <c:pt idx="6">
                  <c:v>#N/A</c:v>
                </c:pt>
                <c:pt idx="7">
                  <c:v>1.32</c:v>
                </c:pt>
                <c:pt idx="8">
                  <c:v>#N/A</c:v>
                </c:pt>
                <c:pt idx="9">
                  <c:v>1.39</c:v>
                </c:pt>
              </c:numCache>
            </c:numRef>
          </c:val>
          <c:extLst>
            <c:ext xmlns:c16="http://schemas.microsoft.com/office/drawing/2014/chart" uri="{C3380CC4-5D6E-409C-BE32-E72D297353CC}">
              <c16:uniqueId val="{00000004-9AFF-4603-B24A-3B3C80AA95B6}"/>
            </c:ext>
          </c:extLst>
        </c:ser>
        <c:ser>
          <c:idx val="5"/>
          <c:order val="5"/>
          <c:tx>
            <c:strRef>
              <c:f>データシート!$A$32</c:f>
              <c:strCache>
                <c:ptCount val="1"/>
                <c:pt idx="0">
                  <c:v>市街地再開発事業費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0.7</c:v>
                </c:pt>
                <c:pt idx="4">
                  <c:v>#N/A</c:v>
                </c:pt>
                <c:pt idx="5">
                  <c:v>1.17</c:v>
                </c:pt>
                <c:pt idx="6">
                  <c:v>#N/A</c:v>
                </c:pt>
                <c:pt idx="7">
                  <c:v>1.54</c:v>
                </c:pt>
                <c:pt idx="8">
                  <c:v>#N/A</c:v>
                </c:pt>
                <c:pt idx="9">
                  <c:v>1.83</c:v>
                </c:pt>
              </c:numCache>
            </c:numRef>
          </c:val>
          <c:extLst>
            <c:ext xmlns:c16="http://schemas.microsoft.com/office/drawing/2014/chart" uri="{C3380CC4-5D6E-409C-BE32-E72D297353CC}">
              <c16:uniqueId val="{00000005-9AFF-4603-B24A-3B3C80AA95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6.17</c:v>
                </c:pt>
                <c:pt idx="2">
                  <c:v>#N/A</c:v>
                </c:pt>
                <c:pt idx="3">
                  <c:v>6.06</c:v>
                </c:pt>
                <c:pt idx="4">
                  <c:v>#N/A</c:v>
                </c:pt>
                <c:pt idx="5">
                  <c:v>6.41</c:v>
                </c:pt>
                <c:pt idx="6">
                  <c:v>#N/A</c:v>
                </c:pt>
                <c:pt idx="7">
                  <c:v>6.81</c:v>
                </c:pt>
                <c:pt idx="8">
                  <c:v>#N/A</c:v>
                </c:pt>
                <c:pt idx="9">
                  <c:v>5.86</c:v>
                </c:pt>
              </c:numCache>
            </c:numRef>
          </c:val>
          <c:extLst>
            <c:ext xmlns:c16="http://schemas.microsoft.com/office/drawing/2014/chart" uri="{C3380CC4-5D6E-409C-BE32-E72D297353CC}">
              <c16:uniqueId val="{00000006-9AFF-4603-B24A-3B3C80AA95B6}"/>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8.48</c:v>
                </c:pt>
                <c:pt idx="2">
                  <c:v>#N/A</c:v>
                </c:pt>
                <c:pt idx="3">
                  <c:v>8.94</c:v>
                </c:pt>
                <c:pt idx="4">
                  <c:v>#N/A</c:v>
                </c:pt>
                <c:pt idx="5">
                  <c:v>9.44</c:v>
                </c:pt>
                <c:pt idx="6">
                  <c:v>#N/A</c:v>
                </c:pt>
                <c:pt idx="7">
                  <c:v>9.16</c:v>
                </c:pt>
                <c:pt idx="8">
                  <c:v>#N/A</c:v>
                </c:pt>
                <c:pt idx="9">
                  <c:v>7.08</c:v>
                </c:pt>
              </c:numCache>
            </c:numRef>
          </c:val>
          <c:extLst>
            <c:ext xmlns:c16="http://schemas.microsoft.com/office/drawing/2014/chart" uri="{C3380CC4-5D6E-409C-BE32-E72D297353CC}">
              <c16:uniqueId val="{00000007-9AFF-4603-B24A-3B3C80AA95B6}"/>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26.6</c:v>
                </c:pt>
                <c:pt idx="2">
                  <c:v>#N/A</c:v>
                </c:pt>
                <c:pt idx="3">
                  <c:v>27.83</c:v>
                </c:pt>
                <c:pt idx="4">
                  <c:v>#N/A</c:v>
                </c:pt>
                <c:pt idx="5">
                  <c:v>24.43</c:v>
                </c:pt>
                <c:pt idx="6">
                  <c:v>#N/A</c:v>
                </c:pt>
                <c:pt idx="7">
                  <c:v>24.27</c:v>
                </c:pt>
                <c:pt idx="8">
                  <c:v>#N/A</c:v>
                </c:pt>
                <c:pt idx="9">
                  <c:v>26.56</c:v>
                </c:pt>
              </c:numCache>
            </c:numRef>
          </c:val>
          <c:extLst>
            <c:ext xmlns:c16="http://schemas.microsoft.com/office/drawing/2014/chart" uri="{C3380CC4-5D6E-409C-BE32-E72D297353CC}">
              <c16:uniqueId val="{00000008-9AFF-4603-B24A-3B3C80AA95B6}"/>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0.39</c:v>
                </c:pt>
                <c:pt idx="1">
                  <c:v>#N/A</c:v>
                </c:pt>
                <c:pt idx="2">
                  <c:v>0.27</c:v>
                </c:pt>
                <c:pt idx="3">
                  <c:v>#N/A</c:v>
                </c:pt>
                <c:pt idx="4">
                  <c:v>0.35</c:v>
                </c:pt>
                <c:pt idx="5">
                  <c:v>#N/A</c:v>
                </c:pt>
                <c:pt idx="6">
                  <c:v>0.37</c:v>
                </c:pt>
                <c:pt idx="7">
                  <c:v>#N/A</c:v>
                </c:pt>
                <c:pt idx="8">
                  <c:v>0.37</c:v>
                </c:pt>
                <c:pt idx="9">
                  <c:v>#N/A</c:v>
                </c:pt>
              </c:numCache>
            </c:numRef>
          </c:val>
          <c:extLst>
            <c:ext xmlns:c16="http://schemas.microsoft.com/office/drawing/2014/chart" uri="{C3380CC4-5D6E-409C-BE32-E72D297353CC}">
              <c16:uniqueId val="{00000009-9AFF-4603-B24A-3B3C80AA95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89541</c:v>
                </c:pt>
                <c:pt idx="5">
                  <c:v>85784</c:v>
                </c:pt>
                <c:pt idx="8">
                  <c:v>86057</c:v>
                </c:pt>
                <c:pt idx="11">
                  <c:v>83845</c:v>
                </c:pt>
                <c:pt idx="14">
                  <c:v>87538</c:v>
                </c:pt>
              </c:numCache>
            </c:numRef>
          </c:val>
          <c:extLst>
            <c:ext xmlns:c16="http://schemas.microsoft.com/office/drawing/2014/chart" uri="{C3380CC4-5D6E-409C-BE32-E72D297353CC}">
              <c16:uniqueId val="{00000000-ABFF-42EF-89F6-659464B26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F-42EF-89F6-659464B26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587</c:v>
                </c:pt>
                <c:pt idx="3">
                  <c:v>579</c:v>
                </c:pt>
                <c:pt idx="6">
                  <c:v>620</c:v>
                </c:pt>
                <c:pt idx="9">
                  <c:v>616</c:v>
                </c:pt>
                <c:pt idx="12">
                  <c:v>990</c:v>
                </c:pt>
              </c:numCache>
            </c:numRef>
          </c:val>
          <c:extLst>
            <c:ext xmlns:c16="http://schemas.microsoft.com/office/drawing/2014/chart" uri="{C3380CC4-5D6E-409C-BE32-E72D297353CC}">
              <c16:uniqueId val="{00000002-ABFF-42EF-89F6-659464B26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161</c:v>
                </c:pt>
                <c:pt idx="3">
                  <c:v>144</c:v>
                </c:pt>
                <c:pt idx="6">
                  <c:v>12</c:v>
                </c:pt>
                <c:pt idx="9">
                  <c:v>12</c:v>
                </c:pt>
                <c:pt idx="12">
                  <c:v>12</c:v>
                </c:pt>
              </c:numCache>
            </c:numRef>
          </c:val>
          <c:extLst>
            <c:ext xmlns:c16="http://schemas.microsoft.com/office/drawing/2014/chart" uri="{C3380CC4-5D6E-409C-BE32-E72D297353CC}">
              <c16:uniqueId val="{00000003-ABFF-42EF-89F6-659464B26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15259</c:v>
                </c:pt>
                <c:pt idx="3">
                  <c:v>15527</c:v>
                </c:pt>
                <c:pt idx="6">
                  <c:v>16277</c:v>
                </c:pt>
                <c:pt idx="9">
                  <c:v>15801</c:v>
                </c:pt>
                <c:pt idx="12">
                  <c:v>17119</c:v>
                </c:pt>
              </c:numCache>
            </c:numRef>
          </c:val>
          <c:extLst>
            <c:ext xmlns:c16="http://schemas.microsoft.com/office/drawing/2014/chart" uri="{C3380CC4-5D6E-409C-BE32-E72D297353CC}">
              <c16:uniqueId val="{00000004-ABFF-42EF-89F6-659464B26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42879</c:v>
                </c:pt>
                <c:pt idx="3">
                  <c:v>44716</c:v>
                </c:pt>
                <c:pt idx="6">
                  <c:v>46696</c:v>
                </c:pt>
                <c:pt idx="9">
                  <c:v>48432</c:v>
                </c:pt>
                <c:pt idx="12">
                  <c:v>49851</c:v>
                </c:pt>
              </c:numCache>
            </c:numRef>
          </c:val>
          <c:extLst>
            <c:ext xmlns:c16="http://schemas.microsoft.com/office/drawing/2014/chart" uri="{C3380CC4-5D6E-409C-BE32-E72D297353CC}">
              <c16:uniqueId val="{00000005-ABFF-42EF-89F6-659464B26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F-42EF-89F6-659464B26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46454</c:v>
                </c:pt>
                <c:pt idx="3">
                  <c:v>43314</c:v>
                </c:pt>
                <c:pt idx="6">
                  <c:v>40219</c:v>
                </c:pt>
                <c:pt idx="9">
                  <c:v>39836</c:v>
                </c:pt>
                <c:pt idx="12">
                  <c:v>39953</c:v>
                </c:pt>
              </c:numCache>
            </c:numRef>
          </c:val>
          <c:extLst>
            <c:ext xmlns:c16="http://schemas.microsoft.com/office/drawing/2014/chart" uri="{C3380CC4-5D6E-409C-BE32-E72D297353CC}">
              <c16:uniqueId val="{00000007-ABFF-42EF-89F6-659464B26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15799</c:v>
                </c:pt>
                <c:pt idx="2">
                  <c:v>#N/A</c:v>
                </c:pt>
                <c:pt idx="3">
                  <c:v>#N/A</c:v>
                </c:pt>
                <c:pt idx="4">
                  <c:v>18496</c:v>
                </c:pt>
                <c:pt idx="5">
                  <c:v>#N/A</c:v>
                </c:pt>
                <c:pt idx="6">
                  <c:v>#N/A</c:v>
                </c:pt>
                <c:pt idx="7">
                  <c:v>17767</c:v>
                </c:pt>
                <c:pt idx="8">
                  <c:v>#N/A</c:v>
                </c:pt>
                <c:pt idx="9">
                  <c:v>#N/A</c:v>
                </c:pt>
                <c:pt idx="10">
                  <c:v>20852</c:v>
                </c:pt>
                <c:pt idx="11">
                  <c:v>#N/A</c:v>
                </c:pt>
                <c:pt idx="12">
                  <c:v>#N/A</c:v>
                </c:pt>
                <c:pt idx="13">
                  <c:v>20387</c:v>
                </c:pt>
                <c:pt idx="14">
                  <c:v>#N/A</c:v>
                </c:pt>
              </c:numCache>
            </c:numRef>
          </c:val>
          <c:smooth val="0"/>
          <c:extLst>
            <c:ext xmlns:c16="http://schemas.microsoft.com/office/drawing/2014/chart" uri="{C3380CC4-5D6E-409C-BE32-E72D297353CC}">
              <c16:uniqueId val="{00000008-ABFF-42EF-89F6-659464B26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789859</c:v>
                </c:pt>
                <c:pt idx="5">
                  <c:v>804996</c:v>
                </c:pt>
                <c:pt idx="8">
                  <c:v>817714</c:v>
                </c:pt>
                <c:pt idx="11">
                  <c:v>816493</c:v>
                </c:pt>
                <c:pt idx="14">
                  <c:v>803890</c:v>
                </c:pt>
              </c:numCache>
            </c:numRef>
          </c:val>
          <c:extLst>
            <c:ext xmlns:c16="http://schemas.microsoft.com/office/drawing/2014/chart" uri="{C3380CC4-5D6E-409C-BE32-E72D297353CC}">
              <c16:uniqueId val="{00000000-8800-48CD-824B-6C7D26F11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207043</c:v>
                </c:pt>
                <c:pt idx="5">
                  <c:v>207734</c:v>
                </c:pt>
                <c:pt idx="8">
                  <c:v>208776</c:v>
                </c:pt>
                <c:pt idx="11">
                  <c:v>200650</c:v>
                </c:pt>
                <c:pt idx="14">
                  <c:v>198910</c:v>
                </c:pt>
              </c:numCache>
            </c:numRef>
          </c:val>
          <c:extLst>
            <c:ext xmlns:c16="http://schemas.microsoft.com/office/drawing/2014/chart" uri="{C3380CC4-5D6E-409C-BE32-E72D297353CC}">
              <c16:uniqueId val="{00000001-8800-48CD-824B-6C7D26F11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315291</c:v>
                </c:pt>
                <c:pt idx="5">
                  <c:v>334226</c:v>
                </c:pt>
                <c:pt idx="8">
                  <c:v>388248</c:v>
                </c:pt>
                <c:pt idx="11">
                  <c:v>427679</c:v>
                </c:pt>
                <c:pt idx="14">
                  <c:v>456435</c:v>
                </c:pt>
              </c:numCache>
            </c:numRef>
          </c:val>
          <c:extLst>
            <c:ext xmlns:c16="http://schemas.microsoft.com/office/drawing/2014/chart" uri="{C3380CC4-5D6E-409C-BE32-E72D297353CC}">
              <c16:uniqueId val="{00000002-8800-48CD-824B-6C7D26F11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0-48CD-824B-6C7D26F11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0-48CD-824B-6C7D26F11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6081</c:v>
                </c:pt>
                <c:pt idx="3">
                  <c:v>2629</c:v>
                </c:pt>
                <c:pt idx="6">
                  <c:v>348</c:v>
                </c:pt>
                <c:pt idx="9">
                  <c:v>1006</c:v>
                </c:pt>
                <c:pt idx="12">
                  <c:v>1664</c:v>
                </c:pt>
              </c:numCache>
            </c:numRef>
          </c:val>
          <c:extLst>
            <c:ext xmlns:c16="http://schemas.microsoft.com/office/drawing/2014/chart" uri="{C3380CC4-5D6E-409C-BE32-E72D297353CC}">
              <c16:uniqueId val="{00000005-8800-48CD-824B-6C7D26F11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128896</c:v>
                </c:pt>
                <c:pt idx="3">
                  <c:v>126295</c:v>
                </c:pt>
                <c:pt idx="6">
                  <c:v>124080</c:v>
                </c:pt>
                <c:pt idx="9">
                  <c:v>120572</c:v>
                </c:pt>
                <c:pt idx="12">
                  <c:v>125071</c:v>
                </c:pt>
              </c:numCache>
            </c:numRef>
          </c:val>
          <c:extLst>
            <c:ext xmlns:c16="http://schemas.microsoft.com/office/drawing/2014/chart" uri="{C3380CC4-5D6E-409C-BE32-E72D297353CC}">
              <c16:uniqueId val="{00000006-8800-48CD-824B-6C7D26F11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302</c:v>
                </c:pt>
                <c:pt idx="3">
                  <c:v>162</c:v>
                </c:pt>
                <c:pt idx="6">
                  <c:v>154</c:v>
                </c:pt>
                <c:pt idx="9">
                  <c:v>145</c:v>
                </c:pt>
                <c:pt idx="12">
                  <c:v>134</c:v>
                </c:pt>
              </c:numCache>
            </c:numRef>
          </c:val>
          <c:extLst>
            <c:ext xmlns:c16="http://schemas.microsoft.com/office/drawing/2014/chart" uri="{C3380CC4-5D6E-409C-BE32-E72D297353CC}">
              <c16:uniqueId val="{00000007-8800-48CD-824B-6C7D26F11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159851</c:v>
                </c:pt>
                <c:pt idx="3">
                  <c:v>144417</c:v>
                </c:pt>
                <c:pt idx="6">
                  <c:v>163536</c:v>
                </c:pt>
                <c:pt idx="9">
                  <c:v>180870</c:v>
                </c:pt>
                <c:pt idx="12">
                  <c:v>186873</c:v>
                </c:pt>
              </c:numCache>
            </c:numRef>
          </c:val>
          <c:extLst>
            <c:ext xmlns:c16="http://schemas.microsoft.com/office/drawing/2014/chart" uri="{C3380CC4-5D6E-409C-BE32-E72D297353CC}">
              <c16:uniqueId val="{00000008-8800-48CD-824B-6C7D26F11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12625</c:v>
                </c:pt>
                <c:pt idx="3">
                  <c:v>9266</c:v>
                </c:pt>
                <c:pt idx="6">
                  <c:v>8137</c:v>
                </c:pt>
                <c:pt idx="9">
                  <c:v>7313</c:v>
                </c:pt>
                <c:pt idx="12">
                  <c:v>6152</c:v>
                </c:pt>
              </c:numCache>
            </c:numRef>
          </c:val>
          <c:extLst>
            <c:ext xmlns:c16="http://schemas.microsoft.com/office/drawing/2014/chart" uri="{C3380CC4-5D6E-409C-BE32-E72D297353CC}">
              <c16:uniqueId val="{00000009-8800-48CD-824B-6C7D26F11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1256347</c:v>
                </c:pt>
                <c:pt idx="3">
                  <c:v>1302898</c:v>
                </c:pt>
                <c:pt idx="6">
                  <c:v>1347560</c:v>
                </c:pt>
                <c:pt idx="9">
                  <c:v>1375102</c:v>
                </c:pt>
                <c:pt idx="12">
                  <c:v>1390372</c:v>
                </c:pt>
              </c:numCache>
            </c:numRef>
          </c:val>
          <c:extLst>
            <c:ext xmlns:c16="http://schemas.microsoft.com/office/drawing/2014/chart" uri="{C3380CC4-5D6E-409C-BE32-E72D297353CC}">
              <c16:uniqueId val="{0000000A-8800-48CD-824B-6C7D26F11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251909</c:v>
                </c:pt>
                <c:pt idx="2">
                  <c:v>#N/A</c:v>
                </c:pt>
                <c:pt idx="3">
                  <c:v>#N/A</c:v>
                </c:pt>
                <c:pt idx="4">
                  <c:v>238712</c:v>
                </c:pt>
                <c:pt idx="5">
                  <c:v>#N/A</c:v>
                </c:pt>
                <c:pt idx="6">
                  <c:v>#N/A</c:v>
                </c:pt>
                <c:pt idx="7">
                  <c:v>229077</c:v>
                </c:pt>
                <c:pt idx="8">
                  <c:v>#N/A</c:v>
                </c:pt>
                <c:pt idx="9">
                  <c:v>#N/A</c:v>
                </c:pt>
                <c:pt idx="10">
                  <c:v>240187</c:v>
                </c:pt>
                <c:pt idx="11">
                  <c:v>#N/A</c:v>
                </c:pt>
                <c:pt idx="12">
                  <c:v>#N/A</c:v>
                </c:pt>
                <c:pt idx="13">
                  <c:v>251032</c:v>
                </c:pt>
                <c:pt idx="14">
                  <c:v>#N/A</c:v>
                </c:pt>
              </c:numCache>
            </c:numRef>
          </c:val>
          <c:smooth val="0"/>
          <c:extLst>
            <c:ext xmlns:c16="http://schemas.microsoft.com/office/drawing/2014/chart" uri="{C3380CC4-5D6E-409C-BE32-E72D297353CC}">
              <c16:uniqueId val="{0000000B-8800-48CD-824B-6C7D26F11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14562</c:v>
                </c:pt>
                <c:pt idx="1">
                  <c:v>15598</c:v>
                </c:pt>
                <c:pt idx="2">
                  <c:v>14726</c:v>
                </c:pt>
              </c:numCache>
            </c:numRef>
          </c:val>
          <c:extLst>
            <c:ext xmlns:c16="http://schemas.microsoft.com/office/drawing/2014/chart" uri="{C3380CC4-5D6E-409C-BE32-E72D297353CC}">
              <c16:uniqueId val="{00000000-4E5D-4CA3-A260-788BFE83E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25032</c:v>
                </c:pt>
                <c:pt idx="1">
                  <c:v>21791</c:v>
                </c:pt>
                <c:pt idx="2">
                  <c:v>23297</c:v>
                </c:pt>
              </c:numCache>
            </c:numRef>
          </c:val>
          <c:extLst>
            <c:ext xmlns:c16="http://schemas.microsoft.com/office/drawing/2014/chart" uri="{C3380CC4-5D6E-409C-BE32-E72D297353CC}">
              <c16:uniqueId val="{00000001-4E5D-4CA3-A260-788BFE83E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28503</c:v>
                </c:pt>
                <c:pt idx="1">
                  <c:v>50019</c:v>
                </c:pt>
                <c:pt idx="2">
                  <c:v>52164</c:v>
                </c:pt>
              </c:numCache>
            </c:numRef>
          </c:val>
          <c:extLst>
            <c:ext xmlns:c16="http://schemas.microsoft.com/office/drawing/2014/chart" uri="{C3380CC4-5D6E-409C-BE32-E72D297353CC}">
              <c16:uniqueId val="{00000002-4E5D-4CA3-A260-788BFE83E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財政力指数については、震災復興事業に多額の市債を発行したことにより、その償還のための公債費が基準財政需要額に算入されていることなどから、類似団体平均を下回っている。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令和５年度は、市税収入の増などにより、基準財政収入額が増加したものの臨時財政対策債振替額の減などにより、前年度と同水準となった。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今後も市域内税収の増加に向けた施策に着実に取り組み、財政力指数の改善を図っていく。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経常収支比率については、震災復興事業に伴い公債費に関する比率が高まったこと等により悪化した水準を、その後の行財政改革の取組みによって改善を図ってきていたが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、令和５年度は、地方税や地方交付税が増加したが臨財財政対策債の減少等に伴い、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中でも財政が硬直していることから、令和２年９月に策定した「行財政改革方針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36689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63</xdr:row>
      <xdr:rowOff>141111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0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116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9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129416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20461</xdr:rowOff>
    </xdr:from>
    <xdr:to>
      <xdr:col>15</xdr:col>
      <xdr:colOff>133350</xdr:colOff>
      <xdr:row>62</xdr:row>
      <xdr:rowOff>122061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106838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人多いこと、職員の平均年齢（令和５年４月時点類似団体中４位）や一般行政職の給与月額（令和５年４月時点類似団体中４位）が類似団体に比べ高い水準であることなどにより、類似団体平均を上回っている。こうした状況にあることから、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116749</xdr:rowOff>
    </xdr:from>
    <xdr:to>
      <xdr:col>23</xdr:col>
      <xdr:colOff>133350</xdr:colOff>
      <xdr:row>86</xdr:row>
      <xdr:rowOff>149076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32749"/>
          <a:ext cx="0" cy="1061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121153</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4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149076</xdr:rowOff>
    </xdr:from>
    <xdr:to>
      <xdr:col>24</xdr:col>
      <xdr:colOff>12700</xdr:colOff>
      <xdr:row>86</xdr:row>
      <xdr:rowOff>149076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8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31676</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57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116749</xdr:rowOff>
    </xdr:from>
    <xdr:to>
      <xdr:col>24</xdr:col>
      <xdr:colOff>12700</xdr:colOff>
      <xdr:row>80</xdr:row>
      <xdr:rowOff>116749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3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96140</xdr:rowOff>
    </xdr:from>
    <xdr:to>
      <xdr:col>23</xdr:col>
      <xdr:colOff>133350</xdr:colOff>
      <xdr:row>89</xdr:row>
      <xdr:rowOff>26476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840840"/>
          <a:ext cx="838200" cy="4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81160</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140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64633</xdr:rowOff>
    </xdr:from>
    <xdr:to>
      <xdr:col>23</xdr:col>
      <xdr:colOff>184150</xdr:colOff>
      <xdr:row>83</xdr:row>
      <xdr:rowOff>166233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69946</xdr:rowOff>
    </xdr:from>
    <xdr:to>
      <xdr:col>19</xdr:col>
      <xdr:colOff>133350</xdr:colOff>
      <xdr:row>89</xdr:row>
      <xdr:rowOff>26476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5157546"/>
          <a:ext cx="889000" cy="1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88094</xdr:rowOff>
    </xdr:from>
    <xdr:to>
      <xdr:col>19</xdr:col>
      <xdr:colOff>184150</xdr:colOff>
      <xdr:row>85</xdr:row>
      <xdr:rowOff>18244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8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28421</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2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57907</xdr:rowOff>
    </xdr:from>
    <xdr:to>
      <xdr:col>15</xdr:col>
      <xdr:colOff>82550</xdr:colOff>
      <xdr:row>88</xdr:row>
      <xdr:rowOff>69946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459707"/>
          <a:ext cx="889000" cy="6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117418</xdr:rowOff>
    </xdr:from>
    <xdr:to>
      <xdr:col>15</xdr:col>
      <xdr:colOff>133350</xdr:colOff>
      <xdr:row>84</xdr:row>
      <xdr:rowOff>47568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3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57745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52876</xdr:rowOff>
    </xdr:from>
    <xdr:to>
      <xdr:col>11</xdr:col>
      <xdr:colOff>31750</xdr:colOff>
      <xdr:row>84</xdr:row>
      <xdr:rowOff>57907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283226"/>
          <a:ext cx="889000" cy="1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73242</xdr:rowOff>
    </xdr:from>
    <xdr:to>
      <xdr:col>11</xdr:col>
      <xdr:colOff>82550</xdr:colOff>
      <xdr:row>82</xdr:row>
      <xdr:rowOff>3392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96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13569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7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23120</xdr:rowOff>
    </xdr:from>
    <xdr:to>
      <xdr:col>7</xdr:col>
      <xdr:colOff>31750</xdr:colOff>
      <xdr:row>80</xdr:row>
      <xdr:rowOff>124720</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134897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5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45340</xdr:rowOff>
    </xdr:from>
    <xdr:to>
      <xdr:col>23</xdr:col>
      <xdr:colOff>184150</xdr:colOff>
      <xdr:row>86</xdr:row>
      <xdr:rowOff>146940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7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112667</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68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147126</xdr:rowOff>
    </xdr:from>
    <xdr:to>
      <xdr:col>19</xdr:col>
      <xdr:colOff>184150</xdr:colOff>
      <xdr:row>89</xdr:row>
      <xdr:rowOff>77276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52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62053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532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19146</xdr:rowOff>
    </xdr:from>
    <xdr:to>
      <xdr:col>15</xdr:col>
      <xdr:colOff>133350</xdr:colOff>
      <xdr:row>88</xdr:row>
      <xdr:rowOff>120746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51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105523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51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7107</xdr:rowOff>
    </xdr:from>
    <xdr:to>
      <xdr:col>11</xdr:col>
      <xdr:colOff>82550</xdr:colOff>
      <xdr:row>84</xdr:row>
      <xdr:rowOff>108707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4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49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2076</xdr:rowOff>
    </xdr:from>
    <xdr:to>
      <xdr:col>7</xdr:col>
      <xdr:colOff>31750</xdr:colOff>
      <xdr:row>83</xdr:row>
      <xdr:rowOff>103676</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88453</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31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ラスパイレス指数については、職員構成の変動等の要因により増減しているが、類似団体との比較においては、中位程度の水準を維持している。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なお、給与体系に関しては、平成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国に準じて給料表や諸手当の在り方を含めた給与制度の総合的見直しを実施し、給料表を平均２％引下げる見直しを行った。令和３年度より、人事評価の結果や職務職責をより一層反映した給与制度への見直しを行なっており、引き続き職員の意欲を高める給与制度を目指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人当たり職員数については、類似団体平均を上回っているが、震災以降、行財政改革を着実に進め、外郭団体への派遣職員も含めた職員総定数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人の削減を行ってきた。引き続き、行財政改革の取り組みを通じ、効率的かつ適正な職員配置、組織体制の構築を図っていく。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128524</xdr:rowOff>
    </xdr:from>
    <xdr:to>
      <xdr:col>81</xdr:col>
      <xdr:colOff>44450</xdr:colOff>
      <xdr:row>65</xdr:row>
      <xdr:rowOff>138176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2727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138176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75438</xdr:rowOff>
    </xdr:from>
    <xdr:to>
      <xdr:col>72</xdr:col>
      <xdr:colOff>203200</xdr:colOff>
      <xdr:row>65</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196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65</xdr:row>
      <xdr:rowOff>75438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01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77724</xdr:rowOff>
    </xdr:from>
    <xdr:to>
      <xdr:col>81</xdr:col>
      <xdr:colOff>95250</xdr:colOff>
      <xdr:row>66</xdr:row>
      <xdr:rowOff>7874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145051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87376</xdr:rowOff>
    </xdr:from>
    <xdr:to>
      <xdr:col>77</xdr:col>
      <xdr:colOff>95250</xdr:colOff>
      <xdr:row>66</xdr:row>
      <xdr:rowOff>17526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24638</xdr:rowOff>
    </xdr:from>
    <xdr:to>
      <xdr:col>68</xdr:col>
      <xdr:colOff>203200</xdr:colOff>
      <xdr:row>65</xdr:row>
      <xdr:rowOff>126238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111015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実質公債費比率については、市債発行の抑制努力に伴う市債残高の削減など、これまでの取組によって着実に低下してきており、平成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年度から類似団体平均を下回っている。令和５年度については、前年度から横ばいとなった。今後も、市民のくらしと安全・安心を守るために必要な一定の公共投資を行う一方で、「神戸市行財政改革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150989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70555</xdr:rowOff>
    </xdr:from>
    <xdr:to>
      <xdr:col>68</xdr:col>
      <xdr:colOff>152400</xdr:colOff>
      <xdr:row>39</xdr:row>
      <xdr:rowOff>110772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5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震災復興事業に伴う多額の市債発行によって市債残高が高水準であったものの、その後の厳格な起債管理や満期一括償還に備えた堅実な公債基金の積立などによる比率の抑制に取り組んでお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なお、令和５年度は、臨財債や土木債の増により地方債残高が増加（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繰入見込額が増加（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今後は、令和２年９月に策定した「行財政改革方針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117306</xdr:rowOff>
    </xdr:from>
    <xdr:to>
      <xdr:col>81</xdr:col>
      <xdr:colOff>44450</xdr:colOff>
      <xdr:row>16</xdr:row>
      <xdr:rowOff>130979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86050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117306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8243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81111</xdr:rowOff>
    </xdr:from>
    <xdr:to>
      <xdr:col>72</xdr:col>
      <xdr:colOff>203200</xdr:colOff>
      <xdr:row>16</xdr:row>
      <xdr:rowOff>122936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2431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159131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6613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80179</xdr:rowOff>
    </xdr:from>
    <xdr:to>
      <xdr:col>81</xdr:col>
      <xdr:colOff>95250</xdr:colOff>
      <xdr:row>17</xdr:row>
      <xdr:rowOff>10329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96706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66506</xdr:rowOff>
    </xdr:from>
    <xdr:to>
      <xdr:col>77</xdr:col>
      <xdr:colOff>95250</xdr:colOff>
      <xdr:row>16</xdr:row>
      <xdr:rowOff>168106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6833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30311</xdr:rowOff>
    </xdr:from>
    <xdr:to>
      <xdr:col>73</xdr:col>
      <xdr:colOff>44450</xdr:colOff>
      <xdr:row>16</xdr:row>
      <xdr:rowOff>131911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142088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12463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108331</xdr:rowOff>
    </xdr:from>
    <xdr:to>
      <xdr:col>64</xdr:col>
      <xdr:colOff>152400</xdr:colOff>
      <xdr:row>17</xdr:row>
      <xdr:rowOff>38481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48658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6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4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4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4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4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4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4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4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4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4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4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4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24054</xdr:rowOff>
    </xdr:from>
    <xdr:to>
      <xdr:col>29</xdr:col>
      <xdr:colOff>127000</xdr:colOff>
      <xdr:row>12</xdr:row>
      <xdr:rowOff>33617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bwMode="auto">
        <a:xfrm flipV="1">
          <a:off x="5003800" y="2129079"/>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4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4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33617</xdr:rowOff>
    </xdr:from>
    <xdr:to>
      <xdr:col>26</xdr:col>
      <xdr:colOff>50800</xdr:colOff>
      <xdr:row>12</xdr:row>
      <xdr:rowOff>54648</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bwMode="auto">
        <a:xfrm flipV="1">
          <a:off x="4305300" y="213864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4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54648</xdr:rowOff>
    </xdr:from>
    <xdr:to>
      <xdr:col>22</xdr:col>
      <xdr:colOff>114300</xdr:colOff>
      <xdr:row>12</xdr:row>
      <xdr:rowOff>69736</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bwMode="auto">
        <a:xfrm flipV="1">
          <a:off x="3606800" y="215967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4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29616</xdr:rowOff>
    </xdr:from>
    <xdr:to>
      <xdr:col>18</xdr:col>
      <xdr:colOff>177800</xdr:colOff>
      <xdr:row>12</xdr:row>
      <xdr:rowOff>69736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bwMode="auto">
        <a:xfrm>
          <a:off x="2908300" y="213464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4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4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144704</xdr:rowOff>
    </xdr:from>
    <xdr:to>
      <xdr:col>29</xdr:col>
      <xdr:colOff>177800</xdr:colOff>
      <xdr:row>12</xdr:row>
      <xdr:rowOff>74854</xdr:rowOff>
    </xdr:to>
    <xdr:sp macro="" textlink="">
      <xdr:nvSpPr>
        <xdr:cNvPr id="69" name="楕円 68">
          <a:extLst>
            <a:ext uri="{FF2B5EF4-FFF2-40B4-BE49-F238E27FC236}">
              <a16:creationId xmlns:a16="http://schemas.microsoft.com/office/drawing/2014/main" id="{00000000-0008-0000-0400-000045000000}"/>
            </a:ext>
          </a:extLst>
        </xdr:cNvPr>
        <xdr:cNvSpPr/>
      </xdr:nvSpPr>
      <xdr:spPr bwMode="auto">
        <a:xfrm>
          <a:off x="5600700" y="207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91381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400-000046000000}"/>
            </a:ext>
          </a:extLst>
        </xdr:cNvPr>
        <xdr:cNvSpPr txBox="1"/>
      </xdr:nvSpPr>
      <xdr:spPr>
        <a:xfrm>
          <a:off x="5740400" y="202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154267</xdr:rowOff>
    </xdr:from>
    <xdr:to>
      <xdr:col>26</xdr:col>
      <xdr:colOff>101600</xdr:colOff>
      <xdr:row>12</xdr:row>
      <xdr:rowOff>84417</xdr:rowOff>
    </xdr:to>
    <xdr:sp macro="" textlink="">
      <xdr:nvSpPr>
        <xdr:cNvPr id="71" name="楕円 70">
          <a:extLst>
            <a:ext uri="{FF2B5EF4-FFF2-40B4-BE49-F238E27FC236}">
              <a16:creationId xmlns:a16="http://schemas.microsoft.com/office/drawing/2014/main" id="{00000000-0008-0000-0400-000047000000}"/>
            </a:ext>
          </a:extLst>
        </xdr:cNvPr>
        <xdr:cNvSpPr/>
      </xdr:nvSpPr>
      <xdr:spPr bwMode="auto">
        <a:xfrm>
          <a:off x="4953000" y="208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94594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4622800" y="185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3848</xdr:rowOff>
    </xdr:from>
    <xdr:to>
      <xdr:col>22</xdr:col>
      <xdr:colOff>165100</xdr:colOff>
      <xdr:row>12</xdr:row>
      <xdr:rowOff>105448</xdr:rowOff>
    </xdr:to>
    <xdr:sp macro="" textlink="">
      <xdr:nvSpPr>
        <xdr:cNvPr id="73" name="楕円 72">
          <a:extLst>
            <a:ext uri="{FF2B5EF4-FFF2-40B4-BE49-F238E27FC236}">
              <a16:creationId xmlns:a16="http://schemas.microsoft.com/office/drawing/2014/main" id="{00000000-0008-0000-0400-000049000000}"/>
            </a:ext>
          </a:extLst>
        </xdr:cNvPr>
        <xdr:cNvSpPr/>
      </xdr:nvSpPr>
      <xdr:spPr bwMode="auto">
        <a:xfrm>
          <a:off x="4254500" y="210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115625</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924300" y="18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18936</xdr:rowOff>
    </xdr:from>
    <xdr:to>
      <xdr:col>19</xdr:col>
      <xdr:colOff>38100</xdr:colOff>
      <xdr:row>12</xdr:row>
      <xdr:rowOff>120536</xdr:rowOff>
    </xdr:to>
    <xdr:sp macro="" textlink="">
      <xdr:nvSpPr>
        <xdr:cNvPr id="75" name="楕円 74">
          <a:extLst>
            <a:ext uri="{FF2B5EF4-FFF2-40B4-BE49-F238E27FC236}">
              <a16:creationId xmlns:a16="http://schemas.microsoft.com/office/drawing/2014/main" id="{00000000-0008-0000-0400-00004B000000}"/>
            </a:ext>
          </a:extLst>
        </xdr:cNvPr>
        <xdr:cNvSpPr/>
      </xdr:nvSpPr>
      <xdr:spPr bwMode="auto">
        <a:xfrm>
          <a:off x="3556000" y="212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130713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225800" y="189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150266</xdr:rowOff>
    </xdr:from>
    <xdr:to>
      <xdr:col>15</xdr:col>
      <xdr:colOff>101600</xdr:colOff>
      <xdr:row>12</xdr:row>
      <xdr:rowOff>80416</xdr:rowOff>
    </xdr:to>
    <xdr:sp macro="" textlink="">
      <xdr:nvSpPr>
        <xdr:cNvPr id="77" name="楕円 76">
          <a:extLst>
            <a:ext uri="{FF2B5EF4-FFF2-40B4-BE49-F238E27FC236}">
              <a16:creationId xmlns:a16="http://schemas.microsoft.com/office/drawing/2014/main" id="{00000000-0008-0000-0400-00004D000000}"/>
            </a:ext>
          </a:extLst>
        </xdr:cNvPr>
        <xdr:cNvSpPr/>
      </xdr:nvSpPr>
      <xdr:spPr bwMode="auto">
        <a:xfrm>
          <a:off x="2857500" y="208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90593</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527300" y="18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4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4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4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4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4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4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4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4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4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4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4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77470</xdr:rowOff>
    </xdr:from>
    <xdr:to>
      <xdr:col>29</xdr:col>
      <xdr:colOff>127000</xdr:colOff>
      <xdr:row>36</xdr:row>
      <xdr:rowOff>85547</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bwMode="auto">
        <a:xfrm>
          <a:off x="5003800" y="7030720"/>
          <a:ext cx="6477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4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4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77470</xdr:rowOff>
    </xdr:from>
    <xdr:to>
      <xdr:col>26</xdr:col>
      <xdr:colOff>50800</xdr:colOff>
      <xdr:row>36</xdr:row>
      <xdr:rowOff>157214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bwMode="auto">
        <a:xfrm flipV="1">
          <a:off x="4305300" y="7030720"/>
          <a:ext cx="6985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4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141745</xdr:rowOff>
    </xdr:from>
    <xdr:to>
      <xdr:col>22</xdr:col>
      <xdr:colOff>114300</xdr:colOff>
      <xdr:row>36</xdr:row>
      <xdr:rowOff>157214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bwMode="auto">
        <a:xfrm>
          <a:off x="3606800" y="7094995"/>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4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141745</xdr:rowOff>
    </xdr:from>
    <xdr:to>
      <xdr:col>18</xdr:col>
      <xdr:colOff>177800</xdr:colOff>
      <xdr:row>37</xdr:row>
      <xdr:rowOff>39256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bwMode="auto">
        <a:xfrm flipV="1">
          <a:off x="2908300" y="709499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34747</xdr:rowOff>
    </xdr:from>
    <xdr:to>
      <xdr:col>29</xdr:col>
      <xdr:colOff>177800</xdr:colOff>
      <xdr:row>36</xdr:row>
      <xdr:rowOff>136347</xdr:rowOff>
    </xdr:to>
    <xdr:sp macro="" textlink="">
      <xdr:nvSpPr>
        <xdr:cNvPr id="131" name="楕円 130">
          <a:extLst>
            <a:ext uri="{FF2B5EF4-FFF2-40B4-BE49-F238E27FC236}">
              <a16:creationId xmlns:a16="http://schemas.microsoft.com/office/drawing/2014/main" id="{00000000-0008-0000-0400-000083000000}"/>
            </a:ext>
          </a:extLst>
        </xdr:cNvPr>
        <xdr:cNvSpPr/>
      </xdr:nvSpPr>
      <xdr:spPr bwMode="auto">
        <a:xfrm>
          <a:off x="5600700" y="698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400-000084000000}"/>
            </a:ext>
          </a:extLst>
        </xdr:cNvPr>
        <xdr:cNvSpPr txBox="1"/>
      </xdr:nvSpPr>
      <xdr:spPr>
        <a:xfrm>
          <a:off x="5740400" y="69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26670</xdr:rowOff>
    </xdr:from>
    <xdr:to>
      <xdr:col>26</xdr:col>
      <xdr:colOff>101600</xdr:colOff>
      <xdr:row>36</xdr:row>
      <xdr:rowOff>128270</xdr:rowOff>
    </xdr:to>
    <xdr:sp macro="" textlink="">
      <xdr:nvSpPr>
        <xdr:cNvPr id="133" name="楕円 132">
          <a:extLst>
            <a:ext uri="{FF2B5EF4-FFF2-40B4-BE49-F238E27FC236}">
              <a16:creationId xmlns:a16="http://schemas.microsoft.com/office/drawing/2014/main" id="{00000000-0008-0000-0400-000085000000}"/>
            </a:ext>
          </a:extLst>
        </xdr:cNvPr>
        <xdr:cNvSpPr/>
      </xdr:nvSpPr>
      <xdr:spPr bwMode="auto">
        <a:xfrm>
          <a:off x="495300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4622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106414</xdr:rowOff>
    </xdr:from>
    <xdr:to>
      <xdr:col>22</xdr:col>
      <xdr:colOff>165100</xdr:colOff>
      <xdr:row>37</xdr:row>
      <xdr:rowOff>36564</xdr:rowOff>
    </xdr:to>
    <xdr:sp macro="" textlink="">
      <xdr:nvSpPr>
        <xdr:cNvPr id="135" name="楕円 134">
          <a:extLst>
            <a:ext uri="{FF2B5EF4-FFF2-40B4-BE49-F238E27FC236}">
              <a16:creationId xmlns:a16="http://schemas.microsoft.com/office/drawing/2014/main" id="{00000000-0008-0000-0400-000087000000}"/>
            </a:ext>
          </a:extLst>
        </xdr:cNvPr>
        <xdr:cNvSpPr/>
      </xdr:nvSpPr>
      <xdr:spPr bwMode="auto">
        <a:xfrm>
          <a:off x="4254500" y="70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21341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3924300" y="714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90945</xdr:rowOff>
    </xdr:from>
    <xdr:to>
      <xdr:col>19</xdr:col>
      <xdr:colOff>38100</xdr:colOff>
      <xdr:row>37</xdr:row>
      <xdr:rowOff>21095</xdr:rowOff>
    </xdr:to>
    <xdr:sp macro="" textlink="">
      <xdr:nvSpPr>
        <xdr:cNvPr id="137" name="楕円 136">
          <a:extLst>
            <a:ext uri="{FF2B5EF4-FFF2-40B4-BE49-F238E27FC236}">
              <a16:creationId xmlns:a16="http://schemas.microsoft.com/office/drawing/2014/main" id="{00000000-0008-0000-0400-000089000000}"/>
            </a:ext>
          </a:extLst>
        </xdr:cNvPr>
        <xdr:cNvSpPr/>
      </xdr:nvSpPr>
      <xdr:spPr bwMode="auto">
        <a:xfrm>
          <a:off x="3556000" y="704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5872</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3225800" y="71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159906</xdr:rowOff>
    </xdr:from>
    <xdr:to>
      <xdr:col>15</xdr:col>
      <xdr:colOff>101600</xdr:colOff>
      <xdr:row>37</xdr:row>
      <xdr:rowOff>90056</xdr:rowOff>
    </xdr:to>
    <xdr:sp macro="" textlink="">
      <xdr:nvSpPr>
        <xdr:cNvPr id="139" name="楕円 138">
          <a:extLst>
            <a:ext uri="{FF2B5EF4-FFF2-40B4-BE49-F238E27FC236}">
              <a16:creationId xmlns:a16="http://schemas.microsoft.com/office/drawing/2014/main" id="{00000000-0008-0000-0400-00008B000000}"/>
            </a:ext>
          </a:extLst>
        </xdr:cNvPr>
        <xdr:cNvSpPr/>
      </xdr:nvSpPr>
      <xdr:spPr bwMode="auto">
        <a:xfrm>
          <a:off x="2857500" y="71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74833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527300" y="71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5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5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5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職員数が類似団体平均と比べて多く、人件費に関する経常収支比率は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円と類似団体平均と比べて高い水準にある。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人の削減を行ってきている。引き続き、行財政改革の取り組みを通じ、効率的かつ適正な職員配置、組織体制の構築により、人件費の抑制を図っていく。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5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5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5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101600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flipV="1">
          <a:off x="3987800" y="6705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5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5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101600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3098800" y="684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5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41</xdr:row>
      <xdr:rowOff>120650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flipV="1">
          <a:off x="2209800" y="684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5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120650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flipV="1">
          <a:off x="1320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5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5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5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69850</xdr:rowOff>
    </xdr:from>
    <xdr:to>
      <xdr:col>11</xdr:col>
      <xdr:colOff>60325</xdr:colOff>
      <xdr:row>42</xdr:row>
      <xdr:rowOff>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828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5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5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5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5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震災以降、行財政改革を着実に進め、事務事業の見直しに取り組んだ結果、物件費に関する経常収支比率は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％と類似団体平均と比べて低い水準にある。令和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年度は、システム改修関連経費の減により、前年度から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5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141288</xdr:rowOff>
    </xdr:from>
    <xdr:to>
      <xdr:col>82</xdr:col>
      <xdr:colOff>107950</xdr:colOff>
      <xdr:row>21</xdr:row>
      <xdr:rowOff>112713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V="1">
          <a:off x="16510000" y="2370138"/>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84790</xdr:rowOff>
    </xdr:from>
    <xdr:ext cx="762000" cy="259045"/>
    <xdr:sp macro="" textlink="">
      <xdr:nvSpPr>
        <xdr:cNvPr id="127" name="物件費最小値テキスト">
          <a:extLst>
            <a:ext uri="{FF2B5EF4-FFF2-40B4-BE49-F238E27FC236}">
              <a16:creationId xmlns:a16="http://schemas.microsoft.com/office/drawing/2014/main" id="{00000000-0008-0000-0500-00007F000000}"/>
            </a:ext>
          </a:extLst>
        </xdr:cNvPr>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112713</xdr:rowOff>
    </xdr:from>
    <xdr:to>
      <xdr:col>82</xdr:col>
      <xdr:colOff>196850</xdr:colOff>
      <xdr:row>21</xdr:row>
      <xdr:rowOff>112713</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56215</xdr:rowOff>
    </xdr:from>
    <xdr:ext cx="762000" cy="259045"/>
    <xdr:sp macro="" textlink="">
      <xdr:nvSpPr>
        <xdr:cNvPr id="129" name="物件費最大値テキスト">
          <a:extLst>
            <a:ext uri="{FF2B5EF4-FFF2-40B4-BE49-F238E27FC236}">
              <a16:creationId xmlns:a16="http://schemas.microsoft.com/office/drawing/2014/main" id="{00000000-0008-0000-0500-000081000000}"/>
            </a:ext>
          </a:extLst>
        </xdr:cNvPr>
        <xdr:cNvSpPr txBox="1"/>
      </xdr:nvSpPr>
      <xdr:spPr>
        <a:xfrm>
          <a:off x="16598900" y="211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141288</xdr:rowOff>
    </xdr:from>
    <xdr:to>
      <xdr:col>82</xdr:col>
      <xdr:colOff>196850</xdr:colOff>
      <xdr:row>13</xdr:row>
      <xdr:rowOff>141288</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a:off x="16421100" y="237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31" name="直線コネクタ 130">
          <a:extLst>
            <a:ext uri="{FF2B5EF4-FFF2-40B4-BE49-F238E27FC236}">
              <a16:creationId xmlns:a16="http://schemas.microsoft.com/office/drawing/2014/main" id="{00000000-0008-0000-0500-000083000000}"/>
            </a:ext>
          </a:extLst>
        </xdr:cNvPr>
        <xdr:cNvCxnSpPr/>
      </xdr:nvCxnSpPr>
      <xdr:spPr>
        <a:xfrm flipV="1">
          <a:off x="15671800" y="2441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2" name="物件費平均値テキスト">
          <a:extLst>
            <a:ext uri="{FF2B5EF4-FFF2-40B4-BE49-F238E27FC236}">
              <a16:creationId xmlns:a16="http://schemas.microsoft.com/office/drawing/2014/main" id="{00000000-0008-0000-0500-000084000000}"/>
            </a:ext>
          </a:extLst>
        </xdr:cNvPr>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3" name="フローチャート: 判断 132">
          <a:extLst>
            <a:ext uri="{FF2B5EF4-FFF2-40B4-BE49-F238E27FC236}">
              <a16:creationId xmlns:a16="http://schemas.microsoft.com/office/drawing/2014/main" id="{00000000-0008-0000-0500-000085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169863</xdr:rowOff>
    </xdr:from>
    <xdr:to>
      <xdr:col>78</xdr:col>
      <xdr:colOff>69850</xdr:colOff>
      <xdr:row>14</xdr:row>
      <xdr:rowOff>69850</xdr:rowOff>
    </xdr:to>
    <xdr:cxnSp macro="">
      <xdr:nvCxnSpPr>
        <xdr:cNvPr id="134" name="直線コネクタ 133">
          <a:extLst>
            <a:ext uri="{FF2B5EF4-FFF2-40B4-BE49-F238E27FC236}">
              <a16:creationId xmlns:a16="http://schemas.microsoft.com/office/drawing/2014/main" id="{00000000-0008-0000-0500-000086000000}"/>
            </a:ext>
          </a:extLst>
        </xdr:cNvPr>
        <xdr:cNvCxnSpPr/>
      </xdr:nvCxnSpPr>
      <xdr:spPr>
        <a:xfrm>
          <a:off x="14782800" y="23987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147638</xdr:rowOff>
    </xdr:from>
    <xdr:to>
      <xdr:col>78</xdr:col>
      <xdr:colOff>120650</xdr:colOff>
      <xdr:row>16</xdr:row>
      <xdr:rowOff>77788</xdr:rowOff>
    </xdr:to>
    <xdr:sp macro="" textlink="">
      <xdr:nvSpPr>
        <xdr:cNvPr id="135" name="フローチャート: 判断 134">
          <a:extLst>
            <a:ext uri="{FF2B5EF4-FFF2-40B4-BE49-F238E27FC236}">
              <a16:creationId xmlns:a16="http://schemas.microsoft.com/office/drawing/2014/main" id="{00000000-0008-0000-0500-000087000000}"/>
            </a:ext>
          </a:extLst>
        </xdr:cNvPr>
        <xdr:cNvSpPr/>
      </xdr:nvSpPr>
      <xdr:spPr>
        <a:xfrm>
          <a:off x="156210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62565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15290800" y="280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169863</xdr:rowOff>
    </xdr:to>
    <xdr:cxnSp macro="">
      <xdr:nvCxnSpPr>
        <xdr:cNvPr id="137" name="直線コネクタ 136">
          <a:extLst>
            <a:ext uri="{FF2B5EF4-FFF2-40B4-BE49-F238E27FC236}">
              <a16:creationId xmlns:a16="http://schemas.microsoft.com/office/drawing/2014/main" id="{00000000-0008-0000-0500-000089000000}"/>
            </a:ext>
          </a:extLst>
        </xdr:cNvPr>
        <xdr:cNvCxnSpPr/>
      </xdr:nvCxnSpPr>
      <xdr:spPr>
        <a:xfrm>
          <a:off x="13893800" y="2298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8" name="フローチャート: 判断 137">
          <a:extLst>
            <a:ext uri="{FF2B5EF4-FFF2-40B4-BE49-F238E27FC236}">
              <a16:creationId xmlns:a16="http://schemas.microsoft.com/office/drawing/2014/main" id="{00000000-0008-0000-0500-00008A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112713</xdr:rowOff>
    </xdr:to>
    <xdr:cxnSp macro="">
      <xdr:nvCxnSpPr>
        <xdr:cNvPr id="140" name="直線コネクタ 139">
          <a:extLst>
            <a:ext uri="{FF2B5EF4-FFF2-40B4-BE49-F238E27FC236}">
              <a16:creationId xmlns:a16="http://schemas.microsoft.com/office/drawing/2014/main" id="{00000000-0008-0000-0500-00008C000000}"/>
            </a:ext>
          </a:extLst>
        </xdr:cNvPr>
        <xdr:cNvCxnSpPr/>
      </xdr:nvCxnSpPr>
      <xdr:spPr>
        <a:xfrm flipV="1">
          <a:off x="13004800" y="22987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90488</xdr:rowOff>
    </xdr:from>
    <xdr:to>
      <xdr:col>69</xdr:col>
      <xdr:colOff>142875</xdr:colOff>
      <xdr:row>16</xdr:row>
      <xdr:rowOff>20638</xdr:rowOff>
    </xdr:to>
    <xdr:sp macro="" textlink="">
      <xdr:nvSpPr>
        <xdr:cNvPr id="141" name="フローチャート: 判断 140">
          <a:extLst>
            <a:ext uri="{FF2B5EF4-FFF2-40B4-BE49-F238E27FC236}">
              <a16:creationId xmlns:a16="http://schemas.microsoft.com/office/drawing/2014/main" id="{00000000-0008-0000-0500-00008D000000}"/>
            </a:ext>
          </a:extLst>
        </xdr:cNvPr>
        <xdr:cNvSpPr/>
      </xdr:nvSpPr>
      <xdr:spPr>
        <a:xfrm>
          <a:off x="138430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13512800" y="27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3" name="フローチャート: 判断 142">
          <a:extLst>
            <a:ext uri="{FF2B5EF4-FFF2-40B4-BE49-F238E27FC236}">
              <a16:creationId xmlns:a16="http://schemas.microsoft.com/office/drawing/2014/main" id="{00000000-0008-0000-0500-00008F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50" name="楕円 149">
          <a:extLst>
            <a:ext uri="{FF2B5EF4-FFF2-40B4-BE49-F238E27FC236}">
              <a16:creationId xmlns:a16="http://schemas.microsoft.com/office/drawing/2014/main" id="{00000000-0008-0000-0500-000096000000}"/>
            </a:ext>
          </a:extLst>
        </xdr:cNvPr>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70502</xdr:rowOff>
    </xdr:from>
    <xdr:ext cx="762000" cy="259045"/>
    <xdr:sp macro="" textlink="">
      <xdr:nvSpPr>
        <xdr:cNvPr id="151" name="物件費該当値テキスト">
          <a:extLst>
            <a:ext uri="{FF2B5EF4-FFF2-40B4-BE49-F238E27FC236}">
              <a16:creationId xmlns:a16="http://schemas.microsoft.com/office/drawing/2014/main" id="{00000000-0008-0000-0500-000097000000}"/>
            </a:ext>
          </a:extLst>
        </xdr:cNvPr>
        <xdr:cNvSpPr txBox="1"/>
      </xdr:nvSpPr>
      <xdr:spPr>
        <a:xfrm>
          <a:off x="16598900" y="22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2" name="楕円 151">
          <a:extLst>
            <a:ext uri="{FF2B5EF4-FFF2-40B4-BE49-F238E27FC236}">
              <a16:creationId xmlns:a16="http://schemas.microsoft.com/office/drawing/2014/main" id="{00000000-0008-0000-0500-000098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500-000099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119063</xdr:rowOff>
    </xdr:from>
    <xdr:to>
      <xdr:col>74</xdr:col>
      <xdr:colOff>31750</xdr:colOff>
      <xdr:row>14</xdr:row>
      <xdr:rowOff>49213</xdr:rowOff>
    </xdr:to>
    <xdr:sp macro="" textlink="">
      <xdr:nvSpPr>
        <xdr:cNvPr id="154" name="楕円 153">
          <a:extLst>
            <a:ext uri="{FF2B5EF4-FFF2-40B4-BE49-F238E27FC236}">
              <a16:creationId xmlns:a16="http://schemas.microsoft.com/office/drawing/2014/main" id="{00000000-0008-0000-0500-00009A000000}"/>
            </a:ext>
          </a:extLst>
        </xdr:cNvPr>
        <xdr:cNvSpPr/>
      </xdr:nvSpPr>
      <xdr:spPr>
        <a:xfrm>
          <a:off x="14732000" y="2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59390</xdr:rowOff>
    </xdr:from>
    <xdr:ext cx="762000" cy="259045"/>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14401800" y="21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a:extLst>
            <a:ext uri="{FF2B5EF4-FFF2-40B4-BE49-F238E27FC236}">
              <a16:creationId xmlns:a16="http://schemas.microsoft.com/office/drawing/2014/main" id="{00000000-0008-0000-0500-00009C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500-00009D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61913</xdr:rowOff>
    </xdr:from>
    <xdr:to>
      <xdr:col>65</xdr:col>
      <xdr:colOff>53975</xdr:colOff>
      <xdr:row>13</xdr:row>
      <xdr:rowOff>163513</xdr:rowOff>
    </xdr:to>
    <xdr:sp macro="" textlink="">
      <xdr:nvSpPr>
        <xdr:cNvPr id="158" name="楕円 157">
          <a:extLst>
            <a:ext uri="{FF2B5EF4-FFF2-40B4-BE49-F238E27FC236}">
              <a16:creationId xmlns:a16="http://schemas.microsoft.com/office/drawing/2014/main" id="{00000000-0008-0000-0500-00009E000000}"/>
            </a:ext>
          </a:extLst>
        </xdr:cNvPr>
        <xdr:cNvSpPr/>
      </xdr:nvSpPr>
      <xdr:spPr>
        <a:xfrm>
          <a:off x="12954000" y="22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2240</xdr:rowOff>
    </xdr:from>
    <xdr:ext cx="762000" cy="259045"/>
    <xdr:sp macro="" textlink="">
      <xdr:nvSpPr>
        <xdr:cNvPr id="159" name="テキスト ボックス 158">
          <a:extLst>
            <a:ext uri="{FF2B5EF4-FFF2-40B4-BE49-F238E27FC236}">
              <a16:creationId xmlns:a16="http://schemas.microsoft.com/office/drawing/2014/main" id="{00000000-0008-0000-0500-00009F000000}"/>
            </a:ext>
          </a:extLst>
        </xdr:cNvPr>
        <xdr:cNvSpPr txBox="1"/>
      </xdr:nvSpPr>
      <xdr:spPr>
        <a:xfrm>
          <a:off x="12623800" y="20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5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5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5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5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5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5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5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5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扶助費に関する経常収支比率は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％と比べて低い水準にある。令和５年度は、障害者自立支援給付等の増加した一方で、分子である扶助費にかかる経常経費充当一般財源が増加したため、前年度から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障害福祉サービスにおける計画相談導入率の向上等の適正に向けた取組み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5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5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5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5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5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5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5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5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5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5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5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5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5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5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5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5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92" name="直線コネクタ 191">
          <a:extLst>
            <a:ext uri="{FF2B5EF4-FFF2-40B4-BE49-F238E27FC236}">
              <a16:creationId xmlns:a16="http://schemas.microsoft.com/office/drawing/2014/main" id="{00000000-0008-0000-0500-0000C0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500-0000C1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5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127000</xdr:rowOff>
    </xdr:to>
    <xdr:cxnSp macro="">
      <xdr:nvCxnSpPr>
        <xdr:cNvPr id="195" name="直線コネクタ 194">
          <a:extLst>
            <a:ext uri="{FF2B5EF4-FFF2-40B4-BE49-F238E27FC236}">
              <a16:creationId xmlns:a16="http://schemas.microsoft.com/office/drawing/2014/main" id="{00000000-0008-0000-0500-0000C3000000}"/>
            </a:ext>
          </a:extLst>
        </xdr:cNvPr>
        <xdr:cNvCxnSpPr/>
      </xdr:nvCxnSpPr>
      <xdr:spPr>
        <a:xfrm>
          <a:off x="3098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5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a:extLst>
            <a:ext uri="{FF2B5EF4-FFF2-40B4-BE49-F238E27FC236}">
              <a16:creationId xmlns:a16="http://schemas.microsoft.com/office/drawing/2014/main" id="{00000000-0008-0000-0500-0000C5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500-0000C6000000}"/>
            </a:ext>
          </a:extLst>
        </xdr:cNvPr>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5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500-0000C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500-0000C9000000}"/>
            </a:ext>
          </a:extLst>
        </xdr:cNvPr>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5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5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5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5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5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a:extLst>
            <a:ext uri="{FF2B5EF4-FFF2-40B4-BE49-F238E27FC236}">
              <a16:creationId xmlns:a16="http://schemas.microsoft.com/office/drawing/2014/main" id="{00000000-0008-0000-0500-0000D3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500-0000D4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a:extLst>
            <a:ext uri="{FF2B5EF4-FFF2-40B4-BE49-F238E27FC236}">
              <a16:creationId xmlns:a16="http://schemas.microsoft.com/office/drawing/2014/main" id="{00000000-0008-0000-0500-0000D5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5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5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5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5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5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5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5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5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5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5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令和５年度におけるその他に関する経常収支比率は、事業進捗に伴い、繰出金が増加したことなどにより、分子である経常経費充当一般財源が増加したため、前年度から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％上昇した</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5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5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5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5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5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5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5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5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5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5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5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5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5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5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53522</xdr:rowOff>
    </xdr:to>
    <xdr:cxnSp macro="">
      <xdr:nvCxnSpPr>
        <xdr:cNvPr id="255" name="直線コネクタ 254">
          <a:extLst>
            <a:ext uri="{FF2B5EF4-FFF2-40B4-BE49-F238E27FC236}">
              <a16:creationId xmlns:a16="http://schemas.microsoft.com/office/drawing/2014/main" id="{00000000-0008-0000-0500-0000FF000000}"/>
            </a:ext>
          </a:extLst>
        </xdr:cNvPr>
        <xdr:cNvCxnSpPr/>
      </xdr:nvCxnSpPr>
      <xdr:spPr>
        <a:xfrm>
          <a:off x="15671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5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5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110672</xdr:rowOff>
    </xdr:from>
    <xdr:to>
      <xdr:col>78</xdr:col>
      <xdr:colOff>69850</xdr:colOff>
      <xdr:row>55</xdr:row>
      <xdr:rowOff>20865</xdr:rowOff>
    </xdr:to>
    <xdr:cxnSp macro="">
      <xdr:nvCxnSpPr>
        <xdr:cNvPr id="258" name="直線コネクタ 257">
          <a:extLst>
            <a:ext uri="{FF2B5EF4-FFF2-40B4-BE49-F238E27FC236}">
              <a16:creationId xmlns:a16="http://schemas.microsoft.com/office/drawing/2014/main" id="{00000000-0008-0000-0500-000002010000}"/>
            </a:ext>
          </a:extLst>
        </xdr:cNvPr>
        <xdr:cNvCxnSpPr/>
      </xdr:nvCxnSpPr>
      <xdr:spPr>
        <a:xfrm>
          <a:off x="14782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5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110672</xdr:rowOff>
    </xdr:from>
    <xdr:to>
      <xdr:col>73</xdr:col>
      <xdr:colOff>180975</xdr:colOff>
      <xdr:row>55</xdr:row>
      <xdr:rowOff>102507</xdr:rowOff>
    </xdr:to>
    <xdr:cxnSp macro="">
      <xdr:nvCxnSpPr>
        <xdr:cNvPr id="261" name="直線コネクタ 260">
          <a:extLst>
            <a:ext uri="{FF2B5EF4-FFF2-40B4-BE49-F238E27FC236}">
              <a16:creationId xmlns:a16="http://schemas.microsoft.com/office/drawing/2014/main" id="{00000000-0008-0000-0500-000005010000}"/>
            </a:ext>
          </a:extLst>
        </xdr:cNvPr>
        <xdr:cNvCxnSpPr/>
      </xdr:nvCxnSpPr>
      <xdr:spPr>
        <a:xfrm flipV="1">
          <a:off x="13893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5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102507</xdr:rowOff>
    </xdr:to>
    <xdr:cxnSp macro="">
      <xdr:nvCxnSpPr>
        <xdr:cNvPr id="264" name="直線コネクタ 263">
          <a:extLst>
            <a:ext uri="{FF2B5EF4-FFF2-40B4-BE49-F238E27FC236}">
              <a16:creationId xmlns:a16="http://schemas.microsoft.com/office/drawing/2014/main" id="{00000000-0008-0000-0500-000008010000}"/>
            </a:ext>
          </a:extLst>
        </xdr:cNvPr>
        <xdr:cNvCxnSpPr/>
      </xdr:nvCxnSpPr>
      <xdr:spPr>
        <a:xfrm>
          <a:off x="13004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5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5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5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5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5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5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5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5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a:extLst>
            <a:ext uri="{FF2B5EF4-FFF2-40B4-BE49-F238E27FC236}">
              <a16:creationId xmlns:a16="http://schemas.microsoft.com/office/drawing/2014/main" id="{00000000-0008-0000-0500-000012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a:extLst>
            <a:ext uri="{FF2B5EF4-FFF2-40B4-BE49-F238E27FC236}">
              <a16:creationId xmlns:a16="http://schemas.microsoft.com/office/drawing/2014/main" id="{00000000-0008-0000-0500-000013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a:extLst>
            <a:ext uri="{FF2B5EF4-FFF2-40B4-BE49-F238E27FC236}">
              <a16:creationId xmlns:a16="http://schemas.microsoft.com/office/drawing/2014/main" id="{00000000-0008-0000-0500-000014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a:extLst>
            <a:ext uri="{FF2B5EF4-FFF2-40B4-BE49-F238E27FC236}">
              <a16:creationId xmlns:a16="http://schemas.microsoft.com/office/drawing/2014/main" id="{00000000-0008-0000-0500-000015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59872</xdr:rowOff>
    </xdr:from>
    <xdr:to>
      <xdr:col>74</xdr:col>
      <xdr:colOff>31750</xdr:colOff>
      <xdr:row>54</xdr:row>
      <xdr:rowOff>161472</xdr:rowOff>
    </xdr:to>
    <xdr:sp macro="" textlink="">
      <xdr:nvSpPr>
        <xdr:cNvPr id="278" name="楕円 277">
          <a:extLst>
            <a:ext uri="{FF2B5EF4-FFF2-40B4-BE49-F238E27FC236}">
              <a16:creationId xmlns:a16="http://schemas.microsoft.com/office/drawing/2014/main" id="{00000000-0008-0000-0500-000016010000}"/>
            </a:ext>
          </a:extLst>
        </xdr:cNvPr>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199</xdr:rowOff>
    </xdr:from>
    <xdr:ext cx="762000" cy="259045"/>
    <xdr:sp macro="" textlink="">
      <xdr:nvSpPr>
        <xdr:cNvPr id="279" name="テキスト ボックス 278">
          <a:extLst>
            <a:ext uri="{FF2B5EF4-FFF2-40B4-BE49-F238E27FC236}">
              <a16:creationId xmlns:a16="http://schemas.microsoft.com/office/drawing/2014/main" id="{00000000-0008-0000-0500-000017010000}"/>
            </a:ext>
          </a:extLst>
        </xdr:cNvPr>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80" name="楕円 279">
          <a:extLst>
            <a:ext uri="{FF2B5EF4-FFF2-40B4-BE49-F238E27FC236}">
              <a16:creationId xmlns:a16="http://schemas.microsoft.com/office/drawing/2014/main" id="{00000000-0008-0000-0500-000018010000}"/>
            </a:ext>
          </a:extLst>
        </xdr:cNvPr>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500-000019010000}"/>
            </a:ext>
          </a:extLst>
        </xdr:cNvPr>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2" name="楕円 281">
          <a:extLst>
            <a:ext uri="{FF2B5EF4-FFF2-40B4-BE49-F238E27FC236}">
              <a16:creationId xmlns:a16="http://schemas.microsoft.com/office/drawing/2014/main" id="{00000000-0008-0000-0500-00001A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500-00001B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5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5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5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5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5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5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5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5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5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近年、補助費等に関する経常収支比率は類似団体平均と同程度で推移してきていたが、令和５年度については、神戸市公立大学法人への運営費交付金等の経常経費充当一般財源が増加したため、前年度から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5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5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5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5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5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5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5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5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5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5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5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5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5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5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5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5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5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138430</xdr:rowOff>
    </xdr:to>
    <xdr:cxnSp macro="">
      <xdr:nvCxnSpPr>
        <xdr:cNvPr id="314" name="直線コネクタ 313">
          <a:extLst>
            <a:ext uri="{FF2B5EF4-FFF2-40B4-BE49-F238E27FC236}">
              <a16:creationId xmlns:a16="http://schemas.microsoft.com/office/drawing/2014/main" id="{00000000-0008-0000-0500-00003A010000}"/>
            </a:ext>
          </a:extLst>
        </xdr:cNvPr>
        <xdr:cNvCxnSpPr/>
      </xdr:nvCxnSpPr>
      <xdr:spPr>
        <a:xfrm>
          <a:off x="15671800" y="6687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5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5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1270</xdr:rowOff>
    </xdr:to>
    <xdr:cxnSp macro="">
      <xdr:nvCxnSpPr>
        <xdr:cNvPr id="317" name="直線コネクタ 316">
          <a:extLst>
            <a:ext uri="{FF2B5EF4-FFF2-40B4-BE49-F238E27FC236}">
              <a16:creationId xmlns:a16="http://schemas.microsoft.com/office/drawing/2014/main" id="{00000000-0008-0000-0500-00003D010000}"/>
            </a:ext>
          </a:extLst>
        </xdr:cNvPr>
        <xdr:cNvCxnSpPr/>
      </xdr:nvCxnSpPr>
      <xdr:spPr>
        <a:xfrm>
          <a:off x="14782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5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5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104140</xdr:rowOff>
    </xdr:to>
    <xdr:cxnSp macro="">
      <xdr:nvCxnSpPr>
        <xdr:cNvPr id="320" name="直線コネクタ 319">
          <a:extLst>
            <a:ext uri="{FF2B5EF4-FFF2-40B4-BE49-F238E27FC236}">
              <a16:creationId xmlns:a16="http://schemas.microsoft.com/office/drawing/2014/main" id="{00000000-0008-0000-0500-000040010000}"/>
            </a:ext>
          </a:extLst>
        </xdr:cNvPr>
        <xdr:cNvCxnSpPr/>
      </xdr:nvCxnSpPr>
      <xdr:spPr>
        <a:xfrm>
          <a:off x="13893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5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a:extLst>
            <a:ext uri="{FF2B5EF4-FFF2-40B4-BE49-F238E27FC236}">
              <a16:creationId xmlns:a16="http://schemas.microsoft.com/office/drawing/2014/main" id="{00000000-0008-0000-0500-00004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127000</xdr:rowOff>
    </xdr:to>
    <xdr:cxnSp macro="">
      <xdr:nvCxnSpPr>
        <xdr:cNvPr id="323" name="直線コネクタ 322">
          <a:extLst>
            <a:ext uri="{FF2B5EF4-FFF2-40B4-BE49-F238E27FC236}">
              <a16:creationId xmlns:a16="http://schemas.microsoft.com/office/drawing/2014/main" id="{00000000-0008-0000-0500-000043010000}"/>
            </a:ext>
          </a:extLst>
        </xdr:cNvPr>
        <xdr:cNvCxnSpPr/>
      </xdr:nvCxnSpPr>
      <xdr:spPr>
        <a:xfrm flipV="1">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5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5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5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5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5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5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5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5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5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33" name="楕円 332">
          <a:extLst>
            <a:ext uri="{FF2B5EF4-FFF2-40B4-BE49-F238E27FC236}">
              <a16:creationId xmlns:a16="http://schemas.microsoft.com/office/drawing/2014/main" id="{00000000-0008-0000-0500-00004D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34" name="補助費等該当値テキスト">
          <a:extLst>
            <a:ext uri="{FF2B5EF4-FFF2-40B4-BE49-F238E27FC236}">
              <a16:creationId xmlns:a16="http://schemas.microsoft.com/office/drawing/2014/main" id="{00000000-0008-0000-0500-00004E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5" name="楕円 334">
          <a:extLst>
            <a:ext uri="{FF2B5EF4-FFF2-40B4-BE49-F238E27FC236}">
              <a16:creationId xmlns:a16="http://schemas.microsoft.com/office/drawing/2014/main" id="{00000000-0008-0000-0500-00004F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6" name="テキスト ボックス 335">
          <a:extLst>
            <a:ext uri="{FF2B5EF4-FFF2-40B4-BE49-F238E27FC236}">
              <a16:creationId xmlns:a16="http://schemas.microsoft.com/office/drawing/2014/main" id="{00000000-0008-0000-0500-000050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a:extLst>
            <a:ext uri="{FF2B5EF4-FFF2-40B4-BE49-F238E27FC236}">
              <a16:creationId xmlns:a16="http://schemas.microsoft.com/office/drawing/2014/main" id="{00000000-0008-0000-0500-000051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500-000052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9" name="楕円 338">
          <a:extLst>
            <a:ext uri="{FF2B5EF4-FFF2-40B4-BE49-F238E27FC236}">
              <a16:creationId xmlns:a16="http://schemas.microsoft.com/office/drawing/2014/main" id="{00000000-0008-0000-0500-000053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40" name="テキスト ボックス 339">
          <a:extLst>
            <a:ext uri="{FF2B5EF4-FFF2-40B4-BE49-F238E27FC236}">
              <a16:creationId xmlns:a16="http://schemas.microsoft.com/office/drawing/2014/main" id="{00000000-0008-0000-0500-000054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5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a:extLst>
            <a:ext uri="{FF2B5EF4-FFF2-40B4-BE49-F238E27FC236}">
              <a16:creationId xmlns:a16="http://schemas.microsoft.com/office/drawing/2014/main" id="{00000000-0008-0000-0500-000056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5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5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5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5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5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5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5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5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5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5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5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震災関連の市債償還（一般会計償還額　令和５年度：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億）が多く、公債費に関する経常収支比率は、令和５年度においても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引き続き「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5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5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5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5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5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5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5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5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5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5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5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5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5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5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5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5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5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5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5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5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5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80</xdr:row>
      <xdr:rowOff>165100</xdr:rowOff>
    </xdr:to>
    <xdr:cxnSp macro="">
      <xdr:nvCxnSpPr>
        <xdr:cNvPr id="375" name="直線コネクタ 374">
          <a:extLst>
            <a:ext uri="{FF2B5EF4-FFF2-40B4-BE49-F238E27FC236}">
              <a16:creationId xmlns:a16="http://schemas.microsoft.com/office/drawing/2014/main" id="{00000000-0008-0000-0500-000077010000}"/>
            </a:ext>
          </a:extLst>
        </xdr:cNvPr>
        <xdr:cNvCxnSpPr/>
      </xdr:nvCxnSpPr>
      <xdr:spPr>
        <a:xfrm>
          <a:off x="3987800" y="134810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500-000078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5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80</xdr:row>
      <xdr:rowOff>12700</xdr:rowOff>
    </xdr:to>
    <xdr:cxnSp macro="">
      <xdr:nvCxnSpPr>
        <xdr:cNvPr id="378" name="直線コネクタ 377">
          <a:extLst>
            <a:ext uri="{FF2B5EF4-FFF2-40B4-BE49-F238E27FC236}">
              <a16:creationId xmlns:a16="http://schemas.microsoft.com/office/drawing/2014/main" id="{00000000-0008-0000-0500-00007A010000}"/>
            </a:ext>
          </a:extLst>
        </xdr:cNvPr>
        <xdr:cNvCxnSpPr/>
      </xdr:nvCxnSpPr>
      <xdr:spPr>
        <a:xfrm flipV="1">
          <a:off x="3098800" y="1348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5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5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81</xdr:row>
      <xdr:rowOff>50800</xdr:rowOff>
    </xdr:to>
    <xdr:cxnSp macro="">
      <xdr:nvCxnSpPr>
        <xdr:cNvPr id="381" name="直線コネクタ 380">
          <a:extLst>
            <a:ext uri="{FF2B5EF4-FFF2-40B4-BE49-F238E27FC236}">
              <a16:creationId xmlns:a16="http://schemas.microsoft.com/office/drawing/2014/main" id="{00000000-0008-0000-0500-00007D010000}"/>
            </a:ext>
          </a:extLst>
        </xdr:cNvPr>
        <xdr:cNvCxnSpPr/>
      </xdr:nvCxnSpPr>
      <xdr:spPr>
        <a:xfrm flipV="1">
          <a:off x="2209800" y="1372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5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5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81</xdr:row>
      <xdr:rowOff>50800</xdr:rowOff>
    </xdr:to>
    <xdr:cxnSp macro="">
      <xdr:nvCxnSpPr>
        <xdr:cNvPr id="384" name="直線コネクタ 383">
          <a:extLst>
            <a:ext uri="{FF2B5EF4-FFF2-40B4-BE49-F238E27FC236}">
              <a16:creationId xmlns:a16="http://schemas.microsoft.com/office/drawing/2014/main" id="{00000000-0008-0000-0500-000080010000}"/>
            </a:ext>
          </a:extLst>
        </xdr:cNvPr>
        <xdr:cNvCxnSpPr/>
      </xdr:nvCxnSpPr>
      <xdr:spPr>
        <a:xfrm>
          <a:off x="1320800" y="1380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5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5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5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5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5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5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5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5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5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4" name="楕円 393">
          <a:extLst>
            <a:ext uri="{FF2B5EF4-FFF2-40B4-BE49-F238E27FC236}">
              <a16:creationId xmlns:a16="http://schemas.microsoft.com/office/drawing/2014/main" id="{00000000-0008-0000-0500-00008A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5" name="公債費該当値テキスト">
          <a:extLst>
            <a:ext uri="{FF2B5EF4-FFF2-40B4-BE49-F238E27FC236}">
              <a16:creationId xmlns:a16="http://schemas.microsoft.com/office/drawing/2014/main" id="{00000000-0008-0000-0500-00008B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96" name="楕円 395">
          <a:extLst>
            <a:ext uri="{FF2B5EF4-FFF2-40B4-BE49-F238E27FC236}">
              <a16:creationId xmlns:a16="http://schemas.microsoft.com/office/drawing/2014/main" id="{00000000-0008-0000-0500-00008C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97" name="テキスト ボックス 396">
          <a:extLst>
            <a:ext uri="{FF2B5EF4-FFF2-40B4-BE49-F238E27FC236}">
              <a16:creationId xmlns:a16="http://schemas.microsoft.com/office/drawing/2014/main" id="{00000000-0008-0000-0500-00008D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8" name="楕円 397">
          <a:extLst>
            <a:ext uri="{FF2B5EF4-FFF2-40B4-BE49-F238E27FC236}">
              <a16:creationId xmlns:a16="http://schemas.microsoft.com/office/drawing/2014/main" id="{00000000-0008-0000-0500-00008E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9" name="テキスト ボックス 398">
          <a:extLst>
            <a:ext uri="{FF2B5EF4-FFF2-40B4-BE49-F238E27FC236}">
              <a16:creationId xmlns:a16="http://schemas.microsoft.com/office/drawing/2014/main" id="{00000000-0008-0000-0500-00008F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400" name="楕円 399">
          <a:extLst>
            <a:ext uri="{FF2B5EF4-FFF2-40B4-BE49-F238E27FC236}">
              <a16:creationId xmlns:a16="http://schemas.microsoft.com/office/drawing/2014/main" id="{00000000-0008-0000-0500-000090010000}"/>
            </a:ext>
          </a:extLst>
        </xdr:cNvPr>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401" name="テキスト ボックス 400">
          <a:extLst>
            <a:ext uri="{FF2B5EF4-FFF2-40B4-BE49-F238E27FC236}">
              <a16:creationId xmlns:a16="http://schemas.microsoft.com/office/drawing/2014/main" id="{00000000-0008-0000-0500-000091010000}"/>
            </a:ext>
          </a:extLst>
        </xdr:cNvPr>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2" name="楕円 401">
          <a:extLst>
            <a:ext uri="{FF2B5EF4-FFF2-40B4-BE49-F238E27FC236}">
              <a16:creationId xmlns:a16="http://schemas.microsoft.com/office/drawing/2014/main" id="{00000000-0008-0000-0500-000092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500-000093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5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5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5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5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5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5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5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5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5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5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5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令和５年度は、事業進捗による投資的経費や積立金の減少に伴い、前年度から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％好転した。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5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5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5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5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5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5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5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5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5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5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5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5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5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5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5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5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5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5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5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5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76</xdr:row>
      <xdr:rowOff>78014</xdr:rowOff>
    </xdr:to>
    <xdr:cxnSp macro="">
      <xdr:nvCxnSpPr>
        <xdr:cNvPr id="438" name="直線コネクタ 437">
          <a:extLst>
            <a:ext uri="{FF2B5EF4-FFF2-40B4-BE49-F238E27FC236}">
              <a16:creationId xmlns:a16="http://schemas.microsoft.com/office/drawing/2014/main" id="{00000000-0008-0000-0500-0000B6010000}"/>
            </a:ext>
          </a:extLst>
        </xdr:cNvPr>
        <xdr:cNvCxnSpPr/>
      </xdr:nvCxnSpPr>
      <xdr:spPr>
        <a:xfrm flipV="1">
          <a:off x="15671800" y="12934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9" name="公債費以外平均値テキスト">
          <a:extLst>
            <a:ext uri="{FF2B5EF4-FFF2-40B4-BE49-F238E27FC236}">
              <a16:creationId xmlns:a16="http://schemas.microsoft.com/office/drawing/2014/main" id="{00000000-0008-0000-0500-0000B7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5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76</xdr:row>
      <xdr:rowOff>78014</xdr:rowOff>
    </xdr:to>
    <xdr:cxnSp macro="">
      <xdr:nvCxnSpPr>
        <xdr:cNvPr id="441" name="直線コネクタ 440">
          <a:extLst>
            <a:ext uri="{FF2B5EF4-FFF2-40B4-BE49-F238E27FC236}">
              <a16:creationId xmlns:a16="http://schemas.microsoft.com/office/drawing/2014/main" id="{00000000-0008-0000-0500-0000B9010000}"/>
            </a:ext>
          </a:extLst>
        </xdr:cNvPr>
        <xdr:cNvCxnSpPr/>
      </xdr:nvCxnSpPr>
      <xdr:spPr>
        <a:xfrm>
          <a:off x="14782800" y="12770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5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76</xdr:row>
      <xdr:rowOff>23586</xdr:rowOff>
    </xdr:to>
    <xdr:cxnSp macro="">
      <xdr:nvCxnSpPr>
        <xdr:cNvPr id="444" name="直線コネクタ 443">
          <a:extLst>
            <a:ext uri="{FF2B5EF4-FFF2-40B4-BE49-F238E27FC236}">
              <a16:creationId xmlns:a16="http://schemas.microsoft.com/office/drawing/2014/main" id="{00000000-0008-0000-0500-0000BC010000}"/>
            </a:ext>
          </a:extLst>
        </xdr:cNvPr>
        <xdr:cNvCxnSpPr/>
      </xdr:nvCxnSpPr>
      <xdr:spPr>
        <a:xfrm flipV="1">
          <a:off x="13893800" y="127707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5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6" name="テキスト ボックス 445">
          <a:extLst>
            <a:ext uri="{FF2B5EF4-FFF2-40B4-BE49-F238E27FC236}">
              <a16:creationId xmlns:a16="http://schemas.microsoft.com/office/drawing/2014/main" id="{00000000-0008-0000-0500-0000BE010000}"/>
            </a:ext>
          </a:extLst>
        </xdr:cNvPr>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76</xdr:row>
      <xdr:rowOff>132443</xdr:rowOff>
    </xdr:to>
    <xdr:cxnSp macro="">
      <xdr:nvCxnSpPr>
        <xdr:cNvPr id="447" name="直線コネクタ 446">
          <a:extLst>
            <a:ext uri="{FF2B5EF4-FFF2-40B4-BE49-F238E27FC236}">
              <a16:creationId xmlns:a16="http://schemas.microsoft.com/office/drawing/2014/main" id="{00000000-0008-0000-0500-0000BF010000}"/>
            </a:ext>
          </a:extLst>
        </xdr:cNvPr>
        <xdr:cNvCxnSpPr/>
      </xdr:nvCxnSpPr>
      <xdr:spPr>
        <a:xfrm flipV="1">
          <a:off x="13004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5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a:extLst>
            <a:ext uri="{FF2B5EF4-FFF2-40B4-BE49-F238E27FC236}">
              <a16:creationId xmlns:a16="http://schemas.microsoft.com/office/drawing/2014/main" id="{00000000-0008-0000-0500-0000C1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5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500-0000C3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5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5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5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5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57" name="楕円 456">
          <a:extLst>
            <a:ext uri="{FF2B5EF4-FFF2-40B4-BE49-F238E27FC236}">
              <a16:creationId xmlns:a16="http://schemas.microsoft.com/office/drawing/2014/main" id="{00000000-0008-0000-0500-0000C9010000}"/>
            </a:ext>
          </a:extLst>
        </xdr:cNvPr>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41020</xdr:rowOff>
    </xdr:from>
    <xdr:ext cx="762000" cy="259045"/>
    <xdr:sp macro="" textlink="">
      <xdr:nvSpPr>
        <xdr:cNvPr id="458" name="公債費以外該当値テキスト">
          <a:extLst>
            <a:ext uri="{FF2B5EF4-FFF2-40B4-BE49-F238E27FC236}">
              <a16:creationId xmlns:a16="http://schemas.microsoft.com/office/drawing/2014/main" id="{00000000-0008-0000-0500-0000CA010000}"/>
            </a:ext>
          </a:extLst>
        </xdr:cNvPr>
        <xdr:cNvSpPr txBox="1"/>
      </xdr:nvSpPr>
      <xdr:spPr>
        <a:xfrm>
          <a:off x="16598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9" name="楕円 458">
          <a:extLst>
            <a:ext uri="{FF2B5EF4-FFF2-40B4-BE49-F238E27FC236}">
              <a16:creationId xmlns:a16="http://schemas.microsoft.com/office/drawing/2014/main" id="{00000000-0008-0000-0500-0000CB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60" name="テキスト ボックス 459">
          <a:extLst>
            <a:ext uri="{FF2B5EF4-FFF2-40B4-BE49-F238E27FC236}">
              <a16:creationId xmlns:a16="http://schemas.microsoft.com/office/drawing/2014/main" id="{00000000-0008-0000-0500-0000CC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32657</xdr:rowOff>
    </xdr:from>
    <xdr:to>
      <xdr:col>74</xdr:col>
      <xdr:colOff>31750</xdr:colOff>
      <xdr:row>74</xdr:row>
      <xdr:rowOff>134257</xdr:rowOff>
    </xdr:to>
    <xdr:sp macro="" textlink="">
      <xdr:nvSpPr>
        <xdr:cNvPr id="461" name="楕円 460">
          <a:extLst>
            <a:ext uri="{FF2B5EF4-FFF2-40B4-BE49-F238E27FC236}">
              <a16:creationId xmlns:a16="http://schemas.microsoft.com/office/drawing/2014/main" id="{00000000-0008-0000-0500-0000CD010000}"/>
            </a:ext>
          </a:extLst>
        </xdr:cNvPr>
        <xdr:cNvSpPr/>
      </xdr:nvSpPr>
      <xdr:spPr>
        <a:xfrm>
          <a:off x="14732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144434</xdr:rowOff>
    </xdr:from>
    <xdr:ext cx="762000" cy="259045"/>
    <xdr:sp macro="" textlink="">
      <xdr:nvSpPr>
        <xdr:cNvPr id="462" name="テキスト ボックス 461">
          <a:extLst>
            <a:ext uri="{FF2B5EF4-FFF2-40B4-BE49-F238E27FC236}">
              <a16:creationId xmlns:a16="http://schemas.microsoft.com/office/drawing/2014/main" id="{00000000-0008-0000-0500-0000CE010000}"/>
            </a:ext>
          </a:extLst>
        </xdr:cNvPr>
        <xdr:cNvSpPr txBox="1"/>
      </xdr:nvSpPr>
      <xdr:spPr>
        <a:xfrm>
          <a:off x="14401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3" name="楕円 462">
          <a:extLst>
            <a:ext uri="{FF2B5EF4-FFF2-40B4-BE49-F238E27FC236}">
              <a16:creationId xmlns:a16="http://schemas.microsoft.com/office/drawing/2014/main" id="{00000000-0008-0000-0500-0000CF010000}"/>
            </a:ext>
          </a:extLst>
        </xdr:cNvPr>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84562</xdr:rowOff>
    </xdr:from>
    <xdr:ext cx="762000" cy="259045"/>
    <xdr:sp macro="" textlink="">
      <xdr:nvSpPr>
        <xdr:cNvPr id="464" name="テキスト ボックス 463">
          <a:extLst>
            <a:ext uri="{FF2B5EF4-FFF2-40B4-BE49-F238E27FC236}">
              <a16:creationId xmlns:a16="http://schemas.microsoft.com/office/drawing/2014/main" id="{00000000-0008-0000-0500-0000D0010000}"/>
            </a:ext>
          </a:extLst>
        </xdr:cNvPr>
        <xdr:cNvSpPr txBox="1"/>
      </xdr:nvSpPr>
      <xdr:spPr>
        <a:xfrm>
          <a:off x="13512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5" name="楕円 464">
          <a:extLst>
            <a:ext uri="{FF2B5EF4-FFF2-40B4-BE49-F238E27FC236}">
              <a16:creationId xmlns:a16="http://schemas.microsoft.com/office/drawing/2014/main" id="{00000000-0008-0000-0500-0000D1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6" name="テキスト ボックス 465">
          <a:extLst>
            <a:ext uri="{FF2B5EF4-FFF2-40B4-BE49-F238E27FC236}">
              <a16:creationId xmlns:a16="http://schemas.microsoft.com/office/drawing/2014/main" id="{00000000-0008-0000-0500-0000D2010000}"/>
            </a:ext>
          </a:extLst>
        </xdr:cNvPr>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7988</xdr:rowOff>
    </xdr:from>
    <xdr:to>
      <xdr:col>24</xdr:col>
      <xdr:colOff>63500</xdr:colOff>
      <xdr:row>30</xdr:row>
      <xdr:rowOff>158712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51488"/>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4788</xdr:rowOff>
    </xdr:from>
    <xdr:to>
      <xdr:col>19</xdr:col>
      <xdr:colOff>177800</xdr:colOff>
      <xdr:row>30</xdr:row>
      <xdr:rowOff>7988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1482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4788</xdr:rowOff>
    </xdr:from>
    <xdr:to>
      <xdr:col>15</xdr:col>
      <xdr:colOff>50800</xdr:colOff>
      <xdr:row>30</xdr:row>
      <xdr:rowOff>8750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4828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8750</xdr:rowOff>
    </xdr:from>
    <xdr:to>
      <xdr:col>10</xdr:col>
      <xdr:colOff>114300</xdr:colOff>
      <xdr:row>30</xdr:row>
      <xdr:rowOff>34430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152250"/>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107912</xdr:rowOff>
    </xdr:from>
    <xdr:to>
      <xdr:col>24</xdr:col>
      <xdr:colOff>114300</xdr:colOff>
      <xdr:row>31</xdr:row>
      <xdr:rowOff>38062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128638</xdr:rowOff>
    </xdr:from>
    <xdr:to>
      <xdr:col>20</xdr:col>
      <xdr:colOff>38100</xdr:colOff>
      <xdr:row>30</xdr:row>
      <xdr:rowOff>58788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75315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125438</xdr:rowOff>
    </xdr:from>
    <xdr:to>
      <xdr:col>15</xdr:col>
      <xdr:colOff>101600</xdr:colOff>
      <xdr:row>30</xdr:row>
      <xdr:rowOff>55588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72115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87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129400</xdr:rowOff>
    </xdr:from>
    <xdr:to>
      <xdr:col>10</xdr:col>
      <xdr:colOff>165100</xdr:colOff>
      <xdr:row>30</xdr:row>
      <xdr:rowOff>59550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76077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87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155080</xdr:rowOff>
    </xdr:from>
    <xdr:to>
      <xdr:col>6</xdr:col>
      <xdr:colOff>38100</xdr:colOff>
      <xdr:row>30</xdr:row>
      <xdr:rowOff>85230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101757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27960</xdr:rowOff>
    </xdr:from>
    <xdr:to>
      <xdr:col>24</xdr:col>
      <xdr:colOff>63500</xdr:colOff>
      <xdr:row>54</xdr:row>
      <xdr:rowOff>33630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00460"/>
          <a:ext cx="838200" cy="69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27960</xdr:rowOff>
    </xdr:from>
    <xdr:to>
      <xdr:col>19</xdr:col>
      <xdr:colOff>177800</xdr:colOff>
      <xdr:row>50</xdr:row>
      <xdr:rowOff>152044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00460"/>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152044</xdr:rowOff>
    </xdr:from>
    <xdr:to>
      <xdr:col>15</xdr:col>
      <xdr:colOff>50800</xdr:colOff>
      <xdr:row>57</xdr:row>
      <xdr:rowOff>34270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724544"/>
          <a:ext cx="889000" cy="10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34270</xdr:rowOff>
    </xdr:from>
    <xdr:to>
      <xdr:col>10</xdr:col>
      <xdr:colOff>114300</xdr:colOff>
      <xdr:row>58</xdr:row>
      <xdr:rowOff>162560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6920"/>
          <a:ext cx="889000" cy="29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154280</xdr:rowOff>
    </xdr:from>
    <xdr:to>
      <xdr:col>24</xdr:col>
      <xdr:colOff>114300</xdr:colOff>
      <xdr:row>54</xdr:row>
      <xdr:rowOff>84430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148610</xdr:rowOff>
    </xdr:from>
    <xdr:to>
      <xdr:col>20</xdr:col>
      <xdr:colOff>38100</xdr:colOff>
      <xdr:row>50</xdr:row>
      <xdr:rowOff>78760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95287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101244</xdr:rowOff>
    </xdr:from>
    <xdr:to>
      <xdr:col>15</xdr:col>
      <xdr:colOff>101600</xdr:colOff>
      <xdr:row>51</xdr:row>
      <xdr:rowOff>31394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47921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44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154920</xdr:rowOff>
    </xdr:from>
    <xdr:to>
      <xdr:col>10</xdr:col>
      <xdr:colOff>165100</xdr:colOff>
      <xdr:row>57</xdr:row>
      <xdr:rowOff>85070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111760</xdr:rowOff>
    </xdr:from>
    <xdr:to>
      <xdr:col>6</xdr:col>
      <xdr:colOff>38100</xdr:colOff>
      <xdr:row>59</xdr:row>
      <xdr:rowOff>41910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23440</xdr:rowOff>
    </xdr:from>
    <xdr:to>
      <xdr:col>24</xdr:col>
      <xdr:colOff>63500</xdr:colOff>
      <xdr:row>78</xdr:row>
      <xdr:rowOff>27032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654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27032</xdr:rowOff>
    </xdr:from>
    <xdr:to>
      <xdr:col>19</xdr:col>
      <xdr:colOff>177800</xdr:colOff>
      <xdr:row>78</xdr:row>
      <xdr:rowOff>115643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00132"/>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9616</xdr:rowOff>
    </xdr:from>
    <xdr:to>
      <xdr:col>15</xdr:col>
      <xdr:colOff>50800</xdr:colOff>
      <xdr:row>78</xdr:row>
      <xdr:rowOff>115643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2716"/>
          <a:ext cx="889000" cy="10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156138</xdr:rowOff>
    </xdr:from>
    <xdr:to>
      <xdr:col>10</xdr:col>
      <xdr:colOff>114300</xdr:colOff>
      <xdr:row>78</xdr:row>
      <xdr:rowOff>9616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86338"/>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144090</xdr:rowOff>
    </xdr:from>
    <xdr:to>
      <xdr:col>24</xdr:col>
      <xdr:colOff>114300</xdr:colOff>
      <xdr:row>78</xdr:row>
      <xdr:rowOff>74240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147682</xdr:rowOff>
    </xdr:from>
    <xdr:to>
      <xdr:col>20</xdr:col>
      <xdr:colOff>38100</xdr:colOff>
      <xdr:row>78</xdr:row>
      <xdr:rowOff>77832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68959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4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64843</xdr:rowOff>
    </xdr:from>
    <xdr:to>
      <xdr:col>15</xdr:col>
      <xdr:colOff>101600</xdr:colOff>
      <xdr:row>78</xdr:row>
      <xdr:rowOff>166443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157570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130266</xdr:rowOff>
    </xdr:from>
    <xdr:to>
      <xdr:col>10</xdr:col>
      <xdr:colOff>165100</xdr:colOff>
      <xdr:row>78</xdr:row>
      <xdr:rowOff>60416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105338</xdr:rowOff>
    </xdr:from>
    <xdr:to>
      <xdr:col>6</xdr:col>
      <xdr:colOff>38100</xdr:colOff>
      <xdr:row>77</xdr:row>
      <xdr:rowOff>35488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50992</xdr:rowOff>
    </xdr:from>
    <xdr:to>
      <xdr:col>24</xdr:col>
      <xdr:colOff>63500</xdr:colOff>
      <xdr:row>96</xdr:row>
      <xdr:rowOff>134627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1019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66277</xdr:rowOff>
    </xdr:from>
    <xdr:to>
      <xdr:col>19</xdr:col>
      <xdr:colOff>177800</xdr:colOff>
      <xdr:row>96</xdr:row>
      <xdr:rowOff>134627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25477"/>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66277</xdr:rowOff>
    </xdr:from>
    <xdr:to>
      <xdr:col>15</xdr:col>
      <xdr:colOff>50800</xdr:colOff>
      <xdr:row>98</xdr:row>
      <xdr:rowOff>5871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25477"/>
          <a:ext cx="889000" cy="2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5871</xdr:rowOff>
    </xdr:from>
    <xdr:to>
      <xdr:col>10</xdr:col>
      <xdr:colOff>114300</xdr:colOff>
      <xdr:row>98</xdr:row>
      <xdr:rowOff>63990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7971"/>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xdr:rowOff>
    </xdr:from>
    <xdr:to>
      <xdr:col>24</xdr:col>
      <xdr:colOff>114300</xdr:colOff>
      <xdr:row>96</xdr:row>
      <xdr:rowOff>101792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150069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83827</xdr:rowOff>
    </xdr:from>
    <xdr:to>
      <xdr:col>20</xdr:col>
      <xdr:colOff>38100</xdr:colOff>
      <xdr:row>97</xdr:row>
      <xdr:rowOff>13977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30504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31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15477</xdr:rowOff>
    </xdr:from>
    <xdr:to>
      <xdr:col>15</xdr:col>
      <xdr:colOff>101600</xdr:colOff>
      <xdr:row>96</xdr:row>
      <xdr:rowOff>117077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108204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5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126521</xdr:rowOff>
    </xdr:from>
    <xdr:to>
      <xdr:col>10</xdr:col>
      <xdr:colOff>165100</xdr:colOff>
      <xdr:row>98</xdr:row>
      <xdr:rowOff>56671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73198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53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13190</xdr:rowOff>
    </xdr:from>
    <xdr:to>
      <xdr:col>6</xdr:col>
      <xdr:colOff>38100</xdr:colOff>
      <xdr:row>98</xdr:row>
      <xdr:rowOff>114790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131317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59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165570</xdr:rowOff>
    </xdr:from>
    <xdr:to>
      <xdr:col>55</xdr:col>
      <xdr:colOff>0</xdr:colOff>
      <xdr:row>38</xdr:row>
      <xdr:rowOff>13767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09220"/>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4894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165570</xdr:rowOff>
    </xdr:from>
    <xdr:to>
      <xdr:col>50</xdr:col>
      <xdr:colOff>114300</xdr:colOff>
      <xdr:row>38</xdr:row>
      <xdr:rowOff>26441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09220"/>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142253</xdr:rowOff>
    </xdr:from>
    <xdr:to>
      <xdr:col>45</xdr:col>
      <xdr:colOff>177800</xdr:colOff>
      <xdr:row>38</xdr:row>
      <xdr:rowOff>26441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85753"/>
          <a:ext cx="889000" cy="1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142253</xdr:rowOff>
    </xdr:from>
    <xdr:to>
      <xdr:col>41</xdr:col>
      <xdr:colOff>50800</xdr:colOff>
      <xdr:row>38</xdr:row>
      <xdr:rowOff>133642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85753"/>
          <a:ext cx="889000" cy="13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134417</xdr:rowOff>
    </xdr:from>
    <xdr:to>
      <xdr:col>55</xdr:col>
      <xdr:colOff>50800</xdr:colOff>
      <xdr:row>38</xdr:row>
      <xdr:rowOff>64567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114770</xdr:rowOff>
    </xdr:from>
    <xdr:to>
      <xdr:col>50</xdr:col>
      <xdr:colOff>165100</xdr:colOff>
      <xdr:row>38</xdr:row>
      <xdr:rowOff>44920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61447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147091</xdr:rowOff>
    </xdr:from>
    <xdr:to>
      <xdr:col>46</xdr:col>
      <xdr:colOff>38100</xdr:colOff>
      <xdr:row>38</xdr:row>
      <xdr:rowOff>77242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9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68368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91453</xdr:rowOff>
    </xdr:from>
    <xdr:to>
      <xdr:col>41</xdr:col>
      <xdr:colOff>101600</xdr:colOff>
      <xdr:row>31</xdr:row>
      <xdr:rowOff>21603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38130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82842</xdr:rowOff>
    </xdr:from>
    <xdr:to>
      <xdr:col>36</xdr:col>
      <xdr:colOff>165100</xdr:colOff>
      <xdr:row>39</xdr:row>
      <xdr:rowOff>12992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29519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152464</xdr:rowOff>
    </xdr:from>
    <xdr:to>
      <xdr:col>55</xdr:col>
      <xdr:colOff>0</xdr:colOff>
      <xdr:row>53</xdr:row>
      <xdr:rowOff>53022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067864"/>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152464</xdr:rowOff>
    </xdr:from>
    <xdr:to>
      <xdr:col>50</xdr:col>
      <xdr:colOff>114300</xdr:colOff>
      <xdr:row>53</xdr:row>
      <xdr:rowOff>23514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067864"/>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132728</xdr:rowOff>
    </xdr:from>
    <xdr:to>
      <xdr:col>45</xdr:col>
      <xdr:colOff>177800</xdr:colOff>
      <xdr:row>53</xdr:row>
      <xdr:rowOff>23514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048128"/>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132728</xdr:rowOff>
    </xdr:from>
    <xdr:to>
      <xdr:col>41</xdr:col>
      <xdr:colOff>50800</xdr:colOff>
      <xdr:row>53</xdr:row>
      <xdr:rowOff>110134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048128"/>
          <a:ext cx="889000" cy="1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2222</xdr:rowOff>
    </xdr:from>
    <xdr:to>
      <xdr:col>55</xdr:col>
      <xdr:colOff>50800</xdr:colOff>
      <xdr:row>53</xdr:row>
      <xdr:rowOff>103822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25099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101664</xdr:rowOff>
    </xdr:from>
    <xdr:to>
      <xdr:col>50</xdr:col>
      <xdr:colOff>165100</xdr:colOff>
      <xdr:row>53</xdr:row>
      <xdr:rowOff>31814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48341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144164</xdr:rowOff>
    </xdr:from>
    <xdr:to>
      <xdr:col>46</xdr:col>
      <xdr:colOff>38100</xdr:colOff>
      <xdr:row>53</xdr:row>
      <xdr:rowOff>74314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90841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81928</xdr:rowOff>
    </xdr:from>
    <xdr:to>
      <xdr:col>41</xdr:col>
      <xdr:colOff>101600</xdr:colOff>
      <xdr:row>53</xdr:row>
      <xdr:rowOff>12078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9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28605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7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59334</xdr:rowOff>
    </xdr:from>
    <xdr:to>
      <xdr:col>36</xdr:col>
      <xdr:colOff>165100</xdr:colOff>
      <xdr:row>53</xdr:row>
      <xdr:rowOff>160934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6011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80263</xdr:rowOff>
    </xdr:from>
    <xdr:to>
      <xdr:col>55</xdr:col>
      <xdr:colOff>0</xdr:colOff>
      <xdr:row>77</xdr:row>
      <xdr:rowOff>99428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81913"/>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99428</xdr:rowOff>
    </xdr:from>
    <xdr:to>
      <xdr:col>50</xdr:col>
      <xdr:colOff>114300</xdr:colOff>
      <xdr:row>77</xdr:row>
      <xdr:rowOff>147968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0107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75921</xdr:rowOff>
    </xdr:from>
    <xdr:to>
      <xdr:col>45</xdr:col>
      <xdr:colOff>177800</xdr:colOff>
      <xdr:row>77</xdr:row>
      <xdr:rowOff>147968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34671"/>
          <a:ext cx="8890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75921</xdr:rowOff>
    </xdr:from>
    <xdr:to>
      <xdr:col>41</xdr:col>
      <xdr:colOff>50800</xdr:colOff>
      <xdr:row>76</xdr:row>
      <xdr:rowOff>170751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34671"/>
          <a:ext cx="889000" cy="2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29463</xdr:rowOff>
    </xdr:from>
    <xdr:to>
      <xdr:col>55</xdr:col>
      <xdr:colOff>50800</xdr:colOff>
      <xdr:row>77</xdr:row>
      <xdr:rowOff>131063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48628</xdr:rowOff>
    </xdr:from>
    <xdr:to>
      <xdr:col>50</xdr:col>
      <xdr:colOff>165100</xdr:colOff>
      <xdr:row>77</xdr:row>
      <xdr:rowOff>150228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141355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97168</xdr:rowOff>
    </xdr:from>
    <xdr:to>
      <xdr:col>46</xdr:col>
      <xdr:colOff>38100</xdr:colOff>
      <xdr:row>78</xdr:row>
      <xdr:rowOff>27318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18445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25121</xdr:rowOff>
    </xdr:from>
    <xdr:to>
      <xdr:col>41</xdr:col>
      <xdr:colOff>101600</xdr:colOff>
      <xdr:row>75</xdr:row>
      <xdr:rowOff>126721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143248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119951</xdr:rowOff>
    </xdr:from>
    <xdr:to>
      <xdr:col>36</xdr:col>
      <xdr:colOff>165100</xdr:colOff>
      <xdr:row>77</xdr:row>
      <xdr:rowOff>50101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41228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137903</xdr:rowOff>
    </xdr:from>
    <xdr:to>
      <xdr:col>55</xdr:col>
      <xdr:colOff>0</xdr:colOff>
      <xdr:row>91</xdr:row>
      <xdr:rowOff>72230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568403"/>
          <a:ext cx="8382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122000</xdr:rowOff>
    </xdr:from>
    <xdr:to>
      <xdr:col>50</xdr:col>
      <xdr:colOff>114300</xdr:colOff>
      <xdr:row>90</xdr:row>
      <xdr:rowOff>137903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52500"/>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122000</xdr:rowOff>
    </xdr:from>
    <xdr:to>
      <xdr:col>45</xdr:col>
      <xdr:colOff>177800</xdr:colOff>
      <xdr:row>91</xdr:row>
      <xdr:rowOff>164063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5250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164063</xdr:rowOff>
    </xdr:from>
    <xdr:to>
      <xdr:col>41</xdr:col>
      <xdr:colOff>50800</xdr:colOff>
      <xdr:row>92</xdr:row>
      <xdr:rowOff>84999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766013"/>
          <a:ext cx="8890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21430</xdr:rowOff>
    </xdr:from>
    <xdr:to>
      <xdr:col>55</xdr:col>
      <xdr:colOff>50800</xdr:colOff>
      <xdr:row>91</xdr:row>
      <xdr:rowOff>123030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107807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87103</xdr:rowOff>
    </xdr:from>
    <xdr:to>
      <xdr:col>50</xdr:col>
      <xdr:colOff>165100</xdr:colOff>
      <xdr:row>91</xdr:row>
      <xdr:rowOff>17253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5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33780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2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71200</xdr:rowOff>
    </xdr:from>
    <xdr:to>
      <xdr:col>46</xdr:col>
      <xdr:colOff>38100</xdr:colOff>
      <xdr:row>91</xdr:row>
      <xdr:rowOff>1350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17877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113263</xdr:rowOff>
    </xdr:from>
    <xdr:to>
      <xdr:col>41</xdr:col>
      <xdr:colOff>101600</xdr:colOff>
      <xdr:row>92</xdr:row>
      <xdr:rowOff>43413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7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59940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4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34199</xdr:rowOff>
    </xdr:from>
    <xdr:to>
      <xdr:col>36</xdr:col>
      <xdr:colOff>165100</xdr:colOff>
      <xdr:row>92</xdr:row>
      <xdr:rowOff>135799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8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152326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96048</xdr:rowOff>
    </xdr:from>
    <xdr:to>
      <xdr:col>85</xdr:col>
      <xdr:colOff>127000</xdr:colOff>
      <xdr:row>39</xdr:row>
      <xdr:rowOff>96484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2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64044</xdr:rowOff>
    </xdr:from>
    <xdr:to>
      <xdr:col>81</xdr:col>
      <xdr:colOff>50800</xdr:colOff>
      <xdr:row>39</xdr:row>
      <xdr:rowOff>96048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79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25618</xdr:rowOff>
    </xdr:from>
    <xdr:to>
      <xdr:col>76</xdr:col>
      <xdr:colOff>114300</xdr:colOff>
      <xdr:row>38</xdr:row>
      <xdr:rowOff>64044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369268"/>
          <a:ext cx="889000" cy="2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142748</xdr:rowOff>
    </xdr:from>
    <xdr:to>
      <xdr:col>71</xdr:col>
      <xdr:colOff>177800</xdr:colOff>
      <xdr:row>37</xdr:row>
      <xdr:rowOff>25618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314948"/>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45684</xdr:rowOff>
    </xdr:from>
    <xdr:to>
      <xdr:col>85</xdr:col>
      <xdr:colOff>177800</xdr:colOff>
      <xdr:row>39</xdr:row>
      <xdr:rowOff>147284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132061</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7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45248</xdr:rowOff>
    </xdr:from>
    <xdr:to>
      <xdr:col>81</xdr:col>
      <xdr:colOff>101600</xdr:colOff>
      <xdr:row>39</xdr:row>
      <xdr:rowOff>146848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137975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13244</xdr:rowOff>
    </xdr:from>
    <xdr:to>
      <xdr:col>76</xdr:col>
      <xdr:colOff>165100</xdr:colOff>
      <xdr:row>38</xdr:row>
      <xdr:rowOff>114844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131371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146268</xdr:rowOff>
    </xdr:from>
    <xdr:to>
      <xdr:col>72</xdr:col>
      <xdr:colOff>38100</xdr:colOff>
      <xdr:row>37</xdr:row>
      <xdr:rowOff>76418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92945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0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91948</xdr:rowOff>
    </xdr:from>
    <xdr:to>
      <xdr:col>67</xdr:col>
      <xdr:colOff>101600</xdr:colOff>
      <xdr:row>37</xdr:row>
      <xdr:rowOff>22098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38625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170332</xdr:rowOff>
    </xdr:from>
    <xdr:to>
      <xdr:col>85</xdr:col>
      <xdr:colOff>127000</xdr:colOff>
      <xdr:row>72</xdr:row>
      <xdr:rowOff>80416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171832"/>
          <a:ext cx="8382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140081</xdr:rowOff>
    </xdr:from>
    <xdr:to>
      <xdr:col>81</xdr:col>
      <xdr:colOff>50800</xdr:colOff>
      <xdr:row>72</xdr:row>
      <xdr:rowOff>80416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31303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140081</xdr:rowOff>
    </xdr:from>
    <xdr:to>
      <xdr:col>76</xdr:col>
      <xdr:colOff>114300</xdr:colOff>
      <xdr:row>72</xdr:row>
      <xdr:rowOff>24867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31303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24867</xdr:rowOff>
    </xdr:from>
    <xdr:to>
      <xdr:col>71</xdr:col>
      <xdr:colOff>177800</xdr:colOff>
      <xdr:row>72</xdr:row>
      <xdr:rowOff>122593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36926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119532</xdr:rowOff>
    </xdr:from>
    <xdr:to>
      <xdr:col>85</xdr:col>
      <xdr:colOff>177800</xdr:colOff>
      <xdr:row>71</xdr:row>
      <xdr:rowOff>49682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1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142409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19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29616</xdr:rowOff>
    </xdr:from>
    <xdr:to>
      <xdr:col>81</xdr:col>
      <xdr:colOff>101600</xdr:colOff>
      <xdr:row>72</xdr:row>
      <xdr:rowOff>131216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147743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89281</xdr:rowOff>
    </xdr:from>
    <xdr:to>
      <xdr:col>76</xdr:col>
      <xdr:colOff>165100</xdr:colOff>
      <xdr:row>72</xdr:row>
      <xdr:rowOff>19431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35958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145517</xdr:rowOff>
    </xdr:from>
    <xdr:to>
      <xdr:col>72</xdr:col>
      <xdr:colOff>38100</xdr:colOff>
      <xdr:row>72</xdr:row>
      <xdr:rowOff>75667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92194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0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71793</xdr:rowOff>
    </xdr:from>
    <xdr:to>
      <xdr:col>67</xdr:col>
      <xdr:colOff>101600</xdr:colOff>
      <xdr:row>73</xdr:row>
      <xdr:rowOff>1943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18470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127433</xdr:rowOff>
    </xdr:from>
    <xdr:to>
      <xdr:col>85</xdr:col>
      <xdr:colOff>127000</xdr:colOff>
      <xdr:row>94</xdr:row>
      <xdr:rowOff>136804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729383"/>
          <a:ext cx="838200" cy="5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127433</xdr:rowOff>
    </xdr:from>
    <xdr:to>
      <xdr:col>81</xdr:col>
      <xdr:colOff>50800</xdr:colOff>
      <xdr:row>92</xdr:row>
      <xdr:rowOff>131471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729383"/>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131471</xdr:rowOff>
    </xdr:from>
    <xdr:to>
      <xdr:col>76</xdr:col>
      <xdr:colOff>114300</xdr:colOff>
      <xdr:row>97</xdr:row>
      <xdr:rowOff>24181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5904871"/>
          <a:ext cx="889000" cy="7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92838</xdr:rowOff>
    </xdr:from>
    <xdr:to>
      <xdr:col>71</xdr:col>
      <xdr:colOff>177800</xdr:colOff>
      <xdr:row>97</xdr:row>
      <xdr:rowOff>24181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55203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86004</xdr:rowOff>
    </xdr:from>
    <xdr:to>
      <xdr:col>85</xdr:col>
      <xdr:colOff>177800</xdr:colOff>
      <xdr:row>95</xdr:row>
      <xdr:rowOff>16154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108881</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0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76633</xdr:rowOff>
    </xdr:from>
    <xdr:to>
      <xdr:col>81</xdr:col>
      <xdr:colOff>101600</xdr:colOff>
      <xdr:row>92</xdr:row>
      <xdr:rowOff>6783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6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23310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4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80671</xdr:rowOff>
    </xdr:from>
    <xdr:to>
      <xdr:col>76</xdr:col>
      <xdr:colOff>165100</xdr:colOff>
      <xdr:row>93</xdr:row>
      <xdr:rowOff>10821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5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27348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56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144831</xdr:rowOff>
    </xdr:from>
    <xdr:to>
      <xdr:col>72</xdr:col>
      <xdr:colOff>38100</xdr:colOff>
      <xdr:row>97</xdr:row>
      <xdr:rowOff>74981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91508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3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42038</xdr:rowOff>
    </xdr:from>
    <xdr:to>
      <xdr:col>67</xdr:col>
      <xdr:colOff>101600</xdr:colOff>
      <xdr:row>96</xdr:row>
      <xdr:rowOff>143638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160165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2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156028</xdr:rowOff>
    </xdr:from>
    <xdr:to>
      <xdr:col>116</xdr:col>
      <xdr:colOff>63500</xdr:colOff>
      <xdr:row>36</xdr:row>
      <xdr:rowOff>1560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5985328"/>
          <a:ext cx="8382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156028</xdr:rowOff>
    </xdr:from>
    <xdr:to>
      <xdr:col>111</xdr:col>
      <xdr:colOff>177800</xdr:colOff>
      <xdr:row>35</xdr:row>
      <xdr:rowOff>166479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985328"/>
          <a:ext cx="889000" cy="18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85816</xdr:rowOff>
    </xdr:from>
    <xdr:to>
      <xdr:col>107</xdr:col>
      <xdr:colOff>50800</xdr:colOff>
      <xdr:row>35</xdr:row>
      <xdr:rowOff>166479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00766"/>
          <a:ext cx="889000" cy="7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85816</xdr:rowOff>
    </xdr:from>
    <xdr:to>
      <xdr:col>102</xdr:col>
      <xdr:colOff>114300</xdr:colOff>
      <xdr:row>36</xdr:row>
      <xdr:rowOff>58384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400766"/>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122210</xdr:rowOff>
    </xdr:from>
    <xdr:to>
      <xdr:col>116</xdr:col>
      <xdr:colOff>114300</xdr:colOff>
      <xdr:row>36</xdr:row>
      <xdr:rowOff>52360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145087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9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105228</xdr:rowOff>
    </xdr:from>
    <xdr:to>
      <xdr:col>112</xdr:col>
      <xdr:colOff>38100</xdr:colOff>
      <xdr:row>35</xdr:row>
      <xdr:rowOff>35378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51905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115679</xdr:rowOff>
    </xdr:from>
    <xdr:to>
      <xdr:col>107</xdr:col>
      <xdr:colOff>101600</xdr:colOff>
      <xdr:row>36</xdr:row>
      <xdr:rowOff>45829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62356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35016</xdr:rowOff>
    </xdr:from>
    <xdr:to>
      <xdr:col>102</xdr:col>
      <xdr:colOff>165100</xdr:colOff>
      <xdr:row>31</xdr:row>
      <xdr:rowOff>136616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153143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7584</xdr:rowOff>
    </xdr:from>
    <xdr:to>
      <xdr:col>98</xdr:col>
      <xdr:colOff>38100</xdr:colOff>
      <xdr:row>36</xdr:row>
      <xdr:rowOff>109184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100311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110109</xdr:rowOff>
    </xdr:from>
    <xdr:to>
      <xdr:col>116</xdr:col>
      <xdr:colOff>63500</xdr:colOff>
      <xdr:row>58</xdr:row>
      <xdr:rowOff>124511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5420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110109</xdr:rowOff>
    </xdr:from>
    <xdr:to>
      <xdr:col>111</xdr:col>
      <xdr:colOff>177800</xdr:colOff>
      <xdr:row>58</xdr:row>
      <xdr:rowOff>146177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54209"/>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127419</xdr:rowOff>
    </xdr:from>
    <xdr:to>
      <xdr:col>107</xdr:col>
      <xdr:colOff>50800</xdr:colOff>
      <xdr:row>58</xdr:row>
      <xdr:rowOff>146177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71519"/>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127419</xdr:rowOff>
    </xdr:from>
    <xdr:to>
      <xdr:col>102</xdr:col>
      <xdr:colOff>114300</xdr:colOff>
      <xdr:row>58</xdr:row>
      <xdr:rowOff>133312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715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73711</xdr:rowOff>
    </xdr:from>
    <xdr:to>
      <xdr:col>116</xdr:col>
      <xdr:colOff>114300</xdr:colOff>
      <xdr:row>59</xdr:row>
      <xdr:rowOff>3861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160088</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59309</xdr:rowOff>
    </xdr:from>
    <xdr:to>
      <xdr:col>112</xdr:col>
      <xdr:colOff>38100</xdr:colOff>
      <xdr:row>58</xdr:row>
      <xdr:rowOff>160909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152036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95377</xdr:rowOff>
    </xdr:from>
    <xdr:to>
      <xdr:col>107</xdr:col>
      <xdr:colOff>101600</xdr:colOff>
      <xdr:row>59</xdr:row>
      <xdr:rowOff>25527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16654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76619</xdr:rowOff>
    </xdr:from>
    <xdr:to>
      <xdr:col>102</xdr:col>
      <xdr:colOff>165100</xdr:colOff>
      <xdr:row>59</xdr:row>
      <xdr:rowOff>6769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169346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01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82512</xdr:rowOff>
    </xdr:from>
    <xdr:to>
      <xdr:col>98</xdr:col>
      <xdr:colOff>38100</xdr:colOff>
      <xdr:row>59</xdr:row>
      <xdr:rowOff>12662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3789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01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44648</xdr:rowOff>
    </xdr:from>
    <xdr:to>
      <xdr:col>116</xdr:col>
      <xdr:colOff>63500</xdr:colOff>
      <xdr:row>75</xdr:row>
      <xdr:rowOff>116337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903398"/>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116337</xdr:rowOff>
    </xdr:from>
    <xdr:to>
      <xdr:col>111</xdr:col>
      <xdr:colOff>177800</xdr:colOff>
      <xdr:row>75</xdr:row>
      <xdr:rowOff>121549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97508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94803</xdr:rowOff>
    </xdr:from>
    <xdr:to>
      <xdr:col>107</xdr:col>
      <xdr:colOff>50800</xdr:colOff>
      <xdr:row>75</xdr:row>
      <xdr:rowOff>121549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295355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94803</xdr:rowOff>
    </xdr:from>
    <xdr:to>
      <xdr:col>102</xdr:col>
      <xdr:colOff>114300</xdr:colOff>
      <xdr:row>75</xdr:row>
      <xdr:rowOff>117708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953553"/>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165298</xdr:rowOff>
    </xdr:from>
    <xdr:to>
      <xdr:col>116</xdr:col>
      <xdr:colOff>114300</xdr:colOff>
      <xdr:row>75</xdr:row>
      <xdr:rowOff>95448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16725</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7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65537</xdr:rowOff>
    </xdr:from>
    <xdr:to>
      <xdr:col>112</xdr:col>
      <xdr:colOff>38100</xdr:colOff>
      <xdr:row>75</xdr:row>
      <xdr:rowOff>167137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9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6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70749</xdr:rowOff>
    </xdr:from>
    <xdr:to>
      <xdr:col>107</xdr:col>
      <xdr:colOff>101600</xdr:colOff>
      <xdr:row>76</xdr:row>
      <xdr:rowOff>899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9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17426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7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44003</xdr:rowOff>
    </xdr:from>
    <xdr:to>
      <xdr:col>102</xdr:col>
      <xdr:colOff>165100</xdr:colOff>
      <xdr:row>75</xdr:row>
      <xdr:rowOff>145603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9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162130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6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66908</xdr:rowOff>
    </xdr:from>
    <xdr:to>
      <xdr:col>98</xdr:col>
      <xdr:colOff>38100</xdr:colOff>
      <xdr:row>75</xdr:row>
      <xdr:rowOff>168508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13585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117,501</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人多いこと、職員の平均年齢（令和５年４月時点類似団体中４位）や労務職員の給与月額（令和５年４月時点類似団体中４位）が類似団体に比べ高い水準であることなどが要因である。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であり、類似団体平均と比較すると、高い水準にある。令和５年度の一般会計における阪神・淡路大震災関連の市債償還額が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億円となっているなど、依然として震災関連の市債償還による影響が大きい。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73,550</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高い水準にあり、令和５年度においてはこべっこランドの整備や須磨海浜公園再整備等の事業進捗に伴い前年度と比較して経費が減少したが、依然として類似団体に比べ高い水準である。</a:t>
          </a:r>
        </a:p>
        <a:p>
          <a:r>
            <a:rPr kumimoji="1" lang="ja-JP" altLang="en-US" sz="1300">
              <a:latin typeface="ＭＳ Ｐゴシック" panose="020B0600070205080204" pitchFamily="50" charset="-128"/>
              <a:ea typeface="ＭＳ Ｐゴシック" panose="020B0600070205080204" pitchFamily="50" charset="-128"/>
            </a:rPr>
            <a:t>　今後も、財政の健全性を保ちつつ、堅実な成長戦略により、さらなる都市の成長を促す好循環を創出できるよう、持続可能な大都市経営を行っていく。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xdr:rowOff>
    </xdr:from>
    <xdr:to>
      <xdr:col>24</xdr:col>
      <xdr:colOff>63500</xdr:colOff>
      <xdr:row>34</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020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4040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34</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404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35197</xdr:rowOff>
    </xdr:from>
    <xdr:to>
      <xdr:col>10</xdr:col>
      <xdr:colOff>114300</xdr:colOff>
      <xdr:row>34</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6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xdr:rowOff>
    </xdr:from>
    <xdr:to>
      <xdr:col>24</xdr:col>
      <xdr:colOff>114300</xdr:colOff>
      <xdr:row>34</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121557</xdr:rowOff>
    </xdr:from>
    <xdr:to>
      <xdr:col>20</xdr:col>
      <xdr:colOff>38100</xdr:colOff>
      <xdr:row>34</xdr:row>
      <xdr:rowOff>51707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68234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155847</xdr:rowOff>
    </xdr:from>
    <xdr:to>
      <xdr:col>10</xdr:col>
      <xdr:colOff>165100</xdr:colOff>
      <xdr:row>34</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102524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105790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19291</xdr:rowOff>
    </xdr:from>
    <xdr:to>
      <xdr:col>24</xdr:col>
      <xdr:colOff>63500</xdr:colOff>
      <xdr:row>58</xdr:row>
      <xdr:rowOff>51956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3391"/>
          <a:ext cx="8382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43083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7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139916</xdr:rowOff>
    </xdr:from>
    <xdr:to>
      <xdr:col>19</xdr:col>
      <xdr:colOff>177800</xdr:colOff>
      <xdr:row>58</xdr:row>
      <xdr:rowOff>19291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12566"/>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41669</xdr:rowOff>
    </xdr:from>
    <xdr:to>
      <xdr:col>15</xdr:col>
      <xdr:colOff>50800</xdr:colOff>
      <xdr:row>57</xdr:row>
      <xdr:rowOff>139916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85619"/>
          <a:ext cx="889000" cy="1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41669</xdr:rowOff>
    </xdr:from>
    <xdr:to>
      <xdr:col>10</xdr:col>
      <xdr:colOff>114300</xdr:colOff>
      <xdr:row>58</xdr:row>
      <xdr:rowOff>56655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85619"/>
          <a:ext cx="8890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1156</xdr:rowOff>
    </xdr:from>
    <xdr:to>
      <xdr:col>24</xdr:col>
      <xdr:colOff>114300</xdr:colOff>
      <xdr:row>58</xdr:row>
      <xdr:rowOff>102756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87533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139941</xdr:rowOff>
    </xdr:from>
    <xdr:to>
      <xdr:col>20</xdr:col>
      <xdr:colOff>38100</xdr:colOff>
      <xdr:row>58</xdr:row>
      <xdr:rowOff>70091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86618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89116</xdr:rowOff>
    </xdr:from>
    <xdr:to>
      <xdr:col>15</xdr:col>
      <xdr:colOff>101600</xdr:colOff>
      <xdr:row>58</xdr:row>
      <xdr:rowOff>19266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35793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162319</xdr:rowOff>
    </xdr:from>
    <xdr:to>
      <xdr:col>10</xdr:col>
      <xdr:colOff>165100</xdr:colOff>
      <xdr:row>51</xdr:row>
      <xdr:rowOff>92469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108996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5855</xdr:rowOff>
    </xdr:from>
    <xdr:to>
      <xdr:col>6</xdr:col>
      <xdr:colOff>38100</xdr:colOff>
      <xdr:row>58</xdr:row>
      <xdr:rowOff>107455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123982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161318</xdr:rowOff>
    </xdr:from>
    <xdr:to>
      <xdr:col>24</xdr:col>
      <xdr:colOff>63500</xdr:colOff>
      <xdr:row>75</xdr:row>
      <xdr:rowOff>12286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48618"/>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12286</xdr:rowOff>
    </xdr:from>
    <xdr:to>
      <xdr:col>19</xdr:col>
      <xdr:colOff>177800</xdr:colOff>
      <xdr:row>75</xdr:row>
      <xdr:rowOff>17735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71036"/>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17735</xdr:rowOff>
    </xdr:from>
    <xdr:to>
      <xdr:col>15</xdr:col>
      <xdr:colOff>50800</xdr:colOff>
      <xdr:row>76</xdr:row>
      <xdr:rowOff>54211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76485"/>
          <a:ext cx="889000" cy="20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54211</xdr:rowOff>
    </xdr:from>
    <xdr:to>
      <xdr:col>10</xdr:col>
      <xdr:colOff>114300</xdr:colOff>
      <xdr:row>76</xdr:row>
      <xdr:rowOff>123096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84411"/>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110518</xdr:rowOff>
    </xdr:from>
    <xdr:to>
      <xdr:col>24</xdr:col>
      <xdr:colOff>114300</xdr:colOff>
      <xdr:row>75</xdr:row>
      <xdr:rowOff>40668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4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132936</xdr:rowOff>
    </xdr:from>
    <xdr:to>
      <xdr:col>20</xdr:col>
      <xdr:colOff>38100</xdr:colOff>
      <xdr:row>75</xdr:row>
      <xdr:rowOff>63086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79613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138385</xdr:rowOff>
    </xdr:from>
    <xdr:to>
      <xdr:col>15</xdr:col>
      <xdr:colOff>101600</xdr:colOff>
      <xdr:row>75</xdr:row>
      <xdr:rowOff>68535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85062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3411</xdr:rowOff>
    </xdr:from>
    <xdr:to>
      <xdr:col>10</xdr:col>
      <xdr:colOff>165100</xdr:colOff>
      <xdr:row>76</xdr:row>
      <xdr:rowOff>105011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121538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72296</xdr:rowOff>
    </xdr:from>
    <xdr:to>
      <xdr:col>6</xdr:col>
      <xdr:colOff>38100</xdr:colOff>
      <xdr:row>77</xdr:row>
      <xdr:rowOff>2446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18973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104594</xdr:rowOff>
    </xdr:from>
    <xdr:to>
      <xdr:col>24</xdr:col>
      <xdr:colOff>63500</xdr:colOff>
      <xdr:row>96</xdr:row>
      <xdr:rowOff>126115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049444"/>
          <a:ext cx="838200" cy="5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104594</xdr:rowOff>
    </xdr:from>
    <xdr:to>
      <xdr:col>19</xdr:col>
      <xdr:colOff>177800</xdr:colOff>
      <xdr:row>93</xdr:row>
      <xdr:rowOff>130882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049444"/>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130882</xdr:rowOff>
    </xdr:from>
    <xdr:to>
      <xdr:col>15</xdr:col>
      <xdr:colOff>50800</xdr:colOff>
      <xdr:row>97</xdr:row>
      <xdr:rowOff>97637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075732"/>
          <a:ext cx="889000" cy="6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97637</xdr:rowOff>
    </xdr:from>
    <xdr:to>
      <xdr:col>10</xdr:col>
      <xdr:colOff>114300</xdr:colOff>
      <xdr:row>98</xdr:row>
      <xdr:rowOff>53583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8287"/>
          <a:ext cx="889000" cy="1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75315</xdr:rowOff>
    </xdr:from>
    <xdr:to>
      <xdr:col>24</xdr:col>
      <xdr:colOff>114300</xdr:colOff>
      <xdr:row>97</xdr:row>
      <xdr:rowOff>5465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53742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53794</xdr:rowOff>
    </xdr:from>
    <xdr:to>
      <xdr:col>20</xdr:col>
      <xdr:colOff>38100</xdr:colOff>
      <xdr:row>93</xdr:row>
      <xdr:rowOff>155394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80082</xdr:rowOff>
    </xdr:from>
    <xdr:to>
      <xdr:col>15</xdr:col>
      <xdr:colOff>101600</xdr:colOff>
      <xdr:row>94</xdr:row>
      <xdr:rowOff>10232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0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26759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164964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2783</xdr:rowOff>
    </xdr:from>
    <xdr:to>
      <xdr:col>6</xdr:col>
      <xdr:colOff>38100</xdr:colOff>
      <xdr:row>98</xdr:row>
      <xdr:rowOff>104383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120910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132080</xdr:rowOff>
    </xdr:from>
    <xdr:to>
      <xdr:col>55</xdr:col>
      <xdr:colOff>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7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693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123190</xdr:rowOff>
    </xdr:from>
    <xdr:to>
      <xdr:col>45</xdr:col>
      <xdr:colOff>177800</xdr:colOff>
      <xdr:row>37</xdr:row>
      <xdr:rowOff>125730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66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39370</xdr:rowOff>
    </xdr:from>
    <xdr:to>
      <xdr:col>41</xdr:col>
      <xdr:colOff>50800</xdr:colOff>
      <xdr:row>37</xdr:row>
      <xdr:rowOff>123190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8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74930</xdr:rowOff>
    </xdr:from>
    <xdr:to>
      <xdr:col>46</xdr:col>
      <xdr:colOff>38100</xdr:colOff>
      <xdr:row>38</xdr:row>
      <xdr:rowOff>5080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167657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160020</xdr:rowOff>
    </xdr:from>
    <xdr:to>
      <xdr:col>36</xdr:col>
      <xdr:colOff>165100</xdr:colOff>
      <xdr:row>37</xdr:row>
      <xdr:rowOff>90170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81297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123825</xdr:rowOff>
    </xdr:from>
    <xdr:to>
      <xdr:col>55</xdr:col>
      <xdr:colOff>0</xdr:colOff>
      <xdr:row>56</xdr:row>
      <xdr:rowOff>85979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53575"/>
          <a:ext cx="8382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85979</xdr:rowOff>
    </xdr:from>
    <xdr:to>
      <xdr:col>50</xdr:col>
      <xdr:colOff>114300</xdr:colOff>
      <xdr:row>56</xdr:row>
      <xdr:rowOff>165481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68717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149098</xdr:rowOff>
    </xdr:from>
    <xdr:to>
      <xdr:col>45</xdr:col>
      <xdr:colOff>177800</xdr:colOff>
      <xdr:row>56</xdr:row>
      <xdr:rowOff>165481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7502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149098</xdr:rowOff>
    </xdr:from>
    <xdr:to>
      <xdr:col>41</xdr:col>
      <xdr:colOff>50800</xdr:colOff>
      <xdr:row>56</xdr:row>
      <xdr:rowOff>157607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5029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73025</xdr:rowOff>
    </xdr:from>
    <xdr:to>
      <xdr:col>55</xdr:col>
      <xdr:colOff>50800</xdr:colOff>
      <xdr:row>56</xdr:row>
      <xdr:rowOff>3175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95902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35179</xdr:rowOff>
    </xdr:from>
    <xdr:to>
      <xdr:col>50</xdr:col>
      <xdr:colOff>165100</xdr:colOff>
      <xdr:row>56</xdr:row>
      <xdr:rowOff>136779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153306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41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114681</xdr:rowOff>
    </xdr:from>
    <xdr:to>
      <xdr:col>46</xdr:col>
      <xdr:colOff>38100</xdr:colOff>
      <xdr:row>57</xdr:row>
      <xdr:rowOff>44831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61358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98298</xdr:rowOff>
    </xdr:from>
    <xdr:to>
      <xdr:col>41</xdr:col>
      <xdr:colOff>101600</xdr:colOff>
      <xdr:row>57</xdr:row>
      <xdr:rowOff>28448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44975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53484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29439</xdr:rowOff>
    </xdr:from>
    <xdr:to>
      <xdr:col>55</xdr:col>
      <xdr:colOff>0</xdr:colOff>
      <xdr:row>79</xdr:row>
      <xdr:rowOff>39356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73989"/>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7917</xdr:rowOff>
    </xdr:from>
    <xdr:to>
      <xdr:col>50</xdr:col>
      <xdr:colOff>114300</xdr:colOff>
      <xdr:row>79</xdr:row>
      <xdr:rowOff>29439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52467"/>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79</xdr:row>
      <xdr:rowOff>7917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699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143890</xdr:rowOff>
    </xdr:from>
    <xdr:to>
      <xdr:col>41</xdr:col>
      <xdr:colOff>50800</xdr:colOff>
      <xdr:row>79</xdr:row>
      <xdr:rowOff>23941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699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160006</xdr:rowOff>
    </xdr:from>
    <xdr:to>
      <xdr:col>55</xdr:col>
      <xdr:colOff>50800</xdr:colOff>
      <xdr:row>79</xdr:row>
      <xdr:rowOff>90156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150089</xdr:rowOff>
    </xdr:from>
    <xdr:to>
      <xdr:col>50</xdr:col>
      <xdr:colOff>165100</xdr:colOff>
      <xdr:row>79</xdr:row>
      <xdr:rowOff>80239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71366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128567</xdr:rowOff>
    </xdr:from>
    <xdr:to>
      <xdr:col>46</xdr:col>
      <xdr:colOff>38100</xdr:colOff>
      <xdr:row>79</xdr:row>
      <xdr:rowOff>58717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49844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93090</xdr:rowOff>
    </xdr:from>
    <xdr:to>
      <xdr:col>41</xdr:col>
      <xdr:colOff>101600</xdr:colOff>
      <xdr:row>79</xdr:row>
      <xdr:rowOff>23240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144591</xdr:rowOff>
    </xdr:from>
    <xdr:to>
      <xdr:col>36</xdr:col>
      <xdr:colOff>165100</xdr:colOff>
      <xdr:row>79</xdr:row>
      <xdr:rowOff>74741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19228</xdr:rowOff>
    </xdr:from>
    <xdr:to>
      <xdr:col>55</xdr:col>
      <xdr:colOff>0</xdr:colOff>
      <xdr:row>93</xdr:row>
      <xdr:rowOff>133939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964078"/>
          <a:ext cx="8382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19228</xdr:rowOff>
    </xdr:from>
    <xdr:to>
      <xdr:col>50</xdr:col>
      <xdr:colOff>114300</xdr:colOff>
      <xdr:row>94</xdr:row>
      <xdr:rowOff>21673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964078"/>
          <a:ext cx="889000" cy="1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21673</xdr:rowOff>
    </xdr:from>
    <xdr:to>
      <xdr:col>45</xdr:col>
      <xdr:colOff>177800</xdr:colOff>
      <xdr:row>94</xdr:row>
      <xdr:rowOff>95695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3797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95695</xdr:rowOff>
    </xdr:from>
    <xdr:to>
      <xdr:col>41</xdr:col>
      <xdr:colOff>50800</xdr:colOff>
      <xdr:row>94</xdr:row>
      <xdr:rowOff>168139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11995"/>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83139</xdr:rowOff>
    </xdr:from>
    <xdr:to>
      <xdr:col>55</xdr:col>
      <xdr:colOff>50800</xdr:colOff>
      <xdr:row>94</xdr:row>
      <xdr:rowOff>13289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106016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139878</xdr:rowOff>
    </xdr:from>
    <xdr:to>
      <xdr:col>50</xdr:col>
      <xdr:colOff>165100</xdr:colOff>
      <xdr:row>93</xdr:row>
      <xdr:rowOff>70028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86555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142323</xdr:rowOff>
    </xdr:from>
    <xdr:to>
      <xdr:col>46</xdr:col>
      <xdr:colOff>38100</xdr:colOff>
      <xdr:row>94</xdr:row>
      <xdr:rowOff>72473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89000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44895</xdr:rowOff>
    </xdr:from>
    <xdr:to>
      <xdr:col>41</xdr:col>
      <xdr:colOff>101600</xdr:colOff>
      <xdr:row>94</xdr:row>
      <xdr:rowOff>146495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163022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117339</xdr:rowOff>
    </xdr:from>
    <xdr:to>
      <xdr:col>36</xdr:col>
      <xdr:colOff>165100</xdr:colOff>
      <xdr:row>95</xdr:row>
      <xdr:rowOff>47489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64016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121603</xdr:rowOff>
    </xdr:from>
    <xdr:to>
      <xdr:col>85</xdr:col>
      <xdr:colOff>127000</xdr:colOff>
      <xdr:row>37</xdr:row>
      <xdr:rowOff>12446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93803"/>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48641</xdr:rowOff>
    </xdr:from>
    <xdr:to>
      <xdr:col>81</xdr:col>
      <xdr:colOff>50800</xdr:colOff>
      <xdr:row>37</xdr:row>
      <xdr:rowOff>12446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20841"/>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48641</xdr:rowOff>
    </xdr:from>
    <xdr:to>
      <xdr:col>76</xdr:col>
      <xdr:colOff>114300</xdr:colOff>
      <xdr:row>37</xdr:row>
      <xdr:rowOff>17590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20841"/>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35116</xdr:rowOff>
    </xdr:from>
    <xdr:to>
      <xdr:col>71</xdr:col>
      <xdr:colOff>177800</xdr:colOff>
      <xdr:row>37</xdr:row>
      <xdr:rowOff>17590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0731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133096</xdr:rowOff>
    </xdr:from>
    <xdr:to>
      <xdr:col>81</xdr:col>
      <xdr:colOff>101600</xdr:colOff>
      <xdr:row>37</xdr:row>
      <xdr:rowOff>63246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54373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138240</xdr:rowOff>
    </xdr:from>
    <xdr:to>
      <xdr:col>72</xdr:col>
      <xdr:colOff>38100</xdr:colOff>
      <xdr:row>37</xdr:row>
      <xdr:rowOff>68390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59517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155766</xdr:rowOff>
    </xdr:from>
    <xdr:to>
      <xdr:col>67</xdr:col>
      <xdr:colOff>101600</xdr:colOff>
      <xdr:row>36</xdr:row>
      <xdr:rowOff>85916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77043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83198</xdr:rowOff>
    </xdr:from>
    <xdr:to>
      <xdr:col>85</xdr:col>
      <xdr:colOff>127000</xdr:colOff>
      <xdr:row>53</xdr:row>
      <xdr:rowOff>21247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98598"/>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83198</xdr:rowOff>
    </xdr:from>
    <xdr:to>
      <xdr:col>81</xdr:col>
      <xdr:colOff>50800</xdr:colOff>
      <xdr:row>53</xdr:row>
      <xdr:rowOff>36640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98598"/>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11608</xdr:rowOff>
    </xdr:from>
    <xdr:to>
      <xdr:col>76</xdr:col>
      <xdr:colOff>114300</xdr:colOff>
      <xdr:row>53</xdr:row>
      <xdr:rowOff>36640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927008"/>
          <a:ext cx="8890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11608</xdr:rowOff>
    </xdr:from>
    <xdr:to>
      <xdr:col>71</xdr:col>
      <xdr:colOff>177800</xdr:colOff>
      <xdr:row>54</xdr:row>
      <xdr:rowOff>35611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9270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141897</xdr:rowOff>
    </xdr:from>
    <xdr:to>
      <xdr:col>85</xdr:col>
      <xdr:colOff>177800</xdr:colOff>
      <xdr:row>53</xdr:row>
      <xdr:rowOff>72047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164774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32398</xdr:rowOff>
    </xdr:from>
    <xdr:to>
      <xdr:col>81</xdr:col>
      <xdr:colOff>101600</xdr:colOff>
      <xdr:row>52</xdr:row>
      <xdr:rowOff>133998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150525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7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157290</xdr:rowOff>
    </xdr:from>
    <xdr:to>
      <xdr:col>76</xdr:col>
      <xdr:colOff>165100</xdr:colOff>
      <xdr:row>53</xdr:row>
      <xdr:rowOff>87440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103967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132258</xdr:rowOff>
    </xdr:from>
    <xdr:to>
      <xdr:col>72</xdr:col>
      <xdr:colOff>38100</xdr:colOff>
      <xdr:row>52</xdr:row>
      <xdr:rowOff>62408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78935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6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156261</xdr:rowOff>
    </xdr:from>
    <xdr:to>
      <xdr:col>67</xdr:col>
      <xdr:colOff>101600</xdr:colOff>
      <xdr:row>54</xdr:row>
      <xdr:rowOff>86411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102938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96048</xdr:rowOff>
    </xdr:from>
    <xdr:to>
      <xdr:col>85</xdr:col>
      <xdr:colOff>127000</xdr:colOff>
      <xdr:row>79</xdr:row>
      <xdr:rowOff>96484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0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64044</xdr:rowOff>
    </xdr:from>
    <xdr:to>
      <xdr:col>81</xdr:col>
      <xdr:colOff>50800</xdr:colOff>
      <xdr:row>79</xdr:row>
      <xdr:rowOff>96048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37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25617</xdr:rowOff>
    </xdr:from>
    <xdr:to>
      <xdr:col>76</xdr:col>
      <xdr:colOff>114300</xdr:colOff>
      <xdr:row>78</xdr:row>
      <xdr:rowOff>64044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27267"/>
          <a:ext cx="889000" cy="2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142748</xdr:rowOff>
    </xdr:from>
    <xdr:to>
      <xdr:col>71</xdr:col>
      <xdr:colOff>177800</xdr:colOff>
      <xdr:row>77</xdr:row>
      <xdr:rowOff>25617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172948"/>
          <a:ext cx="889000" cy="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45684</xdr:rowOff>
    </xdr:from>
    <xdr:to>
      <xdr:col>85</xdr:col>
      <xdr:colOff>177800</xdr:colOff>
      <xdr:row>79</xdr:row>
      <xdr:rowOff>147284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132061</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5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45248</xdr:rowOff>
    </xdr:from>
    <xdr:to>
      <xdr:col>81</xdr:col>
      <xdr:colOff>101600</xdr:colOff>
      <xdr:row>79</xdr:row>
      <xdr:rowOff>146848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137975</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13244</xdr:rowOff>
    </xdr:from>
    <xdr:to>
      <xdr:col>76</xdr:col>
      <xdr:colOff>165100</xdr:colOff>
      <xdr:row>78</xdr:row>
      <xdr:rowOff>114844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131371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146267</xdr:rowOff>
    </xdr:from>
    <xdr:to>
      <xdr:col>72</xdr:col>
      <xdr:colOff>38100</xdr:colOff>
      <xdr:row>77</xdr:row>
      <xdr:rowOff>76417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92945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9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91948</xdr:rowOff>
    </xdr:from>
    <xdr:to>
      <xdr:col>67</xdr:col>
      <xdr:colOff>101600</xdr:colOff>
      <xdr:row>77</xdr:row>
      <xdr:rowOff>22098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38625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161798</xdr:rowOff>
    </xdr:from>
    <xdr:to>
      <xdr:col>85</xdr:col>
      <xdr:colOff>127000</xdr:colOff>
      <xdr:row>92</xdr:row>
      <xdr:rowOff>69292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592298"/>
          <a:ext cx="8382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125718</xdr:rowOff>
    </xdr:from>
    <xdr:to>
      <xdr:col>81</xdr:col>
      <xdr:colOff>50800</xdr:colOff>
      <xdr:row>92</xdr:row>
      <xdr:rowOff>69292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727668"/>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125718</xdr:rowOff>
    </xdr:from>
    <xdr:to>
      <xdr:col>76</xdr:col>
      <xdr:colOff>114300</xdr:colOff>
      <xdr:row>92</xdr:row>
      <xdr:rowOff>9589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72766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9589</xdr:rowOff>
    </xdr:from>
    <xdr:to>
      <xdr:col>71</xdr:col>
      <xdr:colOff>177800</xdr:colOff>
      <xdr:row>92</xdr:row>
      <xdr:rowOff>106629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78298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110998</xdr:rowOff>
    </xdr:from>
    <xdr:to>
      <xdr:col>85</xdr:col>
      <xdr:colOff>177800</xdr:colOff>
      <xdr:row>91</xdr:row>
      <xdr:rowOff>41148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5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133875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3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18492</xdr:rowOff>
    </xdr:from>
    <xdr:to>
      <xdr:col>81</xdr:col>
      <xdr:colOff>101600</xdr:colOff>
      <xdr:row>92</xdr:row>
      <xdr:rowOff>120092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136619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74918</xdr:rowOff>
    </xdr:from>
    <xdr:to>
      <xdr:col>76</xdr:col>
      <xdr:colOff>165100</xdr:colOff>
      <xdr:row>92</xdr:row>
      <xdr:rowOff>5068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21595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130239</xdr:rowOff>
    </xdr:from>
    <xdr:to>
      <xdr:col>72</xdr:col>
      <xdr:colOff>38100</xdr:colOff>
      <xdr:row>92</xdr:row>
      <xdr:rowOff>60389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55829</xdr:rowOff>
    </xdr:from>
    <xdr:to>
      <xdr:col>67</xdr:col>
      <xdr:colOff>101600</xdr:colOff>
      <xdr:row>92</xdr:row>
      <xdr:rowOff>157429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32</xdr:row>
      <xdr:rowOff>103759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572379"/>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85979</xdr:rowOff>
    </xdr:from>
    <xdr:to>
      <xdr:col>111</xdr:col>
      <xdr:colOff>177800</xdr:colOff>
      <xdr:row>33</xdr:row>
      <xdr:rowOff>112776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572379"/>
          <a:ext cx="889000" cy="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33909</xdr:rowOff>
    </xdr:from>
    <xdr:to>
      <xdr:col>107</xdr:col>
      <xdr:colOff>50800</xdr:colOff>
      <xdr:row>33</xdr:row>
      <xdr:rowOff>112776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520309"/>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33909</xdr:rowOff>
    </xdr:from>
    <xdr:to>
      <xdr:col>102</xdr:col>
      <xdr:colOff>114300</xdr:colOff>
      <xdr:row>34</xdr:row>
      <xdr:rowOff>37719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52030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52959</xdr:rowOff>
    </xdr:from>
    <xdr:to>
      <xdr:col>116</xdr:col>
      <xdr:colOff>114300</xdr:colOff>
      <xdr:row>32</xdr:row>
      <xdr:rowOff>154559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75836</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39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35179</xdr:rowOff>
    </xdr:from>
    <xdr:to>
      <xdr:col>112</xdr:col>
      <xdr:colOff>38100</xdr:colOff>
      <xdr:row>32</xdr:row>
      <xdr:rowOff>136779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153306</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61976</xdr:rowOff>
    </xdr:from>
    <xdr:to>
      <xdr:col>107</xdr:col>
      <xdr:colOff>101600</xdr:colOff>
      <xdr:row>33</xdr:row>
      <xdr:rowOff>163576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8653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4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154559</xdr:rowOff>
    </xdr:from>
    <xdr:to>
      <xdr:col>102</xdr:col>
      <xdr:colOff>165100</xdr:colOff>
      <xdr:row>32</xdr:row>
      <xdr:rowOff>84709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101236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2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158369</xdr:rowOff>
    </xdr:from>
    <xdr:to>
      <xdr:col>98</xdr:col>
      <xdr:colOff>38100</xdr:colOff>
      <xdr:row>34</xdr:row>
      <xdr:rowOff>88519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105046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247,163</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13,924</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6,565</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円高いことや、類似団体と比べて高齢化率が高く（類似団体中高い方から４番目）、老人福祉費が類似団体平均より</a:t>
          </a:r>
          <a:r>
            <a:rPr kumimoji="1" lang="en-US" altLang="ja-JP" sz="1300">
              <a:latin typeface="ＭＳ Ｐゴシック" panose="020B0600070205080204" pitchFamily="50" charset="-128"/>
              <a:ea typeface="ＭＳ Ｐゴシック" panose="020B0600070205080204" pitchFamily="50" charset="-128"/>
            </a:rPr>
            <a:t>3,459</a:t>
          </a:r>
          <a:r>
            <a:rPr kumimoji="1" lang="ja-JP" altLang="en-US" sz="1300">
              <a:latin typeface="ＭＳ Ｐゴシック" panose="020B0600070205080204" pitchFamily="50" charset="-128"/>
              <a:ea typeface="ＭＳ Ｐゴシック" panose="020B0600070205080204" pitchFamily="50" charset="-128"/>
            </a:rPr>
            <a:t>円高いことが主な要因である。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公債費は、性質別歳出決算分析表と同様に、震災関連の市債償還による影響が大きくなっている。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実質単年度収支については、地方交付税の精算制度による減額措置への対応のために、財政調整基金を取り崩したことなどにより、赤字となっている。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なお、財政調整基金残高については、前述のとおり取崩しを行ったため、前年度比で減少している。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少子高齢化の進行や新型コロナウイルス感染症の影響などに伴う乗車料収入の減少等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令和５年度については、満期一括償還債の発行増加に伴う年度割相当額が増加している一方で、特定財源の額も増加しているため、実質公債費比率の分子は前年度に比べて約５億円減少している。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」に基づき、財政健全化指標の適正な水準を維持しながら、将来世代に大きな負担を残さないことを基本とした健全で持続可能な財政運営をさらに加速させていく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一般会計における臨時財政対策債の基金積立額が増加していること等により、令和４年度末時点での減債基金残高は約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臨財債や土木債の増により地方債残高が増加（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億円）したことや、公営企業等繰入見込額が増加（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億円）したこと等により、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阪神・淡路大震災以降、危機的な財政状況を改善するために投資を抑制してきたものの、近年は都心三宮の再整備など、暮らしの質・都市の価値を高めるための投資に力を入れていることから、一般会計等に係る地方債の現在高は増加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制度における精算措置のための取崩により財政調整基金残高が減少した一方で、運用益・臨財債償還基金費等を減債基金に積み立てたこと等を要因として、令和５年度末における基金全体として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市民スポーツ振興等基金の取崩を予定しているため、基金全体としての残高は減少を見込んでいるが、中長期的には、災害など将来の有事への備えや公共施設の老朽化への対応等、必要となる財源を確保しながら持続可能な財政運営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 ・・・①市営住宅等の敷金の適正な管理・還付のため。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「まちづくり等基金」　　   ・・・①都市計画事業の円滑な運用及び適正な執行を図るため。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②市民による都市景観の形成活動の推進及び都市景観の形成のための事業の適正な執行を図るため。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「神戸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SDG</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ｓ貢献基金」　　  ・・・  神戸の豊かな環境を守り、その恵みを将来にわたって享受し続けられる持続可能な暮らしと</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社会の実現に資する事業及びまち・ひと・しごと創生寄附活用事業を推進するため。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「市民福祉振興等基金」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神戸市民の福祉の向上を目的とする事業を推進するのため。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「市民スポーツ振興等基金」 ・・・  神戸市民のスポーツの振興を目的とする事業を推進するため。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・各種基金において、市有地売却益等の財産収入を積立てたことにより、全体として結果的に約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億円の残高増加となった。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年度決算剰余金約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億円を積み立てた一方で、地方交付税制度における精算措置を見据え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億円積み立てたうちの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lang="en-US" altLang="ja-JP" sz="1800">
            <a:effectLst/>
            <a:latin typeface="ＭＳ ゴシック" panose="020B0609070205080204" pitchFamily="49" charset="-128"/>
            <a:ea typeface="ＭＳ ゴシック" panose="020B0609070205080204" pitchFamily="49"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億円程度）を目標として、適正な規模の確保に努めたい。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億円を利子償還財源として取り崩した一方で、運用益や臨財債償還基金費等を約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を捻出してきたことから、基金運用益の取崩額が相対的に少なく、残高が他の政令指定都市に比して多く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952593692</v>
      </c>
      <c r="BO4" s="449"/>
      <c r="BP4" s="449"/>
      <c r="BQ4" s="449"/>
      <c r="BR4" s="449"/>
      <c r="BS4" s="449"/>
      <c r="BT4" s="449"/>
      <c r="BU4" s="450"/>
      <c r="BV4" s="448">
        <v>976542111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0.3</v>
      </c>
      <c r="CU4" s="589"/>
      <c r="CV4" s="589"/>
      <c r="CW4" s="589"/>
      <c r="CX4" s="589"/>
      <c r="CY4" s="589"/>
      <c r="CZ4" s="589"/>
      <c r="DA4" s="590"/>
      <c r="DB4" s="588">
        <v>0.3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931550600</v>
      </c>
      <c r="BO5" s="420"/>
      <c r="BP5" s="420"/>
      <c r="BQ5" s="420"/>
      <c r="BR5" s="420"/>
      <c r="BS5" s="420"/>
      <c r="BT5" s="420"/>
      <c r="BU5" s="421"/>
      <c r="BV5" s="419">
        <v>963856264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97.1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21043092</v>
      </c>
      <c r="BO6" s="420"/>
      <c r="BP6" s="420"/>
      <c r="BQ6" s="420"/>
      <c r="BR6" s="420"/>
      <c r="BS6" s="420"/>
      <c r="BT6" s="420"/>
      <c r="BU6" s="421"/>
      <c r="BV6" s="419">
        <v>12685847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101.7</v>
      </c>
      <c r="CU6" s="563"/>
      <c r="CV6" s="563"/>
      <c r="CW6" s="563"/>
      <c r="CX6" s="563"/>
      <c r="CY6" s="563"/>
      <c r="CZ6" s="563"/>
      <c r="DA6" s="564"/>
      <c r="DB6" s="562">
        <v>103.7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19528670</v>
      </c>
      <c r="BO7" s="420"/>
      <c r="BP7" s="420"/>
      <c r="BQ7" s="420"/>
      <c r="BR7" s="420"/>
      <c r="BS7" s="420"/>
      <c r="BT7" s="420"/>
      <c r="BU7" s="421"/>
      <c r="BV7" s="419">
        <v>11559344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454912157</v>
      </c>
      <c r="CU7" s="420"/>
      <c r="CV7" s="420"/>
      <c r="CW7" s="420"/>
      <c r="CX7" s="420"/>
      <c r="CY7" s="420"/>
      <c r="CZ7" s="420"/>
      <c r="DA7" s="421"/>
      <c r="DB7" s="419">
        <v>449411950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1514422</v>
      </c>
      <c r="BO8" s="420"/>
      <c r="BP8" s="420"/>
      <c r="BQ8" s="420"/>
      <c r="BR8" s="420"/>
      <c r="BS8" s="420"/>
      <c r="BT8" s="420"/>
      <c r="BU8" s="421"/>
      <c r="BV8" s="419">
        <v>1126503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1525152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387919</v>
      </c>
      <c r="BO9" s="420"/>
      <c r="BP9" s="420"/>
      <c r="BQ9" s="420"/>
      <c r="BR9" s="420"/>
      <c r="BS9" s="420"/>
      <c r="BT9" s="420"/>
      <c r="BU9" s="421"/>
      <c r="BV9" s="419">
        <v>89971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17.899999999999999</v>
      </c>
      <c r="CU9" s="417"/>
      <c r="CV9" s="417"/>
      <c r="CW9" s="417"/>
      <c r="CX9" s="417"/>
      <c r="CY9" s="417"/>
      <c r="CZ9" s="417"/>
      <c r="DA9" s="418"/>
      <c r="DB9" s="416">
        <v>16.8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1537272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1127003</v>
      </c>
      <c r="BO10" s="420"/>
      <c r="BP10" s="420"/>
      <c r="BQ10" s="420"/>
      <c r="BR10" s="420"/>
      <c r="BS10" s="420"/>
      <c r="BT10" s="420"/>
      <c r="BU10" s="421"/>
      <c r="BV10" s="419">
        <v>1036833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1500425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1445997</v>
      </c>
      <c r="S13" s="507"/>
      <c r="T13" s="507"/>
      <c r="U13" s="507"/>
      <c r="V13" s="508"/>
      <c r="W13" s="509" t="s">
        <v>131</v>
      </c>
      <c r="X13" s="405"/>
      <c r="Y13" s="405"/>
      <c r="Z13" s="405"/>
      <c r="AA13" s="405"/>
      <c r="AB13" s="406"/>
      <c r="AC13" s="372">
        <v>4645</v>
      </c>
      <c r="AD13" s="373"/>
      <c r="AE13" s="373"/>
      <c r="AF13" s="373"/>
      <c r="AG13" s="374"/>
      <c r="AH13" s="372">
        <v>4974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-485078</v>
      </c>
      <c r="BO13" s="420"/>
      <c r="BP13" s="420"/>
      <c r="BQ13" s="420"/>
      <c r="BR13" s="420"/>
      <c r="BS13" s="420"/>
      <c r="BT13" s="420"/>
      <c r="BU13" s="421"/>
      <c r="BV13" s="419">
        <v>1126804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1510917</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62.6</v>
      </c>
      <c r="CU14" s="517"/>
      <c r="CV14" s="517"/>
      <c r="CW14" s="517"/>
      <c r="CX14" s="517"/>
      <c r="CY14" s="517"/>
      <c r="CZ14" s="517"/>
      <c r="DA14" s="518"/>
      <c r="DB14" s="516">
        <v>60.9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1459070</v>
      </c>
      <c r="S15" s="507"/>
      <c r="T15" s="507"/>
      <c r="U15" s="507"/>
      <c r="V15" s="508"/>
      <c r="W15" s="509" t="s">
        <v>137</v>
      </c>
      <c r="X15" s="405"/>
      <c r="Y15" s="405"/>
      <c r="Z15" s="405"/>
      <c r="AA15" s="405"/>
      <c r="AB15" s="406"/>
      <c r="AC15" s="372">
        <v>117546</v>
      </c>
      <c r="AD15" s="373"/>
      <c r="AE15" s="373"/>
      <c r="AF15" s="373"/>
      <c r="AG15" s="374"/>
      <c r="AH15" s="372">
        <v>124429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277713539</v>
      </c>
      <c r="BO15" s="449"/>
      <c r="BP15" s="449"/>
      <c r="BQ15" s="449"/>
      <c r="BR15" s="449"/>
      <c r="BS15" s="449"/>
      <c r="BT15" s="449"/>
      <c r="BU15" s="450"/>
      <c r="BV15" s="448">
        <v>270085988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19.399999999999999</v>
      </c>
      <c r="AD16" s="500"/>
      <c r="AE16" s="500"/>
      <c r="AF16" s="500"/>
      <c r="AG16" s="501"/>
      <c r="AH16" s="499">
        <v>20</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364319989</v>
      </c>
      <c r="BO16" s="420"/>
      <c r="BP16" s="420"/>
      <c r="BQ16" s="420"/>
      <c r="BR16" s="420"/>
      <c r="BS16" s="420"/>
      <c r="BT16" s="420"/>
      <c r="BU16" s="421"/>
      <c r="BV16" s="419">
        <v>350490951</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19.399999999999999</v>
      </c>
      <c r="CU16" s="417"/>
      <c r="CV16" s="417"/>
      <c r="CW16" s="417"/>
      <c r="CX16" s="417"/>
      <c r="CY16" s="417"/>
      <c r="CZ16" s="417"/>
      <c r="DA16" s="418"/>
      <c r="DB16" s="416">
        <v>19.100000000000001</v>
      </c>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484485</v>
      </c>
      <c r="AD17" s="373"/>
      <c r="AE17" s="373"/>
      <c r="AF17" s="373"/>
      <c r="AG17" s="374"/>
      <c r="AH17" s="372">
        <v>494038</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349097594</v>
      </c>
      <c r="BO17" s="420"/>
      <c r="BP17" s="420"/>
      <c r="BQ17" s="420"/>
      <c r="BR17" s="420"/>
      <c r="BS17" s="420"/>
      <c r="BT17" s="420"/>
      <c r="BU17" s="421"/>
      <c r="BV17" s="419">
        <v>339295063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556.92999999999995</v>
      </c>
      <c r="M18" s="472"/>
      <c r="N18" s="472"/>
      <c r="O18" s="472"/>
      <c r="P18" s="472"/>
      <c r="Q18" s="472"/>
      <c r="R18" s="473"/>
      <c r="S18" s="473"/>
      <c r="T18" s="473"/>
      <c r="U18" s="473"/>
      <c r="V18" s="474"/>
      <c r="W18" s="490"/>
      <c r="X18" s="491"/>
      <c r="Y18" s="491"/>
      <c r="Z18" s="491"/>
      <c r="AA18" s="491"/>
      <c r="AB18" s="515"/>
      <c r="AC18" s="389">
        <v>79.900000000000006</v>
      </c>
      <c r="AD18" s="390"/>
      <c r="AE18" s="390"/>
      <c r="AF18" s="390"/>
      <c r="AG18" s="475"/>
      <c r="AH18" s="389">
        <v>79.2</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464692735</v>
      </c>
      <c r="BO18" s="420"/>
      <c r="BP18" s="420"/>
      <c r="BQ18" s="420"/>
      <c r="BR18" s="420"/>
      <c r="BS18" s="420"/>
      <c r="BT18" s="420"/>
      <c r="BU18" s="421"/>
      <c r="BV18" s="419">
        <v>458302263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2738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564304152</v>
      </c>
      <c r="BO19" s="420"/>
      <c r="BP19" s="420"/>
      <c r="BQ19" s="420"/>
      <c r="BR19" s="420"/>
      <c r="BS19" s="420"/>
      <c r="BT19" s="420"/>
      <c r="BU19" s="421"/>
      <c r="BV19" s="419">
        <v>536950414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734920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1136707207</v>
      </c>
      <c r="BO22" s="449"/>
      <c r="BP22" s="449"/>
      <c r="BQ22" s="449"/>
      <c r="BR22" s="449"/>
      <c r="BS22" s="449"/>
      <c r="BT22" s="449"/>
      <c r="BU22" s="450"/>
      <c r="BV22" s="448">
        <v>1158862890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147822912</v>
      </c>
      <c r="BO23" s="420"/>
      <c r="BP23" s="420"/>
      <c r="BQ23" s="420"/>
      <c r="BR23" s="420"/>
      <c r="BS23" s="420"/>
      <c r="BT23" s="420"/>
      <c r="BU23" s="421"/>
      <c r="BV23" s="419">
        <v>168554953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11280</v>
      </c>
      <c r="R24" s="373"/>
      <c r="S24" s="373"/>
      <c r="T24" s="373"/>
      <c r="U24" s="373"/>
      <c r="V24" s="374"/>
      <c r="W24" s="462"/>
      <c r="X24" s="399"/>
      <c r="Y24" s="400"/>
      <c r="Z24" s="375" t="s">
        <v>163</v>
      </c>
      <c r="AA24" s="376"/>
      <c r="AB24" s="376"/>
      <c r="AC24" s="376"/>
      <c r="AD24" s="376"/>
      <c r="AE24" s="376"/>
      <c r="AF24" s="376"/>
      <c r="AG24" s="377"/>
      <c r="AH24" s="372">
        <v>10398</v>
      </c>
      <c r="AI24" s="373"/>
      <c r="AJ24" s="373"/>
      <c r="AK24" s="373"/>
      <c r="AL24" s="374"/>
      <c r="AM24" s="372">
        <v>33419172</v>
      </c>
      <c r="AN24" s="373"/>
      <c r="AO24" s="373"/>
      <c r="AP24" s="373"/>
      <c r="AQ24" s="373"/>
      <c r="AR24" s="374"/>
      <c r="AS24" s="372">
        <v>3214</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669446257</v>
      </c>
      <c r="BO24" s="420"/>
      <c r="BP24" s="420"/>
      <c r="BQ24" s="420"/>
      <c r="BR24" s="420"/>
      <c r="BS24" s="420"/>
      <c r="BT24" s="420"/>
      <c r="BU24" s="421"/>
      <c r="BV24" s="419">
        <v>676066573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3</v>
      </c>
      <c r="M25" s="373"/>
      <c r="N25" s="373"/>
      <c r="O25" s="373"/>
      <c r="P25" s="374"/>
      <c r="Q25" s="372">
        <v>9435</v>
      </c>
      <c r="R25" s="373"/>
      <c r="S25" s="373"/>
      <c r="T25" s="373"/>
      <c r="U25" s="373"/>
      <c r="V25" s="374"/>
      <c r="W25" s="462"/>
      <c r="X25" s="399"/>
      <c r="Y25" s="400"/>
      <c r="Z25" s="375" t="s">
        <v>166</v>
      </c>
      <c r="AA25" s="376"/>
      <c r="AB25" s="376"/>
      <c r="AC25" s="376"/>
      <c r="AD25" s="376"/>
      <c r="AE25" s="376"/>
      <c r="AF25" s="376"/>
      <c r="AG25" s="377"/>
      <c r="AH25" s="372">
        <v>1482</v>
      </c>
      <c r="AI25" s="373"/>
      <c r="AJ25" s="373"/>
      <c r="AK25" s="373"/>
      <c r="AL25" s="374"/>
      <c r="AM25" s="372">
        <v>4712760</v>
      </c>
      <c r="AN25" s="373"/>
      <c r="AO25" s="373"/>
      <c r="AP25" s="373"/>
      <c r="AQ25" s="373"/>
      <c r="AR25" s="374"/>
      <c r="AS25" s="372">
        <v>3180</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295540316</v>
      </c>
      <c r="BO25" s="449"/>
      <c r="BP25" s="449"/>
      <c r="BQ25" s="449"/>
      <c r="BR25" s="449"/>
      <c r="BS25" s="449"/>
      <c r="BT25" s="449"/>
      <c r="BU25" s="450"/>
      <c r="BV25" s="448">
        <v>268375930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8300</v>
      </c>
      <c r="R26" s="373"/>
      <c r="S26" s="373"/>
      <c r="T26" s="373"/>
      <c r="U26" s="373"/>
      <c r="V26" s="374"/>
      <c r="W26" s="462"/>
      <c r="X26" s="399"/>
      <c r="Y26" s="400"/>
      <c r="Z26" s="375" t="s">
        <v>169</v>
      </c>
      <c r="AA26" s="430"/>
      <c r="AB26" s="430"/>
      <c r="AC26" s="430"/>
      <c r="AD26" s="430"/>
      <c r="AE26" s="430"/>
      <c r="AF26" s="430"/>
      <c r="AG26" s="431"/>
      <c r="AH26" s="372">
        <v>1621</v>
      </c>
      <c r="AI26" s="373"/>
      <c r="AJ26" s="373"/>
      <c r="AK26" s="373"/>
      <c r="AL26" s="374"/>
      <c r="AM26" s="372">
        <v>5321743</v>
      </c>
      <c r="AN26" s="373"/>
      <c r="AO26" s="373"/>
      <c r="AP26" s="373"/>
      <c r="AQ26" s="373"/>
      <c r="AR26" s="374"/>
      <c r="AS26" s="372">
        <v>3283</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v>5177006</v>
      </c>
      <c r="BO26" s="420"/>
      <c r="BP26" s="420"/>
      <c r="BQ26" s="420"/>
      <c r="BR26" s="420"/>
      <c r="BS26" s="420"/>
      <c r="BT26" s="420"/>
      <c r="BU26" s="421"/>
      <c r="BV26" s="419">
        <v>5406622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11400</v>
      </c>
      <c r="R27" s="373"/>
      <c r="S27" s="373"/>
      <c r="T27" s="373"/>
      <c r="U27" s="373"/>
      <c r="V27" s="374"/>
      <c r="W27" s="462"/>
      <c r="X27" s="399"/>
      <c r="Y27" s="400"/>
      <c r="Z27" s="375" t="s">
        <v>172</v>
      </c>
      <c r="AA27" s="376"/>
      <c r="AB27" s="376"/>
      <c r="AC27" s="376"/>
      <c r="AD27" s="376"/>
      <c r="AE27" s="376"/>
      <c r="AF27" s="376"/>
      <c r="AG27" s="377"/>
      <c r="AH27" s="372">
        <v>7493</v>
      </c>
      <c r="AI27" s="373"/>
      <c r="AJ27" s="373"/>
      <c r="AK27" s="373"/>
      <c r="AL27" s="374"/>
      <c r="AM27" s="372">
        <v>26245824</v>
      </c>
      <c r="AN27" s="373"/>
      <c r="AO27" s="373"/>
      <c r="AP27" s="373"/>
      <c r="AQ27" s="373"/>
      <c r="AR27" s="374"/>
      <c r="AS27" s="372">
        <v>3503</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8217276</v>
      </c>
      <c r="BO27" s="454"/>
      <c r="BP27" s="454"/>
      <c r="BQ27" s="454"/>
      <c r="BR27" s="454"/>
      <c r="BS27" s="454"/>
      <c r="BT27" s="454"/>
      <c r="BU27" s="455"/>
      <c r="BV27" s="453">
        <v>8207016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10400</v>
      </c>
      <c r="R28" s="373"/>
      <c r="S28" s="373"/>
      <c r="T28" s="373"/>
      <c r="U28" s="373"/>
      <c r="V28" s="374"/>
      <c r="W28" s="462"/>
      <c r="X28" s="399"/>
      <c r="Y28" s="400"/>
      <c r="Z28" s="375" t="s">
        <v>175</v>
      </c>
      <c r="AA28" s="376"/>
      <c r="AB28" s="376"/>
      <c r="AC28" s="376"/>
      <c r="AD28" s="376"/>
      <c r="AE28" s="376"/>
      <c r="AF28" s="376"/>
      <c r="AG28" s="377"/>
      <c r="AH28" s="372">
        <v>851</v>
      </c>
      <c r="AI28" s="373"/>
      <c r="AJ28" s="373"/>
      <c r="AK28" s="373"/>
      <c r="AL28" s="374"/>
      <c r="AM28" s="372">
        <v>2265362</v>
      </c>
      <c r="AN28" s="373"/>
      <c r="AO28" s="373"/>
      <c r="AP28" s="373"/>
      <c r="AQ28" s="373"/>
      <c r="AR28" s="374"/>
      <c r="AS28" s="372">
        <v>2662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14725501</v>
      </c>
      <c r="BO28" s="449"/>
      <c r="BP28" s="449"/>
      <c r="BQ28" s="449"/>
      <c r="BR28" s="449"/>
      <c r="BS28" s="449"/>
      <c r="BT28" s="449"/>
      <c r="BU28" s="450"/>
      <c r="BV28" s="448">
        <v>15598498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63</v>
      </c>
      <c r="M29" s="373"/>
      <c r="N29" s="373"/>
      <c r="O29" s="373"/>
      <c r="P29" s="374"/>
      <c r="Q29" s="372">
        <v>9300</v>
      </c>
      <c r="R29" s="373"/>
      <c r="S29" s="373"/>
      <c r="T29" s="373"/>
      <c r="U29" s="373"/>
      <c r="V29" s="374"/>
      <c r="W29" s="463"/>
      <c r="X29" s="464"/>
      <c r="Y29" s="465"/>
      <c r="Z29" s="375" t="s">
        <v>178</v>
      </c>
      <c r="AA29" s="376"/>
      <c r="AB29" s="376"/>
      <c r="AC29" s="376"/>
      <c r="AD29" s="376"/>
      <c r="AE29" s="376"/>
      <c r="AF29" s="376"/>
      <c r="AG29" s="377"/>
      <c r="AH29" s="372">
        <v>18742</v>
      </c>
      <c r="AI29" s="373"/>
      <c r="AJ29" s="373"/>
      <c r="AK29" s="373"/>
      <c r="AL29" s="374"/>
      <c r="AM29" s="372">
        <v>61930358</v>
      </c>
      <c r="AN29" s="373"/>
      <c r="AO29" s="373"/>
      <c r="AP29" s="373"/>
      <c r="AQ29" s="373"/>
      <c r="AR29" s="374"/>
      <c r="AS29" s="372">
        <v>3304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23297404</v>
      </c>
      <c r="BO29" s="420"/>
      <c r="BP29" s="420"/>
      <c r="BQ29" s="420"/>
      <c r="BR29" s="420"/>
      <c r="BS29" s="420"/>
      <c r="BT29" s="420"/>
      <c r="BU29" s="421"/>
      <c r="BV29" s="419">
        <v>21791250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52164291</v>
      </c>
      <c r="BO30" s="454"/>
      <c r="BP30" s="454"/>
      <c r="BQ30" s="454"/>
      <c r="BR30" s="454"/>
      <c r="BS30" s="454"/>
      <c r="BT30" s="454"/>
      <c r="BU30" s="455"/>
      <c r="BV30" s="453">
        <v>50018972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国民健康保険事業費</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港湾事業会計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IF('各会計、関係団体の財政状況及び健全化判断比率'!B39="","",'各会計、関係団体の財政状況及び健全化判断比率'!B39)</f>
        <v>市場事業費</v>
      </c>
      <c r="BH34" s="368"/>
      <c r="BI34" s="368"/>
      <c r="BJ34" s="368"/>
      <c r="BK34" s="368"/>
      <c r="BL34" s="368"/>
      <c r="BM34" s="368"/>
      <c r="BN34" s="368"/>
      <c r="BO34" s="368"/>
      <c r="BP34" s="368"/>
      <c r="BQ34" s="368"/>
      <c r="BR34" s="368"/>
      <c r="BS34" s="368"/>
      <c r="BT34" s="368"/>
      <c r="BU34" s="368"/>
      <c r="BV34" s="181"/>
      <c r="BW34" s="367">
        <f>IF(BY34="","",MAX(C34:D43,U34:V43,AM34:AN43,BE34:BF43)+1)</f>
        <v>21</v>
      </c>
      <c r="BX34" s="367"/>
      <c r="BY34" s="368" t="str">
        <f>IF('各会計、関係団体の財政状況及び健全化判断比率'!B68="","",'各会計、関係団体の財政状況及び健全化判断比率'!B68)</f>
        <v>関西広域連合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(公財)神戸国際コミュニティセンター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母子父子寡婦福祉資金貸付事業費</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介護保険事業費</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f t="shared" ref="BE35:BE43" si="1">IF(BG35="","",BE34+1)</f>
        <v>18</v>
      </c>
      <c r="BF35" s="367"/>
      <c r="BG35" s="368" t="str">
        <f>IF('各会計、関係団体の財政状況及び健全化判断比率'!B40="","",'各会計、関係団体の財政状況及び健全化判断比率'!B40)</f>
        <v>食肉センター事業費</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(公財)神戸医療産業都市推進機構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市営住宅事業費</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駐車場事業費</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f t="shared" si="1"/>
        <v>19</v>
      </c>
      <c r="BF36" s="367"/>
      <c r="BG36" s="368" t="str">
        <f>IF('各会計、関係団体の財政状況及び健全化判断比率'!B41="","",'各会計、関係団体の財政状況及び健全化判断比率'!B41)</f>
        <v>農業集落排水事業費</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(公財)計算科学振興財団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空港整備事業費</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後期高齢者医療事業費</v>
      </c>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f t="shared" si="1"/>
        <v>20</v>
      </c>
      <c r="BF37" s="367"/>
      <c r="BG37" s="368" t="str">
        <f>IF('各会計、関係団体の財政状況及び健全化判断比率'!B42="","",'各会計、関係団体の財政状況及び健全化判断比率'!B42)</f>
        <v>市街地再開発事業費</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神戸都市振興サービス(株)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公債費</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IF('各会計、関係団体の財政状況及び健全化判断比率'!B36="","",'各会計、関係団体の財政状況及び健全化判断比率'!B36)</f>
        <v>自動車事業会計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神戸市公立大学法人</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15</v>
      </c>
      <c r="AN39" s="367"/>
      <c r="AO39" s="368" t="str">
        <f>IF('各会計、関係団体の財政状況及び健全化判断比率'!B37="","",'各会計、関係団体の財政状況及び健全化判断比率'!B37)</f>
        <v>高速鉄道事業会計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(公財)神戸いきいき勤労財団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f t="shared" si="0"/>
        <v>16</v>
      </c>
      <c r="AN40" s="367"/>
      <c r="AO40" s="368" t="str">
        <f>IF('各会計、関係団体の財政状況及び健全化判断比率'!B38="","",'各会計、関係団体の財政状況及び健全化判断比率'!B38)</f>
        <v>新都市整備事業会計</v>
      </c>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(公財)神戸市スポーツ協会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(公財)神戸市民文化振興財団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(公財)こうべ市民福祉振興協会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(社福)神戸市社会福祉協議会</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I1iJ1RzcHy1OuWGzADw98LaaG3j+5bz/Tp1Suct+TW77Wu1LnfRL515hY6thDVGyYhQaCbN3RaKdHVH3zyVA==" saltValue="8L/OD9aLhu3+KHRPqAKd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321122432</v>
      </c>
      <c r="S5" s="677"/>
      <c r="T5" s="677"/>
      <c r="U5" s="677"/>
      <c r="V5" s="677"/>
      <c r="W5" s="677"/>
      <c r="X5" s="677"/>
      <c r="Y5" s="702"/>
      <c r="Z5" s="715">
        <v>33.700000000000003</v>
      </c>
      <c r="AA5" s="715"/>
      <c r="AB5" s="715"/>
      <c r="AC5" s="715"/>
      <c r="AD5" s="716">
        <v>296813095</v>
      </c>
      <c r="AE5" s="716"/>
      <c r="AF5" s="716"/>
      <c r="AG5" s="716"/>
      <c r="AH5" s="716"/>
      <c r="AI5" s="716"/>
      <c r="AJ5" s="716"/>
      <c r="AK5" s="716"/>
      <c r="AL5" s="703">
        <v>65</v>
      </c>
      <c r="AM5" s="685"/>
      <c r="AN5" s="685"/>
      <c r="AO5" s="704"/>
      <c r="AP5" s="679" t="s">
        <v>217</v>
      </c>
      <c r="AQ5" s="680"/>
      <c r="AR5" s="680"/>
      <c r="AS5" s="680"/>
      <c r="AT5" s="680"/>
      <c r="AU5" s="680"/>
      <c r="AV5" s="680"/>
      <c r="AW5" s="680"/>
      <c r="AX5" s="680"/>
      <c r="AY5" s="680"/>
      <c r="AZ5" s="680"/>
      <c r="BA5" s="680"/>
      <c r="BB5" s="680"/>
      <c r="BC5" s="680"/>
      <c r="BD5" s="680"/>
      <c r="BE5" s="680"/>
      <c r="BF5" s="681"/>
      <c r="BG5" s="621">
        <v>287023459</v>
      </c>
      <c r="BH5" s="622"/>
      <c r="BI5" s="622"/>
      <c r="BJ5" s="622"/>
      <c r="BK5" s="622"/>
      <c r="BL5" s="622"/>
      <c r="BM5" s="622"/>
      <c r="BN5" s="623"/>
      <c r="BO5" s="659">
        <v>89.4</v>
      </c>
      <c r="BP5" s="659"/>
      <c r="BQ5" s="659"/>
      <c r="BR5" s="659"/>
      <c r="BS5" s="660">
        <v>5092589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4931326</v>
      </c>
      <c r="S6" s="622"/>
      <c r="T6" s="622"/>
      <c r="U6" s="622"/>
      <c r="V6" s="622"/>
      <c r="W6" s="622"/>
      <c r="X6" s="622"/>
      <c r="Y6" s="623"/>
      <c r="Z6" s="659">
        <v>0.5</v>
      </c>
      <c r="AA6" s="659"/>
      <c r="AB6" s="659"/>
      <c r="AC6" s="659"/>
      <c r="AD6" s="660">
        <v>4931326</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287023459</v>
      </c>
      <c r="BH6" s="622"/>
      <c r="BI6" s="622"/>
      <c r="BJ6" s="622"/>
      <c r="BK6" s="622"/>
      <c r="BL6" s="622"/>
      <c r="BM6" s="622"/>
      <c r="BN6" s="623"/>
      <c r="BO6" s="659">
        <v>89.4</v>
      </c>
      <c r="BP6" s="659"/>
      <c r="BQ6" s="659"/>
      <c r="BR6" s="659"/>
      <c r="BS6" s="660">
        <v>5092589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2017037</v>
      </c>
      <c r="CS6" s="622"/>
      <c r="CT6" s="622"/>
      <c r="CU6" s="622"/>
      <c r="CV6" s="622"/>
      <c r="CW6" s="622"/>
      <c r="CX6" s="622"/>
      <c r="CY6" s="623"/>
      <c r="CZ6" s="703">
        <v>0.2</v>
      </c>
      <c r="DA6" s="685"/>
      <c r="DB6" s="685"/>
      <c r="DC6" s="705"/>
      <c r="DD6" s="627">
        <v>27715</v>
      </c>
      <c r="DE6" s="622"/>
      <c r="DF6" s="622"/>
      <c r="DG6" s="622"/>
      <c r="DH6" s="622"/>
      <c r="DI6" s="622"/>
      <c r="DJ6" s="622"/>
      <c r="DK6" s="622"/>
      <c r="DL6" s="622"/>
      <c r="DM6" s="622"/>
      <c r="DN6" s="622"/>
      <c r="DO6" s="622"/>
      <c r="DP6" s="623"/>
      <c r="DQ6" s="627">
        <v>1991254</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138045</v>
      </c>
      <c r="S7" s="622"/>
      <c r="T7" s="622"/>
      <c r="U7" s="622"/>
      <c r="V7" s="622"/>
      <c r="W7" s="622"/>
      <c r="X7" s="622"/>
      <c r="Y7" s="623"/>
      <c r="Z7" s="659">
        <v>0</v>
      </c>
      <c r="AA7" s="659"/>
      <c r="AB7" s="659"/>
      <c r="AC7" s="659"/>
      <c r="AD7" s="660">
        <v>138045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153620567</v>
      </c>
      <c r="BH7" s="622"/>
      <c r="BI7" s="622"/>
      <c r="BJ7" s="622"/>
      <c r="BK7" s="622"/>
      <c r="BL7" s="622"/>
      <c r="BM7" s="622"/>
      <c r="BN7" s="623"/>
      <c r="BO7" s="659">
        <v>47.8</v>
      </c>
      <c r="BP7" s="659"/>
      <c r="BQ7" s="659"/>
      <c r="BR7" s="659"/>
      <c r="BS7" s="660">
        <v>5092589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64381365</v>
      </c>
      <c r="CS7" s="622"/>
      <c r="CT7" s="622"/>
      <c r="CU7" s="622"/>
      <c r="CV7" s="622"/>
      <c r="CW7" s="622"/>
      <c r="CX7" s="622"/>
      <c r="CY7" s="623"/>
      <c r="CZ7" s="659">
        <v>6.9</v>
      </c>
      <c r="DA7" s="659"/>
      <c r="DB7" s="659"/>
      <c r="DC7" s="659"/>
      <c r="DD7" s="627">
        <v>8057056</v>
      </c>
      <c r="DE7" s="622"/>
      <c r="DF7" s="622"/>
      <c r="DG7" s="622"/>
      <c r="DH7" s="622"/>
      <c r="DI7" s="622"/>
      <c r="DJ7" s="622"/>
      <c r="DK7" s="622"/>
      <c r="DL7" s="622"/>
      <c r="DM7" s="622"/>
      <c r="DN7" s="622"/>
      <c r="DO7" s="622"/>
      <c r="DP7" s="623"/>
      <c r="DQ7" s="627">
        <v>45236759</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2528128</v>
      </c>
      <c r="S8" s="622"/>
      <c r="T8" s="622"/>
      <c r="U8" s="622"/>
      <c r="V8" s="622"/>
      <c r="W8" s="622"/>
      <c r="X8" s="622"/>
      <c r="Y8" s="623"/>
      <c r="Z8" s="659">
        <v>0.3</v>
      </c>
      <c r="AA8" s="659"/>
      <c r="AB8" s="659"/>
      <c r="AC8" s="659"/>
      <c r="AD8" s="660">
        <v>2528128</v>
      </c>
      <c r="AE8" s="660"/>
      <c r="AF8" s="660"/>
      <c r="AG8" s="660"/>
      <c r="AH8" s="660"/>
      <c r="AI8" s="660"/>
      <c r="AJ8" s="660"/>
      <c r="AK8" s="660"/>
      <c r="AL8" s="624">
        <v>0.6</v>
      </c>
      <c r="AM8" s="625"/>
      <c r="AN8" s="625"/>
      <c r="AO8" s="661"/>
      <c r="AP8" s="618" t="s">
        <v>228</v>
      </c>
      <c r="AQ8" s="619"/>
      <c r="AR8" s="619"/>
      <c r="AS8" s="619"/>
      <c r="AT8" s="619"/>
      <c r="AU8" s="619"/>
      <c r="AV8" s="619"/>
      <c r="AW8" s="619"/>
      <c r="AX8" s="619"/>
      <c r="AY8" s="619"/>
      <c r="AZ8" s="619"/>
      <c r="BA8" s="619"/>
      <c r="BB8" s="619"/>
      <c r="BC8" s="619"/>
      <c r="BD8" s="619"/>
      <c r="BE8" s="619"/>
      <c r="BF8" s="620"/>
      <c r="BG8" s="621">
        <v>2849126</v>
      </c>
      <c r="BH8" s="622"/>
      <c r="BI8" s="622"/>
      <c r="BJ8" s="622"/>
      <c r="BK8" s="622"/>
      <c r="BL8" s="622"/>
      <c r="BM8" s="622"/>
      <c r="BN8" s="623"/>
      <c r="BO8" s="659">
        <v>0.9</v>
      </c>
      <c r="BP8" s="659"/>
      <c r="BQ8" s="659"/>
      <c r="BR8" s="659"/>
      <c r="BS8" s="660">
        <v>290927</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370849461</v>
      </c>
      <c r="CS8" s="622"/>
      <c r="CT8" s="622"/>
      <c r="CU8" s="622"/>
      <c r="CV8" s="622"/>
      <c r="CW8" s="622"/>
      <c r="CX8" s="622"/>
      <c r="CY8" s="623"/>
      <c r="CZ8" s="659">
        <v>39.799999999999997</v>
      </c>
      <c r="DA8" s="659"/>
      <c r="DB8" s="659"/>
      <c r="DC8" s="659"/>
      <c r="DD8" s="627">
        <v>3476964</v>
      </c>
      <c r="DE8" s="622"/>
      <c r="DF8" s="622"/>
      <c r="DG8" s="622"/>
      <c r="DH8" s="622"/>
      <c r="DI8" s="622"/>
      <c r="DJ8" s="622"/>
      <c r="DK8" s="622"/>
      <c r="DL8" s="622"/>
      <c r="DM8" s="622"/>
      <c r="DN8" s="622"/>
      <c r="DO8" s="622"/>
      <c r="DP8" s="623"/>
      <c r="DQ8" s="627">
        <v>181957849</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2696710</v>
      </c>
      <c r="S9" s="622"/>
      <c r="T9" s="622"/>
      <c r="U9" s="622"/>
      <c r="V9" s="622"/>
      <c r="W9" s="622"/>
      <c r="X9" s="622"/>
      <c r="Y9" s="623"/>
      <c r="Z9" s="659">
        <v>0.3</v>
      </c>
      <c r="AA9" s="659"/>
      <c r="AB9" s="659"/>
      <c r="AC9" s="659"/>
      <c r="AD9" s="660">
        <v>2696710</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127495160</v>
      </c>
      <c r="BH9" s="622"/>
      <c r="BI9" s="622"/>
      <c r="BJ9" s="622"/>
      <c r="BK9" s="622"/>
      <c r="BL9" s="622"/>
      <c r="BM9" s="622"/>
      <c r="BN9" s="623"/>
      <c r="BO9" s="659">
        <v>39.700000000000003</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67393708</v>
      </c>
      <c r="CS9" s="622"/>
      <c r="CT9" s="622"/>
      <c r="CU9" s="622"/>
      <c r="CV9" s="622"/>
      <c r="CW9" s="622"/>
      <c r="CX9" s="622"/>
      <c r="CY9" s="623"/>
      <c r="CZ9" s="659">
        <v>7.2</v>
      </c>
      <c r="DA9" s="659"/>
      <c r="DB9" s="659"/>
      <c r="DC9" s="659"/>
      <c r="DD9" s="627">
        <v>4312774</v>
      </c>
      <c r="DE9" s="622"/>
      <c r="DF9" s="622"/>
      <c r="DG9" s="622"/>
      <c r="DH9" s="622"/>
      <c r="DI9" s="622"/>
      <c r="DJ9" s="622"/>
      <c r="DK9" s="622"/>
      <c r="DL9" s="622"/>
      <c r="DM9" s="622"/>
      <c r="DN9" s="622"/>
      <c r="DO9" s="622"/>
      <c r="DP9" s="623"/>
      <c r="DQ9" s="627">
        <v>37938605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v>374445</v>
      </c>
      <c r="S10" s="622"/>
      <c r="T10" s="622"/>
      <c r="U10" s="622"/>
      <c r="V10" s="622"/>
      <c r="W10" s="622"/>
      <c r="X10" s="622"/>
      <c r="Y10" s="623"/>
      <c r="Z10" s="659">
        <v>0</v>
      </c>
      <c r="AA10" s="659"/>
      <c r="AB10" s="659"/>
      <c r="AC10" s="659"/>
      <c r="AD10" s="660">
        <v>374445</v>
      </c>
      <c r="AE10" s="660"/>
      <c r="AF10" s="660"/>
      <c r="AG10" s="660"/>
      <c r="AH10" s="660"/>
      <c r="AI10" s="660"/>
      <c r="AJ10" s="660"/>
      <c r="AK10" s="660"/>
      <c r="AL10" s="624">
        <v>0.1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5677309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301232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162788</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37020573</v>
      </c>
      <c r="S11" s="622"/>
      <c r="T11" s="622"/>
      <c r="U11" s="622"/>
      <c r="V11" s="622"/>
      <c r="W11" s="622"/>
      <c r="X11" s="622"/>
      <c r="Y11" s="623"/>
      <c r="Z11" s="624">
        <v>3.9</v>
      </c>
      <c r="AA11" s="625"/>
      <c r="AB11" s="625"/>
      <c r="AC11" s="626"/>
      <c r="AD11" s="627">
        <v>37020573</v>
      </c>
      <c r="AE11" s="622"/>
      <c r="AF11" s="622"/>
      <c r="AG11" s="622"/>
      <c r="AH11" s="622"/>
      <c r="AI11" s="622"/>
      <c r="AJ11" s="622"/>
      <c r="AK11" s="623"/>
      <c r="AL11" s="624">
        <v>8.1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17598972</v>
      </c>
      <c r="BH11" s="622"/>
      <c r="BI11" s="622"/>
      <c r="BJ11" s="622"/>
      <c r="BK11" s="622"/>
      <c r="BL11" s="622"/>
      <c r="BM11" s="622"/>
      <c r="BN11" s="623"/>
      <c r="BO11" s="659">
        <v>5.5</v>
      </c>
      <c r="BP11" s="659"/>
      <c r="BQ11" s="659"/>
      <c r="BR11" s="659"/>
      <c r="BS11" s="660">
        <v>4801662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7164175</v>
      </c>
      <c r="CS11" s="622"/>
      <c r="CT11" s="622"/>
      <c r="CU11" s="622"/>
      <c r="CV11" s="622"/>
      <c r="CW11" s="622"/>
      <c r="CX11" s="622"/>
      <c r="CY11" s="623"/>
      <c r="CZ11" s="659">
        <v>0.8</v>
      </c>
      <c r="DA11" s="659"/>
      <c r="DB11" s="659"/>
      <c r="DC11" s="659"/>
      <c r="DD11" s="627">
        <v>3038907</v>
      </c>
      <c r="DE11" s="622"/>
      <c r="DF11" s="622"/>
      <c r="DG11" s="622"/>
      <c r="DH11" s="622"/>
      <c r="DI11" s="622"/>
      <c r="DJ11" s="622"/>
      <c r="DK11" s="622"/>
      <c r="DL11" s="622"/>
      <c r="DM11" s="622"/>
      <c r="DN11" s="622"/>
      <c r="DO11" s="622"/>
      <c r="DP11" s="623"/>
      <c r="DQ11" s="627">
        <v>3658604</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356219</v>
      </c>
      <c r="S12" s="622"/>
      <c r="T12" s="622"/>
      <c r="U12" s="622"/>
      <c r="V12" s="622"/>
      <c r="W12" s="622"/>
      <c r="X12" s="622"/>
      <c r="Y12" s="623"/>
      <c r="Z12" s="659">
        <v>0</v>
      </c>
      <c r="AA12" s="659"/>
      <c r="AB12" s="659"/>
      <c r="AC12" s="659"/>
      <c r="AD12" s="660">
        <v>356219</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121312828</v>
      </c>
      <c r="BH12" s="622"/>
      <c r="BI12" s="622"/>
      <c r="BJ12" s="622"/>
      <c r="BK12" s="622"/>
      <c r="BL12" s="622"/>
      <c r="BM12" s="622"/>
      <c r="BN12" s="623"/>
      <c r="BO12" s="659">
        <v>37.799999999999997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8204618</v>
      </c>
      <c r="CS12" s="622"/>
      <c r="CT12" s="622"/>
      <c r="CU12" s="622"/>
      <c r="CV12" s="622"/>
      <c r="CW12" s="622"/>
      <c r="CX12" s="622"/>
      <c r="CY12" s="623"/>
      <c r="CZ12" s="659">
        <v>0.9</v>
      </c>
      <c r="DA12" s="659"/>
      <c r="DB12" s="659"/>
      <c r="DC12" s="659"/>
      <c r="DD12" s="627">
        <v>875320</v>
      </c>
      <c r="DE12" s="622"/>
      <c r="DF12" s="622"/>
      <c r="DG12" s="622"/>
      <c r="DH12" s="622"/>
      <c r="DI12" s="622"/>
      <c r="DJ12" s="622"/>
      <c r="DK12" s="622"/>
      <c r="DL12" s="622"/>
      <c r="DM12" s="622"/>
      <c r="DN12" s="622"/>
      <c r="DO12" s="622"/>
      <c r="DP12" s="623"/>
      <c r="DQ12" s="627">
        <v>4230895</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120619388</v>
      </c>
      <c r="BH13" s="622"/>
      <c r="BI13" s="622"/>
      <c r="BJ13" s="622"/>
      <c r="BK13" s="622"/>
      <c r="BL13" s="622"/>
      <c r="BM13" s="622"/>
      <c r="BN13" s="623"/>
      <c r="BO13" s="659">
        <v>37.6</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116661299</v>
      </c>
      <c r="CS13" s="622"/>
      <c r="CT13" s="622"/>
      <c r="CU13" s="622"/>
      <c r="CV13" s="622"/>
      <c r="CW13" s="622"/>
      <c r="CX13" s="622"/>
      <c r="CY13" s="623"/>
      <c r="CZ13" s="659">
        <v>12.5</v>
      </c>
      <c r="DA13" s="659"/>
      <c r="DB13" s="659"/>
      <c r="DC13" s="659"/>
      <c r="DD13" s="627">
        <v>70238738</v>
      </c>
      <c r="DE13" s="622"/>
      <c r="DF13" s="622"/>
      <c r="DG13" s="622"/>
      <c r="DH13" s="622"/>
      <c r="DI13" s="622"/>
      <c r="DJ13" s="622"/>
      <c r="DK13" s="622"/>
      <c r="DL13" s="622"/>
      <c r="DM13" s="622"/>
      <c r="DN13" s="622"/>
      <c r="DO13" s="622"/>
      <c r="DP13" s="623"/>
      <c r="DQ13" s="627">
        <v>31764472</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43366</v>
      </c>
      <c r="S14" s="622"/>
      <c r="T14" s="622"/>
      <c r="U14" s="622"/>
      <c r="V14" s="622"/>
      <c r="W14" s="622"/>
      <c r="X14" s="622"/>
      <c r="Y14" s="623"/>
      <c r="Z14" s="659">
        <v>0</v>
      </c>
      <c r="AA14" s="659"/>
      <c r="AB14" s="659"/>
      <c r="AC14" s="659"/>
      <c r="AD14" s="660">
        <v>43366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1975999</v>
      </c>
      <c r="BH14" s="622"/>
      <c r="BI14" s="622"/>
      <c r="BJ14" s="622"/>
      <c r="BK14" s="622"/>
      <c r="BL14" s="622"/>
      <c r="BM14" s="622"/>
      <c r="BN14" s="623"/>
      <c r="BO14" s="659">
        <v>0.6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18448257</v>
      </c>
      <c r="CS14" s="622"/>
      <c r="CT14" s="622"/>
      <c r="CU14" s="622"/>
      <c r="CV14" s="622"/>
      <c r="CW14" s="622"/>
      <c r="CX14" s="622"/>
      <c r="CY14" s="623"/>
      <c r="CZ14" s="659">
        <v>2</v>
      </c>
      <c r="DA14" s="659"/>
      <c r="DB14" s="659"/>
      <c r="DC14" s="659"/>
      <c r="DD14" s="627">
        <v>1984038</v>
      </c>
      <c r="DE14" s="622"/>
      <c r="DF14" s="622"/>
      <c r="DG14" s="622"/>
      <c r="DH14" s="622"/>
      <c r="DI14" s="622"/>
      <c r="DJ14" s="622"/>
      <c r="DK14" s="622"/>
      <c r="DL14" s="622"/>
      <c r="DM14" s="622"/>
      <c r="DN14" s="622"/>
      <c r="DO14" s="622"/>
      <c r="DP14" s="623"/>
      <c r="DQ14" s="627">
        <v>16545835</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v>6433667</v>
      </c>
      <c r="S15" s="622"/>
      <c r="T15" s="622"/>
      <c r="U15" s="622"/>
      <c r="V15" s="622"/>
      <c r="W15" s="622"/>
      <c r="X15" s="622"/>
      <c r="Y15" s="623"/>
      <c r="Z15" s="659">
        <v>0.7</v>
      </c>
      <c r="AA15" s="659"/>
      <c r="AB15" s="659"/>
      <c r="AC15" s="659"/>
      <c r="AD15" s="660">
        <v>6433667</v>
      </c>
      <c r="AE15" s="660"/>
      <c r="AF15" s="660"/>
      <c r="AG15" s="660"/>
      <c r="AH15" s="660"/>
      <c r="AI15" s="660"/>
      <c r="AJ15" s="660"/>
      <c r="AK15" s="660"/>
      <c r="AL15" s="624">
        <v>1.4</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10114065</v>
      </c>
      <c r="BH15" s="622"/>
      <c r="BI15" s="622"/>
      <c r="BJ15" s="622"/>
      <c r="BK15" s="622"/>
      <c r="BL15" s="622"/>
      <c r="BM15" s="622"/>
      <c r="BN15" s="623"/>
      <c r="BO15" s="659">
        <v>3.1</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146454558</v>
      </c>
      <c r="CS15" s="622"/>
      <c r="CT15" s="622"/>
      <c r="CU15" s="622"/>
      <c r="CV15" s="622"/>
      <c r="CW15" s="622"/>
      <c r="CX15" s="622"/>
      <c r="CY15" s="623"/>
      <c r="CZ15" s="659">
        <v>15.7</v>
      </c>
      <c r="DA15" s="659"/>
      <c r="DB15" s="659"/>
      <c r="DC15" s="659"/>
      <c r="DD15" s="627">
        <v>18345287</v>
      </c>
      <c r="DE15" s="622"/>
      <c r="DF15" s="622"/>
      <c r="DG15" s="622"/>
      <c r="DH15" s="622"/>
      <c r="DI15" s="622"/>
      <c r="DJ15" s="622"/>
      <c r="DK15" s="622"/>
      <c r="DL15" s="622"/>
      <c r="DM15" s="622"/>
      <c r="DN15" s="622"/>
      <c r="DO15" s="622"/>
      <c r="DP15" s="623"/>
      <c r="DQ15" s="627">
        <v>107426269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946919</v>
      </c>
      <c r="S16" s="622"/>
      <c r="T16" s="622"/>
      <c r="U16" s="622"/>
      <c r="V16" s="622"/>
      <c r="W16" s="622"/>
      <c r="X16" s="622"/>
      <c r="Y16" s="623"/>
      <c r="Z16" s="659">
        <v>0.1</v>
      </c>
      <c r="AA16" s="659"/>
      <c r="AB16" s="659"/>
      <c r="AC16" s="659"/>
      <c r="AD16" s="660">
        <v>946919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32358</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23447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4164466</v>
      </c>
      <c r="S17" s="622"/>
      <c r="T17" s="622"/>
      <c r="U17" s="622"/>
      <c r="V17" s="622"/>
      <c r="W17" s="622"/>
      <c r="X17" s="622"/>
      <c r="Y17" s="623"/>
      <c r="Z17" s="659">
        <v>0.4</v>
      </c>
      <c r="AA17" s="659"/>
      <c r="AB17" s="659"/>
      <c r="AC17" s="659"/>
      <c r="AD17" s="660">
        <v>4164466</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116163570</v>
      </c>
      <c r="CS17" s="622"/>
      <c r="CT17" s="622"/>
      <c r="CU17" s="622"/>
      <c r="CV17" s="622"/>
      <c r="CW17" s="622"/>
      <c r="CX17" s="622"/>
      <c r="CY17" s="623"/>
      <c r="CZ17" s="659">
        <v>12.5</v>
      </c>
      <c r="DA17" s="659"/>
      <c r="DB17" s="659"/>
      <c r="DC17" s="659"/>
      <c r="DD17" s="627" t="s">
        <v>122</v>
      </c>
      <c r="DE17" s="622"/>
      <c r="DF17" s="622"/>
      <c r="DG17" s="622"/>
      <c r="DH17" s="622"/>
      <c r="DI17" s="622"/>
      <c r="DJ17" s="622"/>
      <c r="DK17" s="622"/>
      <c r="DL17" s="622"/>
      <c r="DM17" s="622"/>
      <c r="DN17" s="622"/>
      <c r="DO17" s="622"/>
      <c r="DP17" s="623"/>
      <c r="DQ17" s="627">
        <v>101248035</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1666368</v>
      </c>
      <c r="S18" s="622"/>
      <c r="T18" s="622"/>
      <c r="U18" s="622"/>
      <c r="V18" s="622"/>
      <c r="W18" s="622"/>
      <c r="X18" s="622"/>
      <c r="Y18" s="623"/>
      <c r="Z18" s="659">
        <v>0.2</v>
      </c>
      <c r="AA18" s="659"/>
      <c r="AB18" s="659"/>
      <c r="AC18" s="659"/>
      <c r="AD18" s="660">
        <v>1666368</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v>13478962</v>
      </c>
      <c r="CS18" s="622"/>
      <c r="CT18" s="622"/>
      <c r="CU18" s="622"/>
      <c r="CV18" s="622"/>
      <c r="CW18" s="622"/>
      <c r="CX18" s="622"/>
      <c r="CY18" s="623"/>
      <c r="CZ18" s="659">
        <v>1.4</v>
      </c>
      <c r="DA18" s="659"/>
      <c r="DB18" s="659"/>
      <c r="DC18" s="659"/>
      <c r="DD18" s="627" t="s">
        <v>122</v>
      </c>
      <c r="DE18" s="622"/>
      <c r="DF18" s="622"/>
      <c r="DG18" s="622"/>
      <c r="DH18" s="622"/>
      <c r="DI18" s="622"/>
      <c r="DJ18" s="622"/>
      <c r="DK18" s="622"/>
      <c r="DL18" s="622"/>
      <c r="DM18" s="622"/>
      <c r="DN18" s="622"/>
      <c r="DO18" s="622"/>
      <c r="DP18" s="623"/>
      <c r="DQ18" s="627">
        <v>13478962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1589451</v>
      </c>
      <c r="S19" s="622"/>
      <c r="T19" s="622"/>
      <c r="U19" s="622"/>
      <c r="V19" s="622"/>
      <c r="W19" s="622"/>
      <c r="X19" s="622"/>
      <c r="Y19" s="623"/>
      <c r="Z19" s="659">
        <v>0.2</v>
      </c>
      <c r="AA19" s="659"/>
      <c r="AB19" s="659"/>
      <c r="AC19" s="659"/>
      <c r="AD19" s="660">
        <v>1589451</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34098973</v>
      </c>
      <c r="BH19" s="622"/>
      <c r="BI19" s="622"/>
      <c r="BJ19" s="622"/>
      <c r="BK19" s="622"/>
      <c r="BL19" s="622"/>
      <c r="BM19" s="622"/>
      <c r="BN19" s="623"/>
      <c r="BO19" s="659">
        <v>10.6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76917</v>
      </c>
      <c r="S20" s="622"/>
      <c r="T20" s="622"/>
      <c r="U20" s="622"/>
      <c r="V20" s="622"/>
      <c r="W20" s="622"/>
      <c r="X20" s="622"/>
      <c r="Y20" s="623"/>
      <c r="Z20" s="659">
        <v>0</v>
      </c>
      <c r="AA20" s="659"/>
      <c r="AB20" s="659"/>
      <c r="AC20" s="659"/>
      <c r="AD20" s="660">
        <v>76917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34098973</v>
      </c>
      <c r="BH20" s="622"/>
      <c r="BI20" s="622"/>
      <c r="BJ20" s="622"/>
      <c r="BK20" s="622"/>
      <c r="BL20" s="622"/>
      <c r="BM20" s="622"/>
      <c r="BN20" s="623"/>
      <c r="BO20" s="659">
        <v>10.6</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931550600</v>
      </c>
      <c r="CS20" s="622"/>
      <c r="CT20" s="622"/>
      <c r="CU20" s="622"/>
      <c r="CV20" s="622"/>
      <c r="CW20" s="622"/>
      <c r="CX20" s="622"/>
      <c r="CY20" s="623"/>
      <c r="CZ20" s="659">
        <v>100</v>
      </c>
      <c r="DA20" s="659"/>
      <c r="DB20" s="659"/>
      <c r="DC20" s="659"/>
      <c r="DD20" s="627">
        <v>110356799</v>
      </c>
      <c r="DE20" s="622"/>
      <c r="DF20" s="622"/>
      <c r="DG20" s="622"/>
      <c r="DH20" s="622"/>
      <c r="DI20" s="622"/>
      <c r="DJ20" s="622"/>
      <c r="DK20" s="622"/>
      <c r="DL20" s="622"/>
      <c r="DM20" s="622"/>
      <c r="DN20" s="622"/>
      <c r="DO20" s="622"/>
      <c r="DP20" s="623"/>
      <c r="DQ20" s="627">
        <v>545663774</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89168545</v>
      </c>
      <c r="S21" s="622"/>
      <c r="T21" s="622"/>
      <c r="U21" s="622"/>
      <c r="V21" s="622"/>
      <c r="W21" s="622"/>
      <c r="X21" s="622"/>
      <c r="Y21" s="623"/>
      <c r="Z21" s="659">
        <v>9.4</v>
      </c>
      <c r="AA21" s="659"/>
      <c r="AB21" s="659"/>
      <c r="AC21" s="659"/>
      <c r="AD21" s="660">
        <v>86606450</v>
      </c>
      <c r="AE21" s="660"/>
      <c r="AF21" s="660"/>
      <c r="AG21" s="660"/>
      <c r="AH21" s="660"/>
      <c r="AI21" s="660"/>
      <c r="AJ21" s="660"/>
      <c r="AK21" s="660"/>
      <c r="AL21" s="624">
        <v>19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298315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86606450</v>
      </c>
      <c r="S22" s="622"/>
      <c r="T22" s="622"/>
      <c r="U22" s="622"/>
      <c r="V22" s="622"/>
      <c r="W22" s="622"/>
      <c r="X22" s="622"/>
      <c r="Y22" s="623"/>
      <c r="Z22" s="659">
        <v>9.1</v>
      </c>
      <c r="AA22" s="659"/>
      <c r="AB22" s="659"/>
      <c r="AC22" s="659"/>
      <c r="AD22" s="660">
        <v>86606450</v>
      </c>
      <c r="AE22" s="660"/>
      <c r="AF22" s="660"/>
      <c r="AG22" s="660"/>
      <c r="AH22" s="660"/>
      <c r="AI22" s="660"/>
      <c r="AJ22" s="660"/>
      <c r="AK22" s="660"/>
      <c r="AL22" s="624">
        <v>19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v>9782353</v>
      </c>
      <c r="BH22" s="622"/>
      <c r="BI22" s="622"/>
      <c r="BJ22" s="622"/>
      <c r="BK22" s="622"/>
      <c r="BL22" s="622"/>
      <c r="BM22" s="622"/>
      <c r="BN22" s="623"/>
      <c r="BO22" s="659">
        <v>3</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2562040</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24018305</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55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549674336</v>
      </c>
      <c r="CS24" s="677"/>
      <c r="CT24" s="677"/>
      <c r="CU24" s="677"/>
      <c r="CV24" s="677"/>
      <c r="CW24" s="677"/>
      <c r="CX24" s="677"/>
      <c r="CY24" s="702"/>
      <c r="CZ24" s="703">
        <v>59</v>
      </c>
      <c r="DA24" s="685"/>
      <c r="DB24" s="685"/>
      <c r="DC24" s="705"/>
      <c r="DD24" s="701">
        <v>347550110</v>
      </c>
      <c r="DE24" s="677"/>
      <c r="DF24" s="677"/>
      <c r="DG24" s="677"/>
      <c r="DH24" s="677"/>
      <c r="DI24" s="677"/>
      <c r="DJ24" s="677"/>
      <c r="DK24" s="702"/>
      <c r="DL24" s="701">
        <v>323003407</v>
      </c>
      <c r="DM24" s="677"/>
      <c r="DN24" s="677"/>
      <c r="DO24" s="677"/>
      <c r="DP24" s="677"/>
      <c r="DQ24" s="677"/>
      <c r="DR24" s="677"/>
      <c r="DS24" s="677"/>
      <c r="DT24" s="677"/>
      <c r="DU24" s="677"/>
      <c r="DV24" s="702"/>
      <c r="DW24" s="703">
        <v>67.8</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471591209</v>
      </c>
      <c r="S25" s="622"/>
      <c r="T25" s="622"/>
      <c r="U25" s="622"/>
      <c r="V25" s="622"/>
      <c r="W25" s="622"/>
      <c r="X25" s="622"/>
      <c r="Y25" s="623"/>
      <c r="Z25" s="659">
        <v>49.5</v>
      </c>
      <c r="AA25" s="659"/>
      <c r="AB25" s="659"/>
      <c r="AC25" s="659"/>
      <c r="AD25" s="660">
        <v>444719777</v>
      </c>
      <c r="AE25" s="660"/>
      <c r="AF25" s="660"/>
      <c r="AG25" s="660"/>
      <c r="AH25" s="660"/>
      <c r="AI25" s="660"/>
      <c r="AJ25" s="660"/>
      <c r="AK25" s="660"/>
      <c r="AL25" s="624">
        <v>97.3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176300736</v>
      </c>
      <c r="CS25" s="634"/>
      <c r="CT25" s="634"/>
      <c r="CU25" s="634"/>
      <c r="CV25" s="634"/>
      <c r="CW25" s="634"/>
      <c r="CX25" s="634"/>
      <c r="CY25" s="635"/>
      <c r="CZ25" s="624">
        <v>18.899999999999999</v>
      </c>
      <c r="DA25" s="636"/>
      <c r="DB25" s="636"/>
      <c r="DC25" s="637"/>
      <c r="DD25" s="627">
        <v>154982001</v>
      </c>
      <c r="DE25" s="634"/>
      <c r="DF25" s="634"/>
      <c r="DG25" s="634"/>
      <c r="DH25" s="634"/>
      <c r="DI25" s="634"/>
      <c r="DJ25" s="634"/>
      <c r="DK25" s="635"/>
      <c r="DL25" s="627">
        <v>153762098</v>
      </c>
      <c r="DM25" s="634"/>
      <c r="DN25" s="634"/>
      <c r="DO25" s="634"/>
      <c r="DP25" s="634"/>
      <c r="DQ25" s="634"/>
      <c r="DR25" s="634"/>
      <c r="DS25" s="634"/>
      <c r="DT25" s="634"/>
      <c r="DU25" s="634"/>
      <c r="DV25" s="635"/>
      <c r="DW25" s="624">
        <v>32.299999999999997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379878</v>
      </c>
      <c r="S26" s="622"/>
      <c r="T26" s="622"/>
      <c r="U26" s="622"/>
      <c r="V26" s="622"/>
      <c r="W26" s="622"/>
      <c r="X26" s="622"/>
      <c r="Y26" s="623"/>
      <c r="Z26" s="659">
        <v>0</v>
      </c>
      <c r="AA26" s="659"/>
      <c r="AB26" s="659"/>
      <c r="AC26" s="659"/>
      <c r="AD26" s="660">
        <v>379878</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130541312</v>
      </c>
      <c r="CS26" s="622"/>
      <c r="CT26" s="622"/>
      <c r="CU26" s="622"/>
      <c r="CV26" s="622"/>
      <c r="CW26" s="622"/>
      <c r="CX26" s="622"/>
      <c r="CY26" s="623"/>
      <c r="CZ26" s="624">
        <v>14</v>
      </c>
      <c r="DA26" s="636"/>
      <c r="DB26" s="636"/>
      <c r="DC26" s="637"/>
      <c r="DD26" s="627">
        <v>110553215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3173451</v>
      </c>
      <c r="S27" s="622"/>
      <c r="T27" s="622"/>
      <c r="U27" s="622"/>
      <c r="V27" s="622"/>
      <c r="W27" s="622"/>
      <c r="X27" s="622"/>
      <c r="Y27" s="623"/>
      <c r="Z27" s="659">
        <v>0.3</v>
      </c>
      <c r="AA27" s="659"/>
      <c r="AB27" s="659"/>
      <c r="AC27" s="659"/>
      <c r="AD27" s="660">
        <v>10640</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321122432</v>
      </c>
      <c r="BH27" s="622"/>
      <c r="BI27" s="622"/>
      <c r="BJ27" s="622"/>
      <c r="BK27" s="622"/>
      <c r="BL27" s="622"/>
      <c r="BM27" s="622"/>
      <c r="BN27" s="623"/>
      <c r="BO27" s="659">
        <v>100</v>
      </c>
      <c r="BP27" s="659"/>
      <c r="BQ27" s="659"/>
      <c r="BR27" s="659"/>
      <c r="BS27" s="660">
        <v>5092589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257546103</v>
      </c>
      <c r="CS27" s="634"/>
      <c r="CT27" s="634"/>
      <c r="CU27" s="634"/>
      <c r="CV27" s="634"/>
      <c r="CW27" s="634"/>
      <c r="CX27" s="634"/>
      <c r="CY27" s="635"/>
      <c r="CZ27" s="624">
        <v>27.6</v>
      </c>
      <c r="DA27" s="636"/>
      <c r="DB27" s="636"/>
      <c r="DC27" s="637"/>
      <c r="DD27" s="627">
        <v>91656147</v>
      </c>
      <c r="DE27" s="634"/>
      <c r="DF27" s="634"/>
      <c r="DG27" s="634"/>
      <c r="DH27" s="634"/>
      <c r="DI27" s="634"/>
      <c r="DJ27" s="634"/>
      <c r="DK27" s="635"/>
      <c r="DL27" s="627">
        <v>68329347</v>
      </c>
      <c r="DM27" s="634"/>
      <c r="DN27" s="634"/>
      <c r="DO27" s="634"/>
      <c r="DP27" s="634"/>
      <c r="DQ27" s="634"/>
      <c r="DR27" s="634"/>
      <c r="DS27" s="634"/>
      <c r="DT27" s="634"/>
      <c r="DU27" s="634"/>
      <c r="DV27" s="635"/>
      <c r="DW27" s="624">
        <v>14.3</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30479300</v>
      </c>
      <c r="S28" s="622"/>
      <c r="T28" s="622"/>
      <c r="U28" s="622"/>
      <c r="V28" s="622"/>
      <c r="W28" s="622"/>
      <c r="X28" s="622"/>
      <c r="Y28" s="623"/>
      <c r="Z28" s="659">
        <v>3.2</v>
      </c>
      <c r="AA28" s="659"/>
      <c r="AB28" s="659"/>
      <c r="AC28" s="659"/>
      <c r="AD28" s="660">
        <v>9049440</v>
      </c>
      <c r="AE28" s="660"/>
      <c r="AF28" s="660"/>
      <c r="AG28" s="660"/>
      <c r="AH28" s="660"/>
      <c r="AI28" s="660"/>
      <c r="AJ28" s="660"/>
      <c r="AK28" s="660"/>
      <c r="AL28" s="624">
        <v>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115827497</v>
      </c>
      <c r="CS28" s="622"/>
      <c r="CT28" s="622"/>
      <c r="CU28" s="622"/>
      <c r="CV28" s="622"/>
      <c r="CW28" s="622"/>
      <c r="CX28" s="622"/>
      <c r="CY28" s="623"/>
      <c r="CZ28" s="624">
        <v>12.4</v>
      </c>
      <c r="DA28" s="636"/>
      <c r="DB28" s="636"/>
      <c r="DC28" s="637"/>
      <c r="DD28" s="627">
        <v>100911962</v>
      </c>
      <c r="DE28" s="622"/>
      <c r="DF28" s="622"/>
      <c r="DG28" s="622"/>
      <c r="DH28" s="622"/>
      <c r="DI28" s="622"/>
      <c r="DJ28" s="622"/>
      <c r="DK28" s="623"/>
      <c r="DL28" s="627">
        <v>100911962</v>
      </c>
      <c r="DM28" s="622"/>
      <c r="DN28" s="622"/>
      <c r="DO28" s="622"/>
      <c r="DP28" s="622"/>
      <c r="DQ28" s="622"/>
      <c r="DR28" s="622"/>
      <c r="DS28" s="622"/>
      <c r="DT28" s="622"/>
      <c r="DU28" s="622"/>
      <c r="DV28" s="623"/>
      <c r="DW28" s="624">
        <v>21.2</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3902752</v>
      </c>
      <c r="S29" s="622"/>
      <c r="T29" s="622"/>
      <c r="U29" s="622"/>
      <c r="V29" s="622"/>
      <c r="W29" s="622"/>
      <c r="X29" s="622"/>
      <c r="Y29" s="623"/>
      <c r="Z29" s="659">
        <v>0.4</v>
      </c>
      <c r="AA29" s="659"/>
      <c r="AB29" s="659"/>
      <c r="AC29" s="659"/>
      <c r="AD29" s="660">
        <v>4834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115827497</v>
      </c>
      <c r="CS29" s="634"/>
      <c r="CT29" s="634"/>
      <c r="CU29" s="634"/>
      <c r="CV29" s="634"/>
      <c r="CW29" s="634"/>
      <c r="CX29" s="634"/>
      <c r="CY29" s="635"/>
      <c r="CZ29" s="624">
        <v>12.4</v>
      </c>
      <c r="DA29" s="636"/>
      <c r="DB29" s="636"/>
      <c r="DC29" s="637"/>
      <c r="DD29" s="627">
        <v>100911962</v>
      </c>
      <c r="DE29" s="634"/>
      <c r="DF29" s="634"/>
      <c r="DG29" s="634"/>
      <c r="DH29" s="634"/>
      <c r="DI29" s="634"/>
      <c r="DJ29" s="634"/>
      <c r="DK29" s="635"/>
      <c r="DL29" s="627">
        <v>100911962</v>
      </c>
      <c r="DM29" s="634"/>
      <c r="DN29" s="634"/>
      <c r="DO29" s="634"/>
      <c r="DP29" s="634"/>
      <c r="DQ29" s="634"/>
      <c r="DR29" s="634"/>
      <c r="DS29" s="634"/>
      <c r="DT29" s="634"/>
      <c r="DU29" s="634"/>
      <c r="DV29" s="635"/>
      <c r="DW29" s="624">
        <v>21.2</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222576067</v>
      </c>
      <c r="S30" s="622"/>
      <c r="T30" s="622"/>
      <c r="U30" s="622"/>
      <c r="V30" s="622"/>
      <c r="W30" s="622"/>
      <c r="X30" s="622"/>
      <c r="Y30" s="623"/>
      <c r="Z30" s="659">
        <v>23.4</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104494025</v>
      </c>
      <c r="CS30" s="622"/>
      <c r="CT30" s="622"/>
      <c r="CU30" s="622"/>
      <c r="CV30" s="622"/>
      <c r="CW30" s="622"/>
      <c r="CX30" s="622"/>
      <c r="CY30" s="623"/>
      <c r="CZ30" s="624">
        <v>11.2</v>
      </c>
      <c r="DA30" s="636"/>
      <c r="DB30" s="636"/>
      <c r="DC30" s="637"/>
      <c r="DD30" s="627">
        <v>90172868</v>
      </c>
      <c r="DE30" s="622"/>
      <c r="DF30" s="622"/>
      <c r="DG30" s="622"/>
      <c r="DH30" s="622"/>
      <c r="DI30" s="622"/>
      <c r="DJ30" s="622"/>
      <c r="DK30" s="623"/>
      <c r="DL30" s="627">
        <v>90172868</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99.4</v>
      </c>
      <c r="BS31" s="684"/>
      <c r="BT31" s="684"/>
      <c r="BU31" s="684"/>
      <c r="BV31" s="684"/>
      <c r="BW31" s="684"/>
      <c r="BX31" s="685">
        <v>98.7</v>
      </c>
      <c r="BY31" s="684"/>
      <c r="BZ31" s="684"/>
      <c r="CA31" s="684"/>
      <c r="CB31" s="686"/>
      <c r="CD31" s="642"/>
      <c r="CE31" s="643"/>
      <c r="CF31" s="618" t="s">
        <v>301</v>
      </c>
      <c r="CG31" s="619"/>
      <c r="CH31" s="619"/>
      <c r="CI31" s="619"/>
      <c r="CJ31" s="619"/>
      <c r="CK31" s="619"/>
      <c r="CL31" s="619"/>
      <c r="CM31" s="619"/>
      <c r="CN31" s="619"/>
      <c r="CO31" s="619"/>
      <c r="CP31" s="619"/>
      <c r="CQ31" s="620"/>
      <c r="CR31" s="621">
        <v>11333472</v>
      </c>
      <c r="CS31" s="634"/>
      <c r="CT31" s="634"/>
      <c r="CU31" s="634"/>
      <c r="CV31" s="634"/>
      <c r="CW31" s="634"/>
      <c r="CX31" s="634"/>
      <c r="CY31" s="635"/>
      <c r="CZ31" s="624">
        <v>1.2</v>
      </c>
      <c r="DA31" s="636"/>
      <c r="DB31" s="636"/>
      <c r="DC31" s="637"/>
      <c r="DD31" s="627">
        <v>10739094</v>
      </c>
      <c r="DE31" s="634"/>
      <c r="DF31" s="634"/>
      <c r="DG31" s="634"/>
      <c r="DH31" s="634"/>
      <c r="DI31" s="634"/>
      <c r="DJ31" s="634"/>
      <c r="DK31" s="635"/>
      <c r="DL31" s="627">
        <v>10739094</v>
      </c>
      <c r="DM31" s="634"/>
      <c r="DN31" s="634"/>
      <c r="DO31" s="634"/>
      <c r="DP31" s="634"/>
      <c r="DQ31" s="634"/>
      <c r="DR31" s="634"/>
      <c r="DS31" s="634"/>
      <c r="DT31" s="634"/>
      <c r="DU31" s="634"/>
      <c r="DV31" s="635"/>
      <c r="DW31" s="624">
        <v>2.2999999999999998</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53652366</v>
      </c>
      <c r="S32" s="622"/>
      <c r="T32" s="622"/>
      <c r="U32" s="622"/>
      <c r="V32" s="622"/>
      <c r="W32" s="622"/>
      <c r="X32" s="622"/>
      <c r="Y32" s="623"/>
      <c r="Z32" s="659">
        <v>5.6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99.2</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9752741</v>
      </c>
      <c r="S33" s="622"/>
      <c r="T33" s="622"/>
      <c r="U33" s="622"/>
      <c r="V33" s="622"/>
      <c r="W33" s="622"/>
      <c r="X33" s="622"/>
      <c r="Y33" s="623"/>
      <c r="Z33" s="659">
        <v>1</v>
      </c>
      <c r="AA33" s="659"/>
      <c r="AB33" s="659"/>
      <c r="AC33" s="659"/>
      <c r="AD33" s="660">
        <v>1018938</v>
      </c>
      <c r="AE33" s="660"/>
      <c r="AF33" s="660"/>
      <c r="AG33" s="660"/>
      <c r="AH33" s="660"/>
      <c r="AI33" s="660"/>
      <c r="AJ33" s="660"/>
      <c r="AK33" s="660"/>
      <c r="AL33" s="624">
        <v>0.2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99.6</v>
      </c>
      <c r="BS33" s="606"/>
      <c r="BT33" s="606"/>
      <c r="BU33" s="606"/>
      <c r="BV33" s="606"/>
      <c r="BW33" s="606"/>
      <c r="BX33" s="652">
        <v>99.1</v>
      </c>
      <c r="BY33" s="606"/>
      <c r="BZ33" s="606"/>
      <c r="CA33" s="606"/>
      <c r="CB33" s="669"/>
      <c r="CD33" s="618" t="s">
        <v>308</v>
      </c>
      <c r="CE33" s="619"/>
      <c r="CF33" s="619"/>
      <c r="CG33" s="619"/>
      <c r="CH33" s="619"/>
      <c r="CI33" s="619"/>
      <c r="CJ33" s="619"/>
      <c r="CK33" s="619"/>
      <c r="CL33" s="619"/>
      <c r="CM33" s="619"/>
      <c r="CN33" s="619"/>
      <c r="CO33" s="619"/>
      <c r="CP33" s="619"/>
      <c r="CQ33" s="620"/>
      <c r="CR33" s="621">
        <v>271487107</v>
      </c>
      <c r="CS33" s="634"/>
      <c r="CT33" s="634"/>
      <c r="CU33" s="634"/>
      <c r="CV33" s="634"/>
      <c r="CW33" s="634"/>
      <c r="CX33" s="634"/>
      <c r="CY33" s="635"/>
      <c r="CZ33" s="624">
        <v>29.1</v>
      </c>
      <c r="DA33" s="636"/>
      <c r="DB33" s="636"/>
      <c r="DC33" s="637"/>
      <c r="DD33" s="627">
        <v>180054758</v>
      </c>
      <c r="DE33" s="634"/>
      <c r="DF33" s="634"/>
      <c r="DG33" s="634"/>
      <c r="DH33" s="634"/>
      <c r="DI33" s="634"/>
      <c r="DJ33" s="634"/>
      <c r="DK33" s="635"/>
      <c r="DL33" s="627">
        <v>141689328</v>
      </c>
      <c r="DM33" s="634"/>
      <c r="DN33" s="634"/>
      <c r="DO33" s="634"/>
      <c r="DP33" s="634"/>
      <c r="DQ33" s="634"/>
      <c r="DR33" s="634"/>
      <c r="DS33" s="634"/>
      <c r="DT33" s="634"/>
      <c r="DU33" s="634"/>
      <c r="DV33" s="635"/>
      <c r="DW33" s="624">
        <v>29.8</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4694874</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101008066</v>
      </c>
      <c r="CS34" s="622"/>
      <c r="CT34" s="622"/>
      <c r="CU34" s="622"/>
      <c r="CV34" s="622"/>
      <c r="CW34" s="622"/>
      <c r="CX34" s="622"/>
      <c r="CY34" s="623"/>
      <c r="CZ34" s="624">
        <v>10.8</v>
      </c>
      <c r="DA34" s="636"/>
      <c r="DB34" s="636"/>
      <c r="DC34" s="637"/>
      <c r="DD34" s="627">
        <v>55274547</v>
      </c>
      <c r="DE34" s="622"/>
      <c r="DF34" s="622"/>
      <c r="DG34" s="622"/>
      <c r="DH34" s="622"/>
      <c r="DI34" s="622"/>
      <c r="DJ34" s="622"/>
      <c r="DK34" s="623"/>
      <c r="DL34" s="627">
        <v>48453630</v>
      </c>
      <c r="DM34" s="622"/>
      <c r="DN34" s="622"/>
      <c r="DO34" s="622"/>
      <c r="DP34" s="622"/>
      <c r="DQ34" s="622"/>
      <c r="DR34" s="622"/>
      <c r="DS34" s="622"/>
      <c r="DT34" s="622"/>
      <c r="DU34" s="622"/>
      <c r="DV34" s="623"/>
      <c r="DW34" s="624">
        <v>10.199999999999999</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13437453</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7904671</v>
      </c>
      <c r="CS35" s="634"/>
      <c r="CT35" s="634"/>
      <c r="CU35" s="634"/>
      <c r="CV35" s="634"/>
      <c r="CW35" s="634"/>
      <c r="CX35" s="634"/>
      <c r="CY35" s="635"/>
      <c r="CZ35" s="624">
        <v>0.8</v>
      </c>
      <c r="DA35" s="636"/>
      <c r="DB35" s="636"/>
      <c r="DC35" s="637"/>
      <c r="DD35" s="627">
        <v>5427835</v>
      </c>
      <c r="DE35" s="634"/>
      <c r="DF35" s="634"/>
      <c r="DG35" s="634"/>
      <c r="DH35" s="634"/>
      <c r="DI35" s="634"/>
      <c r="DJ35" s="634"/>
      <c r="DK35" s="635"/>
      <c r="DL35" s="627">
        <v>5304476</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12685847</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83394786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1400213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68894020</v>
      </c>
      <c r="CS36" s="622"/>
      <c r="CT36" s="622"/>
      <c r="CU36" s="622"/>
      <c r="CV36" s="622"/>
      <c r="CW36" s="622"/>
      <c r="CX36" s="622"/>
      <c r="CY36" s="623"/>
      <c r="CZ36" s="624">
        <v>7.4</v>
      </c>
      <c r="DA36" s="636"/>
      <c r="DB36" s="636"/>
      <c r="DC36" s="637"/>
      <c r="DD36" s="627">
        <v>57327686</v>
      </c>
      <c r="DE36" s="622"/>
      <c r="DF36" s="622"/>
      <c r="DG36" s="622"/>
      <c r="DH36" s="622"/>
      <c r="DI36" s="622"/>
      <c r="DJ36" s="622"/>
      <c r="DK36" s="623"/>
      <c r="DL36" s="627">
        <v>41673412</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41941254</v>
      </c>
      <c r="S37" s="622"/>
      <c r="T37" s="622"/>
      <c r="U37" s="622"/>
      <c r="V37" s="622"/>
      <c r="W37" s="622"/>
      <c r="X37" s="622"/>
      <c r="Y37" s="623"/>
      <c r="Z37" s="659">
        <v>4.4000000000000004</v>
      </c>
      <c r="AA37" s="659"/>
      <c r="AB37" s="659"/>
      <c r="AC37" s="659"/>
      <c r="AD37" s="660">
        <v>1803464</v>
      </c>
      <c r="AE37" s="660"/>
      <c r="AF37" s="660"/>
      <c r="AG37" s="660"/>
      <c r="AH37" s="660"/>
      <c r="AI37" s="660"/>
      <c r="AJ37" s="660"/>
      <c r="AK37" s="660"/>
      <c r="AL37" s="624">
        <v>0.4</v>
      </c>
      <c r="AM37" s="625"/>
      <c r="AN37" s="625"/>
      <c r="AO37" s="661"/>
      <c r="AQ37" s="654" t="s">
        <v>320</v>
      </c>
      <c r="AR37" s="655"/>
      <c r="AS37" s="655"/>
      <c r="AT37" s="655"/>
      <c r="AU37" s="655"/>
      <c r="AV37" s="655"/>
      <c r="AW37" s="655"/>
      <c r="AX37" s="655"/>
      <c r="AY37" s="656"/>
      <c r="AZ37" s="621">
        <v>13478962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-1264838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112006</v>
      </c>
      <c r="CS37" s="634"/>
      <c r="CT37" s="634"/>
      <c r="CU37" s="634"/>
      <c r="CV37" s="634"/>
      <c r="CW37" s="634"/>
      <c r="CX37" s="634"/>
      <c r="CY37" s="635"/>
      <c r="CZ37" s="624">
        <v>0</v>
      </c>
      <c r="DA37" s="636"/>
      <c r="DB37" s="636"/>
      <c r="DC37" s="637"/>
      <c r="DD37" s="627">
        <v>112006</v>
      </c>
      <c r="DE37" s="634"/>
      <c r="DF37" s="634"/>
      <c r="DG37" s="634"/>
      <c r="DH37" s="634"/>
      <c r="DI37" s="634"/>
      <c r="DJ37" s="634"/>
      <c r="DK37" s="635"/>
      <c r="DL37" s="627">
        <v>112006</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84326500</v>
      </c>
      <c r="S38" s="622"/>
      <c r="T38" s="622"/>
      <c r="U38" s="622"/>
      <c r="V38" s="622"/>
      <c r="W38" s="622"/>
      <c r="X38" s="622"/>
      <c r="Y38" s="623"/>
      <c r="Z38" s="659">
        <v>8.9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5215909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196945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65011793</v>
      </c>
      <c r="CS38" s="622"/>
      <c r="CT38" s="622"/>
      <c r="CU38" s="622"/>
      <c r="CV38" s="622"/>
      <c r="CW38" s="622"/>
      <c r="CX38" s="622"/>
      <c r="CY38" s="623"/>
      <c r="CZ38" s="624">
        <v>7</v>
      </c>
      <c r="DA38" s="636"/>
      <c r="DB38" s="636"/>
      <c r="DC38" s="637"/>
      <c r="DD38" s="627">
        <v>51391084</v>
      </c>
      <c r="DE38" s="622"/>
      <c r="DF38" s="622"/>
      <c r="DG38" s="622"/>
      <c r="DH38" s="622"/>
      <c r="DI38" s="622"/>
      <c r="DJ38" s="622"/>
      <c r="DK38" s="623"/>
      <c r="DL38" s="627">
        <v>46257807</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757465</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279037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15061593</v>
      </c>
      <c r="CS39" s="634"/>
      <c r="CT39" s="634"/>
      <c r="CU39" s="634"/>
      <c r="CV39" s="634"/>
      <c r="CW39" s="634"/>
      <c r="CX39" s="634"/>
      <c r="CY39" s="635"/>
      <c r="CZ39" s="624">
        <v>1.6</v>
      </c>
      <c r="DA39" s="636"/>
      <c r="DB39" s="636"/>
      <c r="DC39" s="637"/>
      <c r="DD39" s="627">
        <v>8310392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19208000</v>
      </c>
      <c r="S40" s="622"/>
      <c r="T40" s="622"/>
      <c r="U40" s="622"/>
      <c r="V40" s="622"/>
      <c r="W40" s="622"/>
      <c r="X40" s="622"/>
      <c r="Y40" s="623"/>
      <c r="Z40" s="659">
        <v>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389670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13606964</v>
      </c>
      <c r="CS40" s="622"/>
      <c r="CT40" s="622"/>
      <c r="CU40" s="622"/>
      <c r="CV40" s="622"/>
      <c r="CW40" s="622"/>
      <c r="CX40" s="622"/>
      <c r="CY40" s="623"/>
      <c r="CZ40" s="624">
        <v>1.5</v>
      </c>
      <c r="DA40" s="636"/>
      <c r="DB40" s="636"/>
      <c r="DC40" s="637"/>
      <c r="DD40" s="627">
        <v>2323214</v>
      </c>
      <c r="DE40" s="622"/>
      <c r="DF40" s="622"/>
      <c r="DG40" s="622"/>
      <c r="DH40" s="622"/>
      <c r="DI40" s="622"/>
      <c r="DJ40" s="622"/>
      <c r="DK40" s="623"/>
      <c r="DL40" s="627">
        <v>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952593692</v>
      </c>
      <c r="S41" s="646"/>
      <c r="T41" s="646"/>
      <c r="U41" s="646"/>
      <c r="V41" s="646"/>
      <c r="W41" s="646"/>
      <c r="X41" s="646"/>
      <c r="Y41" s="649"/>
      <c r="Z41" s="650">
        <v>100</v>
      </c>
      <c r="AA41" s="650"/>
      <c r="AB41" s="650"/>
      <c r="AC41" s="650"/>
      <c r="AD41" s="651">
        <v>456986971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16079459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47473321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110389157</v>
      </c>
      <c r="CS42" s="634"/>
      <c r="CT42" s="634"/>
      <c r="CU42" s="634"/>
      <c r="CV42" s="634"/>
      <c r="CW42" s="634"/>
      <c r="CX42" s="634"/>
      <c r="CY42" s="635"/>
      <c r="CZ42" s="624">
        <v>11.9</v>
      </c>
      <c r="DA42" s="636"/>
      <c r="DB42" s="636"/>
      <c r="DC42" s="637"/>
      <c r="DD42" s="627">
        <v>18058906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1975363</v>
      </c>
      <c r="CS43" s="634"/>
      <c r="CT43" s="634"/>
      <c r="CU43" s="634"/>
      <c r="CV43" s="634"/>
      <c r="CW43" s="634"/>
      <c r="CX43" s="634"/>
      <c r="CY43" s="635"/>
      <c r="CZ43" s="624">
        <v>0.2</v>
      </c>
      <c r="DA43" s="636"/>
      <c r="DB43" s="636"/>
      <c r="DC43" s="637"/>
      <c r="DD43" s="627">
        <v>1642024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110356799</v>
      </c>
      <c r="CS44" s="622"/>
      <c r="CT44" s="622"/>
      <c r="CU44" s="622"/>
      <c r="CV44" s="622"/>
      <c r="CW44" s="622"/>
      <c r="CX44" s="622"/>
      <c r="CY44" s="623"/>
      <c r="CZ44" s="624">
        <v>11.8</v>
      </c>
      <c r="DA44" s="625"/>
      <c r="DB44" s="625"/>
      <c r="DC44" s="626"/>
      <c r="DD44" s="627">
        <v>18035459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49612179</v>
      </c>
      <c r="CS45" s="634"/>
      <c r="CT45" s="634"/>
      <c r="CU45" s="634"/>
      <c r="CV45" s="634"/>
      <c r="CW45" s="634"/>
      <c r="CX45" s="634"/>
      <c r="CY45" s="635"/>
      <c r="CZ45" s="624">
        <v>5.3</v>
      </c>
      <c r="DA45" s="636"/>
      <c r="DB45" s="636"/>
      <c r="DC45" s="637"/>
      <c r="DD45" s="627">
        <v>2378445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52392617</v>
      </c>
      <c r="CS46" s="622"/>
      <c r="CT46" s="622"/>
      <c r="CU46" s="622"/>
      <c r="CV46" s="622"/>
      <c r="CW46" s="622"/>
      <c r="CX46" s="622"/>
      <c r="CY46" s="623"/>
      <c r="CZ46" s="624">
        <v>5.6</v>
      </c>
      <c r="DA46" s="625"/>
      <c r="DB46" s="625"/>
      <c r="DC46" s="626"/>
      <c r="DD46" s="627">
        <v>14989636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32358</v>
      </c>
      <c r="CS47" s="634"/>
      <c r="CT47" s="634"/>
      <c r="CU47" s="634"/>
      <c r="CV47" s="634"/>
      <c r="CW47" s="634"/>
      <c r="CX47" s="634"/>
      <c r="CY47" s="635"/>
      <c r="CZ47" s="624">
        <v>0</v>
      </c>
      <c r="DA47" s="636"/>
      <c r="DB47" s="636"/>
      <c r="DC47" s="637"/>
      <c r="DD47" s="627">
        <v>23447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931550600</v>
      </c>
      <c r="CS49" s="606"/>
      <c r="CT49" s="606"/>
      <c r="CU49" s="606"/>
      <c r="CV49" s="606"/>
      <c r="CW49" s="606"/>
      <c r="CX49" s="606"/>
      <c r="CY49" s="607"/>
      <c r="CZ49" s="608">
        <v>100</v>
      </c>
      <c r="DA49" s="609"/>
      <c r="DB49" s="609"/>
      <c r="DC49" s="610"/>
      <c r="DD49" s="611">
        <v>545663774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gz2dWYdlq0roml9WHQgzaNihAPDofgJHAnsBdJTxmhXc2KF7evev6m77ueH9ssefSUuER/xuZbGQoHtkva0/w==" saltValue="2wyaH/aMCf19T1Cy+TS3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13" t="s">
        <v>353</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4" t="s">
        <v>354</v>
      </c>
      <c r="DK2" s="1115"/>
      <c r="DL2" s="1115"/>
      <c r="DM2" s="1115"/>
      <c r="DN2" s="1115"/>
      <c r="DO2" s="1116"/>
      <c r="DP2" s="228"/>
      <c r="DQ2" s="1114" t="s">
        <v>355</v>
      </c>
      <c r="DR2" s="1115"/>
      <c r="DS2" s="1115"/>
      <c r="DT2" s="1115"/>
      <c r="DU2" s="1115"/>
      <c r="DV2" s="1115"/>
      <c r="DW2" s="1115"/>
      <c r="DX2" s="1115"/>
      <c r="DY2" s="1115"/>
      <c r="DZ2" s="111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75" t="s">
        <v>356</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7" t="s">
        <v>372</v>
      </c>
      <c r="DH5" s="1108"/>
      <c r="DI5" s="1108"/>
      <c r="DJ5" s="1108"/>
      <c r="DK5" s="1109"/>
      <c r="DL5" s="1107" t="s">
        <v>373</v>
      </c>
      <c r="DM5" s="1108"/>
      <c r="DN5" s="1108"/>
      <c r="DO5" s="1108"/>
      <c r="DP5" s="1109"/>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0"/>
      <c r="DH6" s="1111"/>
      <c r="DI6" s="1111"/>
      <c r="DJ6" s="1111"/>
      <c r="DK6" s="1112"/>
      <c r="DL6" s="1110"/>
      <c r="DM6" s="1111"/>
      <c r="DN6" s="1111"/>
      <c r="DO6" s="1111"/>
      <c r="DP6" s="1112"/>
      <c r="DQ6" s="1004"/>
      <c r="DR6" s="1005"/>
      <c r="DS6" s="1005"/>
      <c r="DT6" s="1005"/>
      <c r="DU6" s="1006"/>
      <c r="DV6" s="1004"/>
      <c r="DW6" s="1005"/>
      <c r="DX6" s="1005"/>
      <c r="DY6" s="1005"/>
      <c r="DZ6" s="1016"/>
      <c r="EA6" s="234"/>
    </row>
    <row r="7" spans="1:131" s="235" customFormat="1" ht="26.25" customHeight="1" thickTop="1" x14ac:dyDescent="0.2">
      <c r="A7" s="236">
        <v>1</v>
      </c>
      <c r="B7" s="1062" t="s">
        <v>375</v>
      </c>
      <c r="C7" s="1063"/>
      <c r="D7" s="1063"/>
      <c r="E7" s="1063"/>
      <c r="F7" s="1063"/>
      <c r="G7" s="1063"/>
      <c r="H7" s="1063"/>
      <c r="I7" s="1063"/>
      <c r="J7" s="1063"/>
      <c r="K7" s="1063"/>
      <c r="L7" s="1063"/>
      <c r="M7" s="1063"/>
      <c r="N7" s="1063"/>
      <c r="O7" s="1063"/>
      <c r="P7" s="1064"/>
      <c r="Q7" s="1125">
        <v>896623</v>
      </c>
      <c r="R7" s="1126"/>
      <c r="S7" s="1126"/>
      <c r="T7" s="1126"/>
      <c r="U7" s="1127"/>
      <c r="V7" s="1128">
        <v>885035</v>
      </c>
      <c r="W7" s="1126"/>
      <c r="X7" s="1126"/>
      <c r="Y7" s="1126"/>
      <c r="Z7" s="1127"/>
      <c r="AA7" s="1128">
        <v>11588</v>
      </c>
      <c r="AB7" s="1126"/>
      <c r="AC7" s="1126"/>
      <c r="AD7" s="1126"/>
      <c r="AE7" s="1129"/>
      <c r="AF7" s="1130">
        <v>1514</v>
      </c>
      <c r="AG7" s="1131"/>
      <c r="AH7" s="1131"/>
      <c r="AI7" s="1131"/>
      <c r="AJ7" s="1132"/>
      <c r="AK7" s="1133">
        <v>1109</v>
      </c>
      <c r="AL7" s="1120"/>
      <c r="AM7" s="1120"/>
      <c r="AN7" s="1120"/>
      <c r="AO7" s="1134"/>
      <c r="AP7" s="1135">
        <v>1273361</v>
      </c>
      <c r="AQ7" s="1120"/>
      <c r="AR7" s="1120"/>
      <c r="AS7" s="1120"/>
      <c r="AT7" s="1134"/>
      <c r="AU7" s="1136"/>
      <c r="AV7" s="1136"/>
      <c r="AW7" s="1136"/>
      <c r="AX7" s="1136"/>
      <c r="AY7" s="1137"/>
      <c r="AZ7" s="232"/>
      <c r="BA7" s="232"/>
      <c r="BB7" s="232"/>
      <c r="BC7" s="232"/>
      <c r="BD7" s="232"/>
      <c r="BE7" s="233"/>
      <c r="BF7" s="233"/>
      <c r="BG7" s="233"/>
      <c r="BH7" s="233"/>
      <c r="BI7" s="233"/>
      <c r="BJ7" s="233"/>
      <c r="BK7" s="233"/>
      <c r="BL7" s="233"/>
      <c r="BM7" s="233"/>
      <c r="BN7" s="233"/>
      <c r="BO7" s="233"/>
      <c r="BP7" s="233"/>
      <c r="BQ7" s="236">
        <v>1</v>
      </c>
      <c r="BR7" s="237"/>
      <c r="BS7" s="1122" t="s">
        <v>568</v>
      </c>
      <c r="BT7" s="1123"/>
      <c r="BU7" s="1123"/>
      <c r="BV7" s="1123"/>
      <c r="BW7" s="1123"/>
      <c r="BX7" s="1123"/>
      <c r="BY7" s="1123"/>
      <c r="BZ7" s="1123"/>
      <c r="CA7" s="1123"/>
      <c r="CB7" s="1123"/>
      <c r="CC7" s="1123"/>
      <c r="CD7" s="1123"/>
      <c r="CE7" s="1123"/>
      <c r="CF7" s="1123"/>
      <c r="CG7" s="1138"/>
      <c r="CH7" s="1119">
        <v>2</v>
      </c>
      <c r="CI7" s="1120"/>
      <c r="CJ7" s="1120"/>
      <c r="CK7" s="1120"/>
      <c r="CL7" s="1121"/>
      <c r="CM7" s="1119">
        <v>386</v>
      </c>
      <c r="CN7" s="1120"/>
      <c r="CO7" s="1120"/>
      <c r="CP7" s="1120"/>
      <c r="CQ7" s="1121"/>
      <c r="CR7" s="1119">
        <v>300</v>
      </c>
      <c r="CS7" s="1120"/>
      <c r="CT7" s="1120"/>
      <c r="CU7" s="1120"/>
      <c r="CV7" s="1121"/>
      <c r="CW7" s="1119">
        <v>241</v>
      </c>
      <c r="CX7" s="1120"/>
      <c r="CY7" s="1120"/>
      <c r="CZ7" s="1120"/>
      <c r="DA7" s="1121"/>
      <c r="DB7" s="1119" t="s">
        <v>597</v>
      </c>
      <c r="DC7" s="1120"/>
      <c r="DD7" s="1120"/>
      <c r="DE7" s="1120"/>
      <c r="DF7" s="1121"/>
      <c r="DG7" s="1119" t="s">
        <v>597</v>
      </c>
      <c r="DH7" s="1120"/>
      <c r="DI7" s="1120"/>
      <c r="DJ7" s="1120"/>
      <c r="DK7" s="1121"/>
      <c r="DL7" s="1119" t="s">
        <v>597</v>
      </c>
      <c r="DM7" s="1120"/>
      <c r="DN7" s="1120"/>
      <c r="DO7" s="1120"/>
      <c r="DP7" s="1121"/>
      <c r="DQ7" s="1119" t="s">
        <v>501</v>
      </c>
      <c r="DR7" s="1120"/>
      <c r="DS7" s="1120"/>
      <c r="DT7" s="1120"/>
      <c r="DU7" s="1121"/>
      <c r="DV7" s="1122" t="s">
        <v>598</v>
      </c>
      <c r="DW7" s="1123"/>
      <c r="DX7" s="1123"/>
      <c r="DY7" s="1123"/>
      <c r="DZ7" s="1124"/>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100">
        <v>440</v>
      </c>
      <c r="R8" s="1101"/>
      <c r="S8" s="1101"/>
      <c r="T8" s="1101"/>
      <c r="U8" s="1102"/>
      <c r="V8" s="1046">
        <v>123</v>
      </c>
      <c r="W8" s="1101"/>
      <c r="X8" s="1101"/>
      <c r="Y8" s="1101"/>
      <c r="Z8" s="1102"/>
      <c r="AA8" s="1046">
        <v>317</v>
      </c>
      <c r="AB8" s="1101"/>
      <c r="AC8" s="1101"/>
      <c r="AD8" s="1101"/>
      <c r="AE8" s="1103"/>
      <c r="AF8" s="1035" t="s">
        <v>122</v>
      </c>
      <c r="AG8" s="1036"/>
      <c r="AH8" s="1036"/>
      <c r="AI8" s="1036"/>
      <c r="AJ8" s="1037"/>
      <c r="AK8" s="1104">
        <v>2</v>
      </c>
      <c r="AL8" s="1052"/>
      <c r="AM8" s="1052"/>
      <c r="AN8" s="1052"/>
      <c r="AO8" s="1105"/>
      <c r="AP8" s="1106">
        <v>824</v>
      </c>
      <c r="AQ8" s="1052"/>
      <c r="AR8" s="1052"/>
      <c r="AS8" s="1052"/>
      <c r="AT8" s="1105"/>
      <c r="AU8" s="1098"/>
      <c r="AV8" s="1098"/>
      <c r="AW8" s="1098"/>
      <c r="AX8" s="1098"/>
      <c r="AY8" s="1099"/>
      <c r="AZ8" s="232"/>
      <c r="BA8" s="232"/>
      <c r="BB8" s="232"/>
      <c r="BC8" s="232"/>
      <c r="BD8" s="232"/>
      <c r="BE8" s="233"/>
      <c r="BF8" s="233"/>
      <c r="BG8" s="233"/>
      <c r="BH8" s="233"/>
      <c r="BI8" s="233"/>
      <c r="BJ8" s="233"/>
      <c r="BK8" s="233"/>
      <c r="BL8" s="233"/>
      <c r="BM8" s="233"/>
      <c r="BN8" s="233"/>
      <c r="BO8" s="233"/>
      <c r="BP8" s="233"/>
      <c r="BQ8" s="238">
        <v>2</v>
      </c>
      <c r="BR8" s="239" t="s">
        <v>609</v>
      </c>
      <c r="BS8" s="1048" t="s">
        <v>569</v>
      </c>
      <c r="BT8" s="1049"/>
      <c r="BU8" s="1049"/>
      <c r="BV8" s="1049"/>
      <c r="BW8" s="1049"/>
      <c r="BX8" s="1049"/>
      <c r="BY8" s="1049"/>
      <c r="BZ8" s="1049"/>
      <c r="CA8" s="1049"/>
      <c r="CB8" s="1049"/>
      <c r="CC8" s="1049"/>
      <c r="CD8" s="1049"/>
      <c r="CE8" s="1049"/>
      <c r="CF8" s="1049"/>
      <c r="CG8" s="1054"/>
      <c r="CH8" s="1051">
        <v>-554</v>
      </c>
      <c r="CI8" s="1052"/>
      <c r="CJ8" s="1052"/>
      <c r="CK8" s="1052"/>
      <c r="CL8" s="1053"/>
      <c r="CM8" s="1051">
        <v>3544</v>
      </c>
      <c r="CN8" s="1052"/>
      <c r="CO8" s="1052"/>
      <c r="CP8" s="1052"/>
      <c r="CQ8" s="1053"/>
      <c r="CR8" s="1051">
        <v>1140</v>
      </c>
      <c r="CS8" s="1052"/>
      <c r="CT8" s="1052"/>
      <c r="CU8" s="1052"/>
      <c r="CV8" s="1053"/>
      <c r="CW8" s="1051">
        <v>462</v>
      </c>
      <c r="CX8" s="1052"/>
      <c r="CY8" s="1052"/>
      <c r="CZ8" s="1052"/>
      <c r="DA8" s="1053"/>
      <c r="DB8" s="1051" t="s">
        <v>597</v>
      </c>
      <c r="DC8" s="1052"/>
      <c r="DD8" s="1052"/>
      <c r="DE8" s="1052"/>
      <c r="DF8" s="1053"/>
      <c r="DG8" s="1051" t="s">
        <v>597</v>
      </c>
      <c r="DH8" s="1052"/>
      <c r="DI8" s="1052"/>
      <c r="DJ8" s="1052"/>
      <c r="DK8" s="1053"/>
      <c r="DL8" s="1051">
        <v>3180</v>
      </c>
      <c r="DM8" s="1052"/>
      <c r="DN8" s="1052"/>
      <c r="DO8" s="1052"/>
      <c r="DP8" s="1053"/>
      <c r="DQ8" s="1051">
        <f>DL8*0.5</f>
        <v>1590</v>
      </c>
      <c r="DR8" s="1052"/>
      <c r="DS8" s="1052"/>
      <c r="DT8" s="1052"/>
      <c r="DU8" s="1053"/>
      <c r="DV8" s="1048"/>
      <c r="DW8" s="1049"/>
      <c r="DX8" s="1049"/>
      <c r="DY8" s="1049"/>
      <c r="DZ8" s="1050"/>
      <c r="EA8" s="234"/>
    </row>
    <row r="9" spans="1:131" s="235" customFormat="1" ht="26.25" customHeight="1" x14ac:dyDescent="0.2">
      <c r="A9" s="238">
        <v>3</v>
      </c>
      <c r="B9" s="1030" t="s">
        <v>377</v>
      </c>
      <c r="C9" s="1031"/>
      <c r="D9" s="1031"/>
      <c r="E9" s="1031"/>
      <c r="F9" s="1031"/>
      <c r="G9" s="1031"/>
      <c r="H9" s="1031"/>
      <c r="I9" s="1031"/>
      <c r="J9" s="1031"/>
      <c r="K9" s="1031"/>
      <c r="L9" s="1031"/>
      <c r="M9" s="1031"/>
      <c r="N9" s="1031"/>
      <c r="O9" s="1031"/>
      <c r="P9" s="1032"/>
      <c r="Q9" s="1100">
        <v>31301</v>
      </c>
      <c r="R9" s="1101"/>
      <c r="S9" s="1101"/>
      <c r="T9" s="1101"/>
      <c r="U9" s="1102"/>
      <c r="V9" s="1046">
        <v>30766</v>
      </c>
      <c r="W9" s="1101"/>
      <c r="X9" s="1101"/>
      <c r="Y9" s="1101"/>
      <c r="Z9" s="1102"/>
      <c r="AA9" s="1046">
        <v>535</v>
      </c>
      <c r="AB9" s="1101"/>
      <c r="AC9" s="1101"/>
      <c r="AD9" s="1101"/>
      <c r="AE9" s="1103"/>
      <c r="AF9" s="1035" t="s">
        <v>122</v>
      </c>
      <c r="AG9" s="1036"/>
      <c r="AH9" s="1036"/>
      <c r="AI9" s="1036"/>
      <c r="AJ9" s="1037"/>
      <c r="AK9" s="1104">
        <v>491</v>
      </c>
      <c r="AL9" s="1052"/>
      <c r="AM9" s="1052"/>
      <c r="AN9" s="1052"/>
      <c r="AO9" s="1105"/>
      <c r="AP9" s="1106">
        <v>83645</v>
      </c>
      <c r="AQ9" s="1052"/>
      <c r="AR9" s="1052"/>
      <c r="AS9" s="1052"/>
      <c r="AT9" s="1105"/>
      <c r="AU9" s="1098"/>
      <c r="AV9" s="1098"/>
      <c r="AW9" s="1098"/>
      <c r="AX9" s="1098"/>
      <c r="AY9" s="1099"/>
      <c r="AZ9" s="232"/>
      <c r="BA9" s="232"/>
      <c r="BB9" s="232"/>
      <c r="BC9" s="232"/>
      <c r="BD9" s="232"/>
      <c r="BE9" s="233"/>
      <c r="BF9" s="233"/>
      <c r="BG9" s="233"/>
      <c r="BH9" s="233"/>
      <c r="BI9" s="233"/>
      <c r="BJ9" s="233"/>
      <c r="BK9" s="233"/>
      <c r="BL9" s="233"/>
      <c r="BM9" s="233"/>
      <c r="BN9" s="233"/>
      <c r="BO9" s="233"/>
      <c r="BP9" s="233"/>
      <c r="BQ9" s="238">
        <v>3</v>
      </c>
      <c r="BR9" s="239"/>
      <c r="BS9" s="1048" t="s">
        <v>570</v>
      </c>
      <c r="BT9" s="1049"/>
      <c r="BU9" s="1049"/>
      <c r="BV9" s="1049"/>
      <c r="BW9" s="1049"/>
      <c r="BX9" s="1049"/>
      <c r="BY9" s="1049"/>
      <c r="BZ9" s="1049"/>
      <c r="CA9" s="1049"/>
      <c r="CB9" s="1049"/>
      <c r="CC9" s="1049"/>
      <c r="CD9" s="1049"/>
      <c r="CE9" s="1049"/>
      <c r="CF9" s="1049"/>
      <c r="CG9" s="1054"/>
      <c r="CH9" s="1051">
        <v>84</v>
      </c>
      <c r="CI9" s="1052"/>
      <c r="CJ9" s="1052"/>
      <c r="CK9" s="1052"/>
      <c r="CL9" s="1053"/>
      <c r="CM9" s="1051">
        <v>413</v>
      </c>
      <c r="CN9" s="1052"/>
      <c r="CO9" s="1052"/>
      <c r="CP9" s="1052"/>
      <c r="CQ9" s="1053"/>
      <c r="CR9" s="1051">
        <v>50</v>
      </c>
      <c r="CS9" s="1052"/>
      <c r="CT9" s="1052"/>
      <c r="CU9" s="1052"/>
      <c r="CV9" s="1053"/>
      <c r="CW9" s="1051">
        <v>111</v>
      </c>
      <c r="CX9" s="1052"/>
      <c r="CY9" s="1052"/>
      <c r="CZ9" s="1052"/>
      <c r="DA9" s="1053"/>
      <c r="DB9" s="1051" t="s">
        <v>501</v>
      </c>
      <c r="DC9" s="1052"/>
      <c r="DD9" s="1052"/>
      <c r="DE9" s="1052"/>
      <c r="DF9" s="1053"/>
      <c r="DG9" s="1051" t="s">
        <v>501</v>
      </c>
      <c r="DH9" s="1052"/>
      <c r="DI9" s="1052"/>
      <c r="DJ9" s="1052"/>
      <c r="DK9" s="1053"/>
      <c r="DL9" s="1051" t="s">
        <v>501</v>
      </c>
      <c r="DM9" s="1052"/>
      <c r="DN9" s="1052"/>
      <c r="DO9" s="1052"/>
      <c r="DP9" s="1053"/>
      <c r="DQ9" s="1051" t="s">
        <v>501</v>
      </c>
      <c r="DR9" s="1052"/>
      <c r="DS9" s="1052"/>
      <c r="DT9" s="1052"/>
      <c r="DU9" s="1053"/>
      <c r="DV9" s="1048"/>
      <c r="DW9" s="1049"/>
      <c r="DX9" s="1049"/>
      <c r="DY9" s="1049"/>
      <c r="DZ9" s="1050"/>
      <c r="EA9" s="234"/>
    </row>
    <row r="10" spans="1:131" s="235" customFormat="1" ht="26.25" customHeight="1" x14ac:dyDescent="0.2">
      <c r="A10" s="238">
        <v>4</v>
      </c>
      <c r="B10" s="1030" t="s">
        <v>378</v>
      </c>
      <c r="C10" s="1031"/>
      <c r="D10" s="1031"/>
      <c r="E10" s="1031"/>
      <c r="F10" s="1031"/>
      <c r="G10" s="1031"/>
      <c r="H10" s="1031"/>
      <c r="I10" s="1031"/>
      <c r="J10" s="1031"/>
      <c r="K10" s="1031"/>
      <c r="L10" s="1031"/>
      <c r="M10" s="1031"/>
      <c r="N10" s="1031"/>
      <c r="O10" s="1031"/>
      <c r="P10" s="1032"/>
      <c r="Q10" s="1100">
        <v>3948</v>
      </c>
      <c r="R10" s="1101"/>
      <c r="S10" s="1101"/>
      <c r="T10" s="1101"/>
      <c r="U10" s="1102"/>
      <c r="V10" s="1046">
        <v>3570</v>
      </c>
      <c r="W10" s="1101"/>
      <c r="X10" s="1101"/>
      <c r="Y10" s="1101"/>
      <c r="Z10" s="1102"/>
      <c r="AA10" s="1046">
        <v>378</v>
      </c>
      <c r="AB10" s="1101"/>
      <c r="AC10" s="1101"/>
      <c r="AD10" s="1101"/>
      <c r="AE10" s="1103"/>
      <c r="AF10" s="1035" t="s">
        <v>122</v>
      </c>
      <c r="AG10" s="1036"/>
      <c r="AH10" s="1036"/>
      <c r="AI10" s="1036"/>
      <c r="AJ10" s="1037"/>
      <c r="AK10" s="1104">
        <v>1622</v>
      </c>
      <c r="AL10" s="1052"/>
      <c r="AM10" s="1052"/>
      <c r="AN10" s="1052"/>
      <c r="AO10" s="1105"/>
      <c r="AP10" s="1106">
        <v>12753</v>
      </c>
      <c r="AQ10" s="1052"/>
      <c r="AR10" s="1052"/>
      <c r="AS10" s="1052"/>
      <c r="AT10" s="1105"/>
      <c r="AU10" s="1098"/>
      <c r="AV10" s="1098"/>
      <c r="AW10" s="1098"/>
      <c r="AX10" s="1098"/>
      <c r="AY10" s="1099"/>
      <c r="AZ10" s="232"/>
      <c r="BA10" s="232"/>
      <c r="BB10" s="232"/>
      <c r="BC10" s="232"/>
      <c r="BD10" s="232"/>
      <c r="BE10" s="233"/>
      <c r="BF10" s="233"/>
      <c r="BG10" s="233"/>
      <c r="BH10" s="233"/>
      <c r="BI10" s="233"/>
      <c r="BJ10" s="233"/>
      <c r="BK10" s="233"/>
      <c r="BL10" s="233"/>
      <c r="BM10" s="233"/>
      <c r="BN10" s="233"/>
      <c r="BO10" s="233"/>
      <c r="BP10" s="233"/>
      <c r="BQ10" s="238">
        <v>4</v>
      </c>
      <c r="BR10" s="239"/>
      <c r="BS10" s="1048" t="s">
        <v>571</v>
      </c>
      <c r="BT10" s="1049"/>
      <c r="BU10" s="1049"/>
      <c r="BV10" s="1049"/>
      <c r="BW10" s="1049"/>
      <c r="BX10" s="1049"/>
      <c r="BY10" s="1049"/>
      <c r="BZ10" s="1049"/>
      <c r="CA10" s="1049"/>
      <c r="CB10" s="1049"/>
      <c r="CC10" s="1049"/>
      <c r="CD10" s="1049"/>
      <c r="CE10" s="1049"/>
      <c r="CF10" s="1049"/>
      <c r="CG10" s="1054"/>
      <c r="CH10" s="1051">
        <v>183</v>
      </c>
      <c r="CI10" s="1052"/>
      <c r="CJ10" s="1052"/>
      <c r="CK10" s="1052"/>
      <c r="CL10" s="1053"/>
      <c r="CM10" s="1051">
        <v>15390</v>
      </c>
      <c r="CN10" s="1052"/>
      <c r="CO10" s="1052"/>
      <c r="CP10" s="1052"/>
      <c r="CQ10" s="1053"/>
      <c r="CR10" s="1051">
        <v>5400</v>
      </c>
      <c r="CS10" s="1052"/>
      <c r="CT10" s="1052"/>
      <c r="CU10" s="1052"/>
      <c r="CV10" s="1053"/>
      <c r="CW10" s="1051" t="s">
        <v>501</v>
      </c>
      <c r="CX10" s="1052"/>
      <c r="CY10" s="1052"/>
      <c r="CZ10" s="1052"/>
      <c r="DA10" s="1053"/>
      <c r="DB10" s="1051" t="s">
        <v>501</v>
      </c>
      <c r="DC10" s="1052"/>
      <c r="DD10" s="1052"/>
      <c r="DE10" s="1052"/>
      <c r="DF10" s="1053"/>
      <c r="DG10" s="1051" t="s">
        <v>501</v>
      </c>
      <c r="DH10" s="1052"/>
      <c r="DI10" s="1052"/>
      <c r="DJ10" s="1052"/>
      <c r="DK10" s="1053"/>
      <c r="DL10" s="1051" t="s">
        <v>501</v>
      </c>
      <c r="DM10" s="1052"/>
      <c r="DN10" s="1052"/>
      <c r="DO10" s="1052"/>
      <c r="DP10" s="1053"/>
      <c r="DQ10" s="1051" t="s">
        <v>501</v>
      </c>
      <c r="DR10" s="1052"/>
      <c r="DS10" s="1052"/>
      <c r="DT10" s="1052"/>
      <c r="DU10" s="1053"/>
      <c r="DV10" s="1048"/>
      <c r="DW10" s="1049"/>
      <c r="DX10" s="1049"/>
      <c r="DY10" s="1049"/>
      <c r="DZ10" s="1050"/>
      <c r="EA10" s="234"/>
    </row>
    <row r="11" spans="1:131" s="235" customFormat="1" ht="26.25" customHeight="1" x14ac:dyDescent="0.2">
      <c r="A11" s="238">
        <v>5</v>
      </c>
      <c r="B11" s="1030" t="s">
        <v>379</v>
      </c>
      <c r="C11" s="1031"/>
      <c r="D11" s="1031"/>
      <c r="E11" s="1031"/>
      <c r="F11" s="1031"/>
      <c r="G11" s="1031"/>
      <c r="H11" s="1031"/>
      <c r="I11" s="1031"/>
      <c r="J11" s="1031"/>
      <c r="K11" s="1031"/>
      <c r="L11" s="1031"/>
      <c r="M11" s="1031"/>
      <c r="N11" s="1031"/>
      <c r="O11" s="1031"/>
      <c r="P11" s="1032"/>
      <c r="Q11" s="1100">
        <v>275624</v>
      </c>
      <c r="R11" s="1101"/>
      <c r="S11" s="1101"/>
      <c r="T11" s="1101"/>
      <c r="U11" s="1102"/>
      <c r="V11" s="1046">
        <v>275624</v>
      </c>
      <c r="W11" s="1101"/>
      <c r="X11" s="1101"/>
      <c r="Y11" s="1101"/>
      <c r="Z11" s="1102"/>
      <c r="AA11" s="1046">
        <v>0</v>
      </c>
      <c r="AB11" s="1101"/>
      <c r="AC11" s="1101"/>
      <c r="AD11" s="1101"/>
      <c r="AE11" s="1103"/>
      <c r="AF11" s="1035" t="s">
        <v>122</v>
      </c>
      <c r="AG11" s="1036"/>
      <c r="AH11" s="1036"/>
      <c r="AI11" s="1036"/>
      <c r="AJ11" s="1037"/>
      <c r="AK11" s="1104">
        <v>97630</v>
      </c>
      <c r="AL11" s="1052"/>
      <c r="AM11" s="1052"/>
      <c r="AN11" s="1052"/>
      <c r="AO11" s="1105"/>
      <c r="AP11" s="1106">
        <v>19789</v>
      </c>
      <c r="AQ11" s="1052"/>
      <c r="AR11" s="1052"/>
      <c r="AS11" s="1052"/>
      <c r="AT11" s="1105"/>
      <c r="AU11" s="1098"/>
      <c r="AV11" s="1098"/>
      <c r="AW11" s="1098"/>
      <c r="AX11" s="1098"/>
      <c r="AY11" s="1099"/>
      <c r="AZ11" s="232"/>
      <c r="BA11" s="232"/>
      <c r="BB11" s="232"/>
      <c r="BC11" s="232"/>
      <c r="BD11" s="232"/>
      <c r="BE11" s="233"/>
      <c r="BF11" s="233"/>
      <c r="BG11" s="233"/>
      <c r="BH11" s="233"/>
      <c r="BI11" s="233"/>
      <c r="BJ11" s="233"/>
      <c r="BK11" s="233"/>
      <c r="BL11" s="233"/>
      <c r="BM11" s="233"/>
      <c r="BN11" s="233"/>
      <c r="BO11" s="233"/>
      <c r="BP11" s="233"/>
      <c r="BQ11" s="238">
        <v>5</v>
      </c>
      <c r="BR11" s="239" t="s">
        <v>609</v>
      </c>
      <c r="BS11" s="1048" t="s">
        <v>611</v>
      </c>
      <c r="BT11" s="1049"/>
      <c r="BU11" s="1049"/>
      <c r="BV11" s="1049"/>
      <c r="BW11" s="1049"/>
      <c r="BX11" s="1049"/>
      <c r="BY11" s="1049"/>
      <c r="BZ11" s="1049"/>
      <c r="CA11" s="1049"/>
      <c r="CB11" s="1049"/>
      <c r="CC11" s="1049"/>
      <c r="CD11" s="1049"/>
      <c r="CE11" s="1049"/>
      <c r="CF11" s="1049"/>
      <c r="CG11" s="1054"/>
      <c r="CH11" s="1051">
        <v>554</v>
      </c>
      <c r="CI11" s="1052"/>
      <c r="CJ11" s="1052"/>
      <c r="CK11" s="1052"/>
      <c r="CL11" s="1053"/>
      <c r="CM11" s="1051">
        <v>19182</v>
      </c>
      <c r="CN11" s="1052"/>
      <c r="CO11" s="1052"/>
      <c r="CP11" s="1052"/>
      <c r="CQ11" s="1053"/>
      <c r="CR11" s="1051">
        <v>17340</v>
      </c>
      <c r="CS11" s="1052"/>
      <c r="CT11" s="1052"/>
      <c r="CU11" s="1052"/>
      <c r="CV11" s="1053"/>
      <c r="CW11" s="1051">
        <v>3385</v>
      </c>
      <c r="CX11" s="1052"/>
      <c r="CY11" s="1052"/>
      <c r="CZ11" s="1052"/>
      <c r="DA11" s="1053"/>
      <c r="DB11" s="1051" t="s">
        <v>597</v>
      </c>
      <c r="DC11" s="1052"/>
      <c r="DD11" s="1052"/>
      <c r="DE11" s="1052"/>
      <c r="DF11" s="1053"/>
      <c r="DG11" s="1051" t="s">
        <v>597</v>
      </c>
      <c r="DH11" s="1052"/>
      <c r="DI11" s="1052"/>
      <c r="DJ11" s="1052"/>
      <c r="DK11" s="1053"/>
      <c r="DL11" s="1051" t="s">
        <v>597</v>
      </c>
      <c r="DM11" s="1052"/>
      <c r="DN11" s="1052"/>
      <c r="DO11" s="1052"/>
      <c r="DP11" s="1053"/>
      <c r="DQ11" s="1051" t="s">
        <v>501</v>
      </c>
      <c r="DR11" s="1052"/>
      <c r="DS11" s="1052"/>
      <c r="DT11" s="1052"/>
      <c r="DU11" s="1053"/>
      <c r="DV11" s="1048" t="s">
        <v>599</v>
      </c>
      <c r="DW11" s="1049"/>
      <c r="DX11" s="1049"/>
      <c r="DY11" s="1049"/>
      <c r="DZ11" s="1050"/>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96"/>
      <c r="AL12" s="1097"/>
      <c r="AM12" s="1097"/>
      <c r="AN12" s="1097"/>
      <c r="AO12" s="1097"/>
      <c r="AP12" s="1097"/>
      <c r="AQ12" s="1097"/>
      <c r="AR12" s="1097"/>
      <c r="AS12" s="1097"/>
      <c r="AT12" s="1097"/>
      <c r="AU12" s="1098"/>
      <c r="AV12" s="1098"/>
      <c r="AW12" s="1098"/>
      <c r="AX12" s="1098"/>
      <c r="AY12" s="1099"/>
      <c r="AZ12" s="232"/>
      <c r="BA12" s="232"/>
      <c r="BB12" s="232"/>
      <c r="BC12" s="232"/>
      <c r="BD12" s="232"/>
      <c r="BE12" s="233"/>
      <c r="BF12" s="233"/>
      <c r="BG12" s="233"/>
      <c r="BH12" s="233"/>
      <c r="BI12" s="233"/>
      <c r="BJ12" s="233"/>
      <c r="BK12" s="233"/>
      <c r="BL12" s="233"/>
      <c r="BM12" s="233"/>
      <c r="BN12" s="233"/>
      <c r="BO12" s="233"/>
      <c r="BP12" s="233"/>
      <c r="BQ12" s="238">
        <v>6</v>
      </c>
      <c r="BR12" s="239"/>
      <c r="BS12" s="1048" t="s">
        <v>572</v>
      </c>
      <c r="BT12" s="1049"/>
      <c r="BU12" s="1049"/>
      <c r="BV12" s="1049"/>
      <c r="BW12" s="1049"/>
      <c r="BX12" s="1049"/>
      <c r="BY12" s="1049"/>
      <c r="BZ12" s="1049"/>
      <c r="CA12" s="1049"/>
      <c r="CB12" s="1049"/>
      <c r="CC12" s="1049"/>
      <c r="CD12" s="1049"/>
      <c r="CE12" s="1049"/>
      <c r="CF12" s="1049"/>
      <c r="CG12" s="1054"/>
      <c r="CH12" s="1051">
        <v>2</v>
      </c>
      <c r="CI12" s="1052"/>
      <c r="CJ12" s="1052"/>
      <c r="CK12" s="1052"/>
      <c r="CL12" s="1053"/>
      <c r="CM12" s="1051">
        <v>1420</v>
      </c>
      <c r="CN12" s="1052"/>
      <c r="CO12" s="1052"/>
      <c r="CP12" s="1052"/>
      <c r="CQ12" s="1053"/>
      <c r="CR12" s="1051">
        <v>30</v>
      </c>
      <c r="CS12" s="1052"/>
      <c r="CT12" s="1052"/>
      <c r="CU12" s="1052"/>
      <c r="CV12" s="1053"/>
      <c r="CW12" s="1051">
        <v>65</v>
      </c>
      <c r="CX12" s="1052"/>
      <c r="CY12" s="1052"/>
      <c r="CZ12" s="1052"/>
      <c r="DA12" s="1053"/>
      <c r="DB12" s="1051" t="s">
        <v>501</v>
      </c>
      <c r="DC12" s="1052"/>
      <c r="DD12" s="1052"/>
      <c r="DE12" s="1052"/>
      <c r="DF12" s="1053"/>
      <c r="DG12" s="1051" t="s">
        <v>501</v>
      </c>
      <c r="DH12" s="1052"/>
      <c r="DI12" s="1052"/>
      <c r="DJ12" s="1052"/>
      <c r="DK12" s="1053"/>
      <c r="DL12" s="1051" t="s">
        <v>501</v>
      </c>
      <c r="DM12" s="1052"/>
      <c r="DN12" s="1052"/>
      <c r="DO12" s="1052"/>
      <c r="DP12" s="1053"/>
      <c r="DQ12" s="1051" t="s">
        <v>501</v>
      </c>
      <c r="DR12" s="1052"/>
      <c r="DS12" s="1052"/>
      <c r="DT12" s="1052"/>
      <c r="DU12" s="1053"/>
      <c r="DV12" s="1048"/>
      <c r="DW12" s="1049"/>
      <c r="DX12" s="1049"/>
      <c r="DY12" s="1049"/>
      <c r="DZ12" s="1050"/>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96"/>
      <c r="AL13" s="1097"/>
      <c r="AM13" s="1097"/>
      <c r="AN13" s="1097"/>
      <c r="AO13" s="1097"/>
      <c r="AP13" s="1097"/>
      <c r="AQ13" s="1097"/>
      <c r="AR13" s="1097"/>
      <c r="AS13" s="1097"/>
      <c r="AT13" s="1097"/>
      <c r="AU13" s="1098"/>
      <c r="AV13" s="1098"/>
      <c r="AW13" s="1098"/>
      <c r="AX13" s="1098"/>
      <c r="AY13" s="1099"/>
      <c r="AZ13" s="232"/>
      <c r="BA13" s="232"/>
      <c r="BB13" s="232"/>
      <c r="BC13" s="232"/>
      <c r="BD13" s="232"/>
      <c r="BE13" s="233"/>
      <c r="BF13" s="233"/>
      <c r="BG13" s="233"/>
      <c r="BH13" s="233"/>
      <c r="BI13" s="233"/>
      <c r="BJ13" s="233"/>
      <c r="BK13" s="233"/>
      <c r="BL13" s="233"/>
      <c r="BM13" s="233"/>
      <c r="BN13" s="233"/>
      <c r="BO13" s="233"/>
      <c r="BP13" s="233"/>
      <c r="BQ13" s="238">
        <v>7</v>
      </c>
      <c r="BR13" s="239"/>
      <c r="BS13" s="1048" t="s">
        <v>573</v>
      </c>
      <c r="BT13" s="1049"/>
      <c r="BU13" s="1049"/>
      <c r="BV13" s="1049"/>
      <c r="BW13" s="1049"/>
      <c r="BX13" s="1049"/>
      <c r="BY13" s="1049"/>
      <c r="BZ13" s="1049"/>
      <c r="CA13" s="1049"/>
      <c r="CB13" s="1049"/>
      <c r="CC13" s="1049"/>
      <c r="CD13" s="1049"/>
      <c r="CE13" s="1049"/>
      <c r="CF13" s="1049"/>
      <c r="CG13" s="1054"/>
      <c r="CH13" s="1051" t="s">
        <v>600</v>
      </c>
      <c r="CI13" s="1052"/>
      <c r="CJ13" s="1052"/>
      <c r="CK13" s="1052"/>
      <c r="CL13" s="1053"/>
      <c r="CM13" s="1051">
        <v>876</v>
      </c>
      <c r="CN13" s="1052"/>
      <c r="CO13" s="1052"/>
      <c r="CP13" s="1052"/>
      <c r="CQ13" s="1053"/>
      <c r="CR13" s="1051">
        <v>175</v>
      </c>
      <c r="CS13" s="1052"/>
      <c r="CT13" s="1052"/>
      <c r="CU13" s="1052"/>
      <c r="CV13" s="1053"/>
      <c r="CW13" s="1051">
        <v>33</v>
      </c>
      <c r="CX13" s="1052"/>
      <c r="CY13" s="1052"/>
      <c r="CZ13" s="1052"/>
      <c r="DA13" s="1053"/>
      <c r="DB13" s="1051" t="s">
        <v>501</v>
      </c>
      <c r="DC13" s="1052"/>
      <c r="DD13" s="1052"/>
      <c r="DE13" s="1052"/>
      <c r="DF13" s="1053"/>
      <c r="DG13" s="1051" t="s">
        <v>501</v>
      </c>
      <c r="DH13" s="1052"/>
      <c r="DI13" s="1052"/>
      <c r="DJ13" s="1052"/>
      <c r="DK13" s="1053"/>
      <c r="DL13" s="1051" t="s">
        <v>501</v>
      </c>
      <c r="DM13" s="1052"/>
      <c r="DN13" s="1052"/>
      <c r="DO13" s="1052"/>
      <c r="DP13" s="1053"/>
      <c r="DQ13" s="1051" t="s">
        <v>501</v>
      </c>
      <c r="DR13" s="1052"/>
      <c r="DS13" s="1052"/>
      <c r="DT13" s="1052"/>
      <c r="DU13" s="1053"/>
      <c r="DV13" s="1048"/>
      <c r="DW13" s="1049"/>
      <c r="DX13" s="1049"/>
      <c r="DY13" s="1049"/>
      <c r="DZ13" s="1050"/>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96"/>
      <c r="AL14" s="1097"/>
      <c r="AM14" s="1097"/>
      <c r="AN14" s="1097"/>
      <c r="AO14" s="1097"/>
      <c r="AP14" s="1097"/>
      <c r="AQ14" s="1097"/>
      <c r="AR14" s="1097"/>
      <c r="AS14" s="1097"/>
      <c r="AT14" s="1097"/>
      <c r="AU14" s="1098"/>
      <c r="AV14" s="1098"/>
      <c r="AW14" s="1098"/>
      <c r="AX14" s="1098"/>
      <c r="AY14" s="1099"/>
      <c r="AZ14" s="232"/>
      <c r="BA14" s="232"/>
      <c r="BB14" s="232"/>
      <c r="BC14" s="232"/>
      <c r="BD14" s="232"/>
      <c r="BE14" s="233"/>
      <c r="BF14" s="233"/>
      <c r="BG14" s="233"/>
      <c r="BH14" s="233"/>
      <c r="BI14" s="233"/>
      <c r="BJ14" s="233"/>
      <c r="BK14" s="233"/>
      <c r="BL14" s="233"/>
      <c r="BM14" s="233"/>
      <c r="BN14" s="233"/>
      <c r="BO14" s="233"/>
      <c r="BP14" s="233"/>
      <c r="BQ14" s="238">
        <v>8</v>
      </c>
      <c r="BR14" s="239"/>
      <c r="BS14" s="1048" t="s">
        <v>574</v>
      </c>
      <c r="BT14" s="1049"/>
      <c r="BU14" s="1049"/>
      <c r="BV14" s="1049"/>
      <c r="BW14" s="1049"/>
      <c r="BX14" s="1049"/>
      <c r="BY14" s="1049"/>
      <c r="BZ14" s="1049"/>
      <c r="CA14" s="1049"/>
      <c r="CB14" s="1049"/>
      <c r="CC14" s="1049"/>
      <c r="CD14" s="1049"/>
      <c r="CE14" s="1049"/>
      <c r="CF14" s="1049"/>
      <c r="CG14" s="1054"/>
      <c r="CH14" s="1051">
        <v>37</v>
      </c>
      <c r="CI14" s="1052"/>
      <c r="CJ14" s="1052"/>
      <c r="CK14" s="1052"/>
      <c r="CL14" s="1053"/>
      <c r="CM14" s="1051">
        <v>310</v>
      </c>
      <c r="CN14" s="1052"/>
      <c r="CO14" s="1052"/>
      <c r="CP14" s="1052"/>
      <c r="CQ14" s="1053"/>
      <c r="CR14" s="1051">
        <v>100</v>
      </c>
      <c r="CS14" s="1052"/>
      <c r="CT14" s="1052"/>
      <c r="CU14" s="1052"/>
      <c r="CV14" s="1053"/>
      <c r="CW14" s="1051">
        <v>341</v>
      </c>
      <c r="CX14" s="1052"/>
      <c r="CY14" s="1052"/>
      <c r="CZ14" s="1052"/>
      <c r="DA14" s="1053"/>
      <c r="DB14" s="1051" t="s">
        <v>597</v>
      </c>
      <c r="DC14" s="1052"/>
      <c r="DD14" s="1052"/>
      <c r="DE14" s="1052"/>
      <c r="DF14" s="1053"/>
      <c r="DG14" s="1051" t="s">
        <v>597</v>
      </c>
      <c r="DH14" s="1052"/>
      <c r="DI14" s="1052"/>
      <c r="DJ14" s="1052"/>
      <c r="DK14" s="1053"/>
      <c r="DL14" s="1051" t="s">
        <v>597</v>
      </c>
      <c r="DM14" s="1052"/>
      <c r="DN14" s="1052"/>
      <c r="DO14" s="1052"/>
      <c r="DP14" s="1053"/>
      <c r="DQ14" s="1051" t="s">
        <v>501</v>
      </c>
      <c r="DR14" s="1052"/>
      <c r="DS14" s="1052"/>
      <c r="DT14" s="1052"/>
      <c r="DU14" s="1053"/>
      <c r="DV14" s="1048"/>
      <c r="DW14" s="1049"/>
      <c r="DX14" s="1049"/>
      <c r="DY14" s="1049"/>
      <c r="DZ14" s="1050"/>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96"/>
      <c r="AL15" s="1097"/>
      <c r="AM15" s="1097"/>
      <c r="AN15" s="1097"/>
      <c r="AO15" s="1097"/>
      <c r="AP15" s="1097"/>
      <c r="AQ15" s="1097"/>
      <c r="AR15" s="1097"/>
      <c r="AS15" s="1097"/>
      <c r="AT15" s="1097"/>
      <c r="AU15" s="1098"/>
      <c r="AV15" s="1098"/>
      <c r="AW15" s="1098"/>
      <c r="AX15" s="1098"/>
      <c r="AY15" s="1099"/>
      <c r="AZ15" s="232"/>
      <c r="BA15" s="232"/>
      <c r="BB15" s="232"/>
      <c r="BC15" s="232"/>
      <c r="BD15" s="232"/>
      <c r="BE15" s="233"/>
      <c r="BF15" s="233"/>
      <c r="BG15" s="233"/>
      <c r="BH15" s="233"/>
      <c r="BI15" s="233"/>
      <c r="BJ15" s="233"/>
      <c r="BK15" s="233"/>
      <c r="BL15" s="233"/>
      <c r="BM15" s="233"/>
      <c r="BN15" s="233"/>
      <c r="BO15" s="233"/>
      <c r="BP15" s="233"/>
      <c r="BQ15" s="238">
        <v>9</v>
      </c>
      <c r="BR15" s="239"/>
      <c r="BS15" s="1048" t="s">
        <v>575</v>
      </c>
      <c r="BT15" s="1049"/>
      <c r="BU15" s="1049"/>
      <c r="BV15" s="1049"/>
      <c r="BW15" s="1049"/>
      <c r="BX15" s="1049"/>
      <c r="BY15" s="1049"/>
      <c r="BZ15" s="1049"/>
      <c r="CA15" s="1049"/>
      <c r="CB15" s="1049"/>
      <c r="CC15" s="1049"/>
      <c r="CD15" s="1049"/>
      <c r="CE15" s="1049"/>
      <c r="CF15" s="1049"/>
      <c r="CG15" s="1054"/>
      <c r="CH15" s="1051">
        <v>-52</v>
      </c>
      <c r="CI15" s="1052"/>
      <c r="CJ15" s="1052"/>
      <c r="CK15" s="1052"/>
      <c r="CL15" s="1053"/>
      <c r="CM15" s="1051">
        <v>469</v>
      </c>
      <c r="CN15" s="1052"/>
      <c r="CO15" s="1052"/>
      <c r="CP15" s="1052"/>
      <c r="CQ15" s="1053"/>
      <c r="CR15" s="1051">
        <v>410</v>
      </c>
      <c r="CS15" s="1052"/>
      <c r="CT15" s="1052"/>
      <c r="CU15" s="1052"/>
      <c r="CV15" s="1053"/>
      <c r="CW15" s="1051">
        <v>59</v>
      </c>
      <c r="CX15" s="1052"/>
      <c r="CY15" s="1052"/>
      <c r="CZ15" s="1052"/>
      <c r="DA15" s="1053"/>
      <c r="DB15" s="1051">
        <v>1010</v>
      </c>
      <c r="DC15" s="1052"/>
      <c r="DD15" s="1052"/>
      <c r="DE15" s="1052"/>
      <c r="DF15" s="1053"/>
      <c r="DG15" s="1051" t="s">
        <v>501</v>
      </c>
      <c r="DH15" s="1052"/>
      <c r="DI15" s="1052"/>
      <c r="DJ15" s="1052"/>
      <c r="DK15" s="1053"/>
      <c r="DL15" s="1051" t="s">
        <v>501</v>
      </c>
      <c r="DM15" s="1052"/>
      <c r="DN15" s="1052"/>
      <c r="DO15" s="1052"/>
      <c r="DP15" s="1053"/>
      <c r="DQ15" s="1051" t="s">
        <v>501</v>
      </c>
      <c r="DR15" s="1052"/>
      <c r="DS15" s="1052"/>
      <c r="DT15" s="1052"/>
      <c r="DU15" s="1053"/>
      <c r="DV15" s="1048"/>
      <c r="DW15" s="1049"/>
      <c r="DX15" s="1049"/>
      <c r="DY15" s="1049"/>
      <c r="DZ15" s="1050"/>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96"/>
      <c r="AL16" s="1097"/>
      <c r="AM16" s="1097"/>
      <c r="AN16" s="1097"/>
      <c r="AO16" s="1097"/>
      <c r="AP16" s="1097"/>
      <c r="AQ16" s="1097"/>
      <c r="AR16" s="1097"/>
      <c r="AS16" s="1097"/>
      <c r="AT16" s="1097"/>
      <c r="AU16" s="1098"/>
      <c r="AV16" s="1098"/>
      <c r="AW16" s="1098"/>
      <c r="AX16" s="1098"/>
      <c r="AY16" s="1099"/>
      <c r="AZ16" s="232"/>
      <c r="BA16" s="232"/>
      <c r="BB16" s="232"/>
      <c r="BC16" s="232"/>
      <c r="BD16" s="232"/>
      <c r="BE16" s="233"/>
      <c r="BF16" s="233"/>
      <c r="BG16" s="233"/>
      <c r="BH16" s="233"/>
      <c r="BI16" s="233"/>
      <c r="BJ16" s="233"/>
      <c r="BK16" s="233"/>
      <c r="BL16" s="233"/>
      <c r="BM16" s="233"/>
      <c r="BN16" s="233"/>
      <c r="BO16" s="233"/>
      <c r="BP16" s="233"/>
      <c r="BQ16" s="238">
        <v>10</v>
      </c>
      <c r="BR16" s="239"/>
      <c r="BS16" s="1048" t="s">
        <v>576</v>
      </c>
      <c r="BT16" s="1049"/>
      <c r="BU16" s="1049"/>
      <c r="BV16" s="1049"/>
      <c r="BW16" s="1049"/>
      <c r="BX16" s="1049"/>
      <c r="BY16" s="1049"/>
      <c r="BZ16" s="1049"/>
      <c r="CA16" s="1049"/>
      <c r="CB16" s="1049"/>
      <c r="CC16" s="1049"/>
      <c r="CD16" s="1049"/>
      <c r="CE16" s="1049"/>
      <c r="CF16" s="1049"/>
      <c r="CG16" s="1054"/>
      <c r="CH16" s="1051">
        <v>109</v>
      </c>
      <c r="CI16" s="1052"/>
      <c r="CJ16" s="1052"/>
      <c r="CK16" s="1052"/>
      <c r="CL16" s="1053"/>
      <c r="CM16" s="1051">
        <v>2660</v>
      </c>
      <c r="CN16" s="1052"/>
      <c r="CO16" s="1052"/>
      <c r="CP16" s="1052"/>
      <c r="CQ16" s="1053"/>
      <c r="CR16" s="1051" t="s">
        <v>501</v>
      </c>
      <c r="CS16" s="1052"/>
      <c r="CT16" s="1052"/>
      <c r="CU16" s="1052"/>
      <c r="CV16" s="1053"/>
      <c r="CW16" s="1051">
        <v>1180</v>
      </c>
      <c r="CX16" s="1052"/>
      <c r="CY16" s="1052"/>
      <c r="CZ16" s="1052"/>
      <c r="DA16" s="1053"/>
      <c r="DB16" s="1051" t="s">
        <v>501</v>
      </c>
      <c r="DC16" s="1052"/>
      <c r="DD16" s="1052"/>
      <c r="DE16" s="1052"/>
      <c r="DF16" s="1053"/>
      <c r="DG16" s="1051" t="s">
        <v>501</v>
      </c>
      <c r="DH16" s="1052"/>
      <c r="DI16" s="1052"/>
      <c r="DJ16" s="1052"/>
      <c r="DK16" s="1053"/>
      <c r="DL16" s="1051" t="s">
        <v>501</v>
      </c>
      <c r="DM16" s="1052"/>
      <c r="DN16" s="1052"/>
      <c r="DO16" s="1052"/>
      <c r="DP16" s="1053"/>
      <c r="DQ16" s="1051" t="s">
        <v>501</v>
      </c>
      <c r="DR16" s="1052"/>
      <c r="DS16" s="1052"/>
      <c r="DT16" s="1052"/>
      <c r="DU16" s="1053"/>
      <c r="DV16" s="1048"/>
      <c r="DW16" s="1049"/>
      <c r="DX16" s="1049"/>
      <c r="DY16" s="1049"/>
      <c r="DZ16" s="1050"/>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96"/>
      <c r="AL17" s="1097"/>
      <c r="AM17" s="1097"/>
      <c r="AN17" s="1097"/>
      <c r="AO17" s="1097"/>
      <c r="AP17" s="1097"/>
      <c r="AQ17" s="1097"/>
      <c r="AR17" s="1097"/>
      <c r="AS17" s="1097"/>
      <c r="AT17" s="1097"/>
      <c r="AU17" s="1098"/>
      <c r="AV17" s="1098"/>
      <c r="AW17" s="1098"/>
      <c r="AX17" s="1098"/>
      <c r="AY17" s="1099"/>
      <c r="AZ17" s="232"/>
      <c r="BA17" s="232"/>
      <c r="BB17" s="232"/>
      <c r="BC17" s="232"/>
      <c r="BD17" s="232"/>
      <c r="BE17" s="233"/>
      <c r="BF17" s="233"/>
      <c r="BG17" s="233"/>
      <c r="BH17" s="233"/>
      <c r="BI17" s="233"/>
      <c r="BJ17" s="233"/>
      <c r="BK17" s="233"/>
      <c r="BL17" s="233"/>
      <c r="BM17" s="233"/>
      <c r="BN17" s="233"/>
      <c r="BO17" s="233"/>
      <c r="BP17" s="233"/>
      <c r="BQ17" s="238">
        <v>11</v>
      </c>
      <c r="BR17" s="239" t="s">
        <v>609</v>
      </c>
      <c r="BS17" s="1048" t="s">
        <v>612</v>
      </c>
      <c r="BT17" s="1049"/>
      <c r="BU17" s="1049"/>
      <c r="BV17" s="1049"/>
      <c r="BW17" s="1049"/>
      <c r="BX17" s="1049"/>
      <c r="BY17" s="1049"/>
      <c r="BZ17" s="1049"/>
      <c r="CA17" s="1049"/>
      <c r="CB17" s="1049"/>
      <c r="CC17" s="1049"/>
      <c r="CD17" s="1049"/>
      <c r="CE17" s="1049"/>
      <c r="CF17" s="1049"/>
      <c r="CG17" s="1054"/>
      <c r="CH17" s="1051">
        <v>-4430.0357599999998</v>
      </c>
      <c r="CI17" s="1052"/>
      <c r="CJ17" s="1052"/>
      <c r="CK17" s="1052"/>
      <c r="CL17" s="1053"/>
      <c r="CM17" s="1051">
        <v>30402.838929000001</v>
      </c>
      <c r="CN17" s="1052"/>
      <c r="CO17" s="1052"/>
      <c r="CP17" s="1052"/>
      <c r="CQ17" s="1053"/>
      <c r="CR17" s="1051">
        <v>14728.534118</v>
      </c>
      <c r="CS17" s="1052"/>
      <c r="CT17" s="1052"/>
      <c r="CU17" s="1052"/>
      <c r="CV17" s="1053"/>
      <c r="CW17" s="1051">
        <v>6123</v>
      </c>
      <c r="CX17" s="1052"/>
      <c r="CY17" s="1052"/>
      <c r="CZ17" s="1052"/>
      <c r="DA17" s="1053"/>
      <c r="DB17" s="1051">
        <v>48613.546253</v>
      </c>
      <c r="DC17" s="1052"/>
      <c r="DD17" s="1052"/>
      <c r="DE17" s="1052"/>
      <c r="DF17" s="1053"/>
      <c r="DG17" s="1051" t="s">
        <v>501</v>
      </c>
      <c r="DH17" s="1052"/>
      <c r="DI17" s="1052"/>
      <c r="DJ17" s="1052"/>
      <c r="DK17" s="1053"/>
      <c r="DL17" s="1051" t="s">
        <v>501</v>
      </c>
      <c r="DM17" s="1052"/>
      <c r="DN17" s="1052"/>
      <c r="DO17" s="1052"/>
      <c r="DP17" s="1053"/>
      <c r="DQ17" s="1051" t="s">
        <v>501</v>
      </c>
      <c r="DR17" s="1052"/>
      <c r="DS17" s="1052"/>
      <c r="DT17" s="1052"/>
      <c r="DU17" s="1053"/>
      <c r="DV17" s="1048"/>
      <c r="DW17" s="1049"/>
      <c r="DX17" s="1049"/>
      <c r="DY17" s="1049"/>
      <c r="DZ17" s="1050"/>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96"/>
      <c r="AL18" s="1097"/>
      <c r="AM18" s="1097"/>
      <c r="AN18" s="1097"/>
      <c r="AO18" s="1097"/>
      <c r="AP18" s="1097"/>
      <c r="AQ18" s="1097"/>
      <c r="AR18" s="1097"/>
      <c r="AS18" s="1097"/>
      <c r="AT18" s="1097"/>
      <c r="AU18" s="1098"/>
      <c r="AV18" s="1098"/>
      <c r="AW18" s="1098"/>
      <c r="AX18" s="1098"/>
      <c r="AY18" s="1099"/>
      <c r="AZ18" s="232"/>
      <c r="BA18" s="232"/>
      <c r="BB18" s="232"/>
      <c r="BC18" s="232"/>
      <c r="BD18" s="232"/>
      <c r="BE18" s="233"/>
      <c r="BF18" s="233"/>
      <c r="BG18" s="233"/>
      <c r="BH18" s="233"/>
      <c r="BI18" s="233"/>
      <c r="BJ18" s="233"/>
      <c r="BK18" s="233"/>
      <c r="BL18" s="233"/>
      <c r="BM18" s="233"/>
      <c r="BN18" s="233"/>
      <c r="BO18" s="233"/>
      <c r="BP18" s="233"/>
      <c r="BQ18" s="238">
        <v>12</v>
      </c>
      <c r="BR18" s="239" t="s">
        <v>610</v>
      </c>
      <c r="BS18" s="1048" t="s">
        <v>613</v>
      </c>
      <c r="BT18" s="1049"/>
      <c r="BU18" s="1049"/>
      <c r="BV18" s="1049"/>
      <c r="BW18" s="1049"/>
      <c r="BX18" s="1049"/>
      <c r="BY18" s="1049"/>
      <c r="BZ18" s="1049"/>
      <c r="CA18" s="1049"/>
      <c r="CB18" s="1049"/>
      <c r="CC18" s="1049"/>
      <c r="CD18" s="1049"/>
      <c r="CE18" s="1049"/>
      <c r="CF18" s="1049"/>
      <c r="CG18" s="1054"/>
      <c r="CH18" s="1051">
        <v>6</v>
      </c>
      <c r="CI18" s="1052"/>
      <c r="CJ18" s="1052"/>
      <c r="CK18" s="1052"/>
      <c r="CL18" s="1053"/>
      <c r="CM18" s="1051">
        <v>8668</v>
      </c>
      <c r="CN18" s="1052"/>
      <c r="CO18" s="1052"/>
      <c r="CP18" s="1052"/>
      <c r="CQ18" s="1053"/>
      <c r="CR18" s="1051">
        <v>8340</v>
      </c>
      <c r="CS18" s="1052"/>
      <c r="CT18" s="1052"/>
      <c r="CU18" s="1052"/>
      <c r="CV18" s="1053"/>
      <c r="CW18" s="1051">
        <v>1061</v>
      </c>
      <c r="CX18" s="1052"/>
      <c r="CY18" s="1052"/>
      <c r="CZ18" s="1052"/>
      <c r="DA18" s="1053"/>
      <c r="DB18" s="1051" t="s">
        <v>501</v>
      </c>
      <c r="DC18" s="1052"/>
      <c r="DD18" s="1052"/>
      <c r="DE18" s="1052"/>
      <c r="DF18" s="1053"/>
      <c r="DG18" s="1051" t="s">
        <v>501</v>
      </c>
      <c r="DH18" s="1052"/>
      <c r="DI18" s="1052"/>
      <c r="DJ18" s="1052"/>
      <c r="DK18" s="1053"/>
      <c r="DL18" s="1051" t="s">
        <v>501</v>
      </c>
      <c r="DM18" s="1052"/>
      <c r="DN18" s="1052"/>
      <c r="DO18" s="1052"/>
      <c r="DP18" s="1053"/>
      <c r="DQ18" s="1051" t="s">
        <v>501</v>
      </c>
      <c r="DR18" s="1052"/>
      <c r="DS18" s="1052"/>
      <c r="DT18" s="1052"/>
      <c r="DU18" s="1053"/>
      <c r="DV18" s="1048"/>
      <c r="DW18" s="1049"/>
      <c r="DX18" s="1049"/>
      <c r="DY18" s="1049"/>
      <c r="DZ18" s="1050"/>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96"/>
      <c r="AL19" s="1097"/>
      <c r="AM19" s="1097"/>
      <c r="AN19" s="1097"/>
      <c r="AO19" s="1097"/>
      <c r="AP19" s="1097"/>
      <c r="AQ19" s="1097"/>
      <c r="AR19" s="1097"/>
      <c r="AS19" s="1097"/>
      <c r="AT19" s="1097"/>
      <c r="AU19" s="1098"/>
      <c r="AV19" s="1098"/>
      <c r="AW19" s="1098"/>
      <c r="AX19" s="1098"/>
      <c r="AY19" s="1099"/>
      <c r="AZ19" s="232"/>
      <c r="BA19" s="232"/>
      <c r="BB19" s="232"/>
      <c r="BC19" s="232"/>
      <c r="BD19" s="232"/>
      <c r="BE19" s="233"/>
      <c r="BF19" s="233"/>
      <c r="BG19" s="233"/>
      <c r="BH19" s="233"/>
      <c r="BI19" s="233"/>
      <c r="BJ19" s="233"/>
      <c r="BK19" s="233"/>
      <c r="BL19" s="233"/>
      <c r="BM19" s="233"/>
      <c r="BN19" s="233"/>
      <c r="BO19" s="233"/>
      <c r="BP19" s="233"/>
      <c r="BQ19" s="238">
        <v>13</v>
      </c>
      <c r="BR19" s="239"/>
      <c r="BS19" s="1048" t="s">
        <v>577</v>
      </c>
      <c r="BT19" s="1049"/>
      <c r="BU19" s="1049"/>
      <c r="BV19" s="1049"/>
      <c r="BW19" s="1049"/>
      <c r="BX19" s="1049"/>
      <c r="BY19" s="1049"/>
      <c r="BZ19" s="1049"/>
      <c r="CA19" s="1049"/>
      <c r="CB19" s="1049"/>
      <c r="CC19" s="1049"/>
      <c r="CD19" s="1049"/>
      <c r="CE19" s="1049"/>
      <c r="CF19" s="1049"/>
      <c r="CG19" s="1054"/>
      <c r="CH19" s="1051">
        <v>59</v>
      </c>
      <c r="CI19" s="1052"/>
      <c r="CJ19" s="1052"/>
      <c r="CK19" s="1052"/>
      <c r="CL19" s="1053"/>
      <c r="CM19" s="1051">
        <v>2470</v>
      </c>
      <c r="CN19" s="1052"/>
      <c r="CO19" s="1052"/>
      <c r="CP19" s="1052"/>
      <c r="CQ19" s="1053"/>
      <c r="CR19" s="1051">
        <v>35</v>
      </c>
      <c r="CS19" s="1052"/>
      <c r="CT19" s="1052"/>
      <c r="CU19" s="1052"/>
      <c r="CV19" s="1053"/>
      <c r="CW19" s="1051">
        <v>12</v>
      </c>
      <c r="CX19" s="1052"/>
      <c r="CY19" s="1052"/>
      <c r="CZ19" s="1052"/>
      <c r="DA19" s="1053"/>
      <c r="DB19" s="1051" t="s">
        <v>501</v>
      </c>
      <c r="DC19" s="1052"/>
      <c r="DD19" s="1052"/>
      <c r="DE19" s="1052"/>
      <c r="DF19" s="1053"/>
      <c r="DG19" s="1051" t="s">
        <v>501</v>
      </c>
      <c r="DH19" s="1052"/>
      <c r="DI19" s="1052"/>
      <c r="DJ19" s="1052"/>
      <c r="DK19" s="1053"/>
      <c r="DL19" s="1051" t="s">
        <v>501</v>
      </c>
      <c r="DM19" s="1052"/>
      <c r="DN19" s="1052"/>
      <c r="DO19" s="1052"/>
      <c r="DP19" s="1053"/>
      <c r="DQ19" s="1051" t="s">
        <v>501</v>
      </c>
      <c r="DR19" s="1052"/>
      <c r="DS19" s="1052"/>
      <c r="DT19" s="1052"/>
      <c r="DU19" s="1053"/>
      <c r="DV19" s="1048"/>
      <c r="DW19" s="1049"/>
      <c r="DX19" s="1049"/>
      <c r="DY19" s="1049"/>
      <c r="DZ19" s="1050"/>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96"/>
      <c r="AL20" s="1097"/>
      <c r="AM20" s="1097"/>
      <c r="AN20" s="1097"/>
      <c r="AO20" s="1097"/>
      <c r="AP20" s="1097"/>
      <c r="AQ20" s="1097"/>
      <c r="AR20" s="1097"/>
      <c r="AS20" s="1097"/>
      <c r="AT20" s="1097"/>
      <c r="AU20" s="1098"/>
      <c r="AV20" s="1098"/>
      <c r="AW20" s="1098"/>
      <c r="AX20" s="1098"/>
      <c r="AY20" s="1099"/>
      <c r="AZ20" s="232"/>
      <c r="BA20" s="232"/>
      <c r="BB20" s="232"/>
      <c r="BC20" s="232"/>
      <c r="BD20" s="232"/>
      <c r="BE20" s="233"/>
      <c r="BF20" s="233"/>
      <c r="BG20" s="233"/>
      <c r="BH20" s="233"/>
      <c r="BI20" s="233"/>
      <c r="BJ20" s="233"/>
      <c r="BK20" s="233"/>
      <c r="BL20" s="233"/>
      <c r="BM20" s="233"/>
      <c r="BN20" s="233"/>
      <c r="BO20" s="233"/>
      <c r="BP20" s="233"/>
      <c r="BQ20" s="238">
        <v>14</v>
      </c>
      <c r="BR20" s="239"/>
      <c r="BS20" s="1048" t="s">
        <v>578</v>
      </c>
      <c r="BT20" s="1049"/>
      <c r="BU20" s="1049"/>
      <c r="BV20" s="1049"/>
      <c r="BW20" s="1049"/>
      <c r="BX20" s="1049"/>
      <c r="BY20" s="1049"/>
      <c r="BZ20" s="1049"/>
      <c r="CA20" s="1049"/>
      <c r="CB20" s="1049"/>
      <c r="CC20" s="1049"/>
      <c r="CD20" s="1049"/>
      <c r="CE20" s="1049"/>
      <c r="CF20" s="1049"/>
      <c r="CG20" s="1054"/>
      <c r="CH20" s="1051">
        <v>2</v>
      </c>
      <c r="CI20" s="1052"/>
      <c r="CJ20" s="1052"/>
      <c r="CK20" s="1052"/>
      <c r="CL20" s="1053"/>
      <c r="CM20" s="1051">
        <v>766</v>
      </c>
      <c r="CN20" s="1052"/>
      <c r="CO20" s="1052"/>
      <c r="CP20" s="1052"/>
      <c r="CQ20" s="1053"/>
      <c r="CR20" s="1051">
        <v>636</v>
      </c>
      <c r="CS20" s="1052"/>
      <c r="CT20" s="1052"/>
      <c r="CU20" s="1052"/>
      <c r="CV20" s="1053"/>
      <c r="CW20" s="1051">
        <v>232</v>
      </c>
      <c r="CX20" s="1052"/>
      <c r="CY20" s="1052"/>
      <c r="CZ20" s="1052"/>
      <c r="DA20" s="1053"/>
      <c r="DB20" s="1051" t="s">
        <v>501</v>
      </c>
      <c r="DC20" s="1052"/>
      <c r="DD20" s="1052"/>
      <c r="DE20" s="1052"/>
      <c r="DF20" s="1053"/>
      <c r="DG20" s="1051" t="s">
        <v>501</v>
      </c>
      <c r="DH20" s="1052"/>
      <c r="DI20" s="1052"/>
      <c r="DJ20" s="1052"/>
      <c r="DK20" s="1053"/>
      <c r="DL20" s="1051" t="s">
        <v>501</v>
      </c>
      <c r="DM20" s="1052"/>
      <c r="DN20" s="1052"/>
      <c r="DO20" s="1052"/>
      <c r="DP20" s="1053"/>
      <c r="DQ20" s="1051" t="s">
        <v>501</v>
      </c>
      <c r="DR20" s="1052"/>
      <c r="DS20" s="1052"/>
      <c r="DT20" s="1052"/>
      <c r="DU20" s="1053"/>
      <c r="DV20" s="1048"/>
      <c r="DW20" s="1049"/>
      <c r="DX20" s="1049"/>
      <c r="DY20" s="1049"/>
      <c r="DZ20" s="1050"/>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96"/>
      <c r="AL21" s="1097"/>
      <c r="AM21" s="1097"/>
      <c r="AN21" s="1097"/>
      <c r="AO21" s="1097"/>
      <c r="AP21" s="1097"/>
      <c r="AQ21" s="1097"/>
      <c r="AR21" s="1097"/>
      <c r="AS21" s="1097"/>
      <c r="AT21" s="1097"/>
      <c r="AU21" s="1098"/>
      <c r="AV21" s="1098"/>
      <c r="AW21" s="1098"/>
      <c r="AX21" s="1098"/>
      <c r="AY21" s="1099"/>
      <c r="AZ21" s="232"/>
      <c r="BA21" s="232"/>
      <c r="BB21" s="232"/>
      <c r="BC21" s="232"/>
      <c r="BD21" s="232"/>
      <c r="BE21" s="233"/>
      <c r="BF21" s="233"/>
      <c r="BG21" s="233"/>
      <c r="BH21" s="233"/>
      <c r="BI21" s="233"/>
      <c r="BJ21" s="233"/>
      <c r="BK21" s="233"/>
      <c r="BL21" s="233"/>
      <c r="BM21" s="233"/>
      <c r="BN21" s="233"/>
      <c r="BO21" s="233"/>
      <c r="BP21" s="233"/>
      <c r="BQ21" s="238">
        <v>15</v>
      </c>
      <c r="BR21" s="239"/>
      <c r="BS21" s="1048" t="s">
        <v>579</v>
      </c>
      <c r="BT21" s="1049"/>
      <c r="BU21" s="1049"/>
      <c r="BV21" s="1049"/>
      <c r="BW21" s="1049"/>
      <c r="BX21" s="1049"/>
      <c r="BY21" s="1049"/>
      <c r="BZ21" s="1049"/>
      <c r="CA21" s="1049"/>
      <c r="CB21" s="1049"/>
      <c r="CC21" s="1049"/>
      <c r="CD21" s="1049"/>
      <c r="CE21" s="1049"/>
      <c r="CF21" s="1049"/>
      <c r="CG21" s="1054"/>
      <c r="CH21" s="1051">
        <v>92</v>
      </c>
      <c r="CI21" s="1052"/>
      <c r="CJ21" s="1052"/>
      <c r="CK21" s="1052"/>
      <c r="CL21" s="1053"/>
      <c r="CM21" s="1051">
        <v>3315</v>
      </c>
      <c r="CN21" s="1052"/>
      <c r="CO21" s="1052"/>
      <c r="CP21" s="1052"/>
      <c r="CQ21" s="1053"/>
      <c r="CR21" s="1051">
        <v>130</v>
      </c>
      <c r="CS21" s="1052"/>
      <c r="CT21" s="1052"/>
      <c r="CU21" s="1052"/>
      <c r="CV21" s="1053"/>
      <c r="CW21" s="1051" t="s">
        <v>501</v>
      </c>
      <c r="CX21" s="1052"/>
      <c r="CY21" s="1052"/>
      <c r="CZ21" s="1052"/>
      <c r="DA21" s="1053"/>
      <c r="DB21" s="1051" t="s">
        <v>501</v>
      </c>
      <c r="DC21" s="1052"/>
      <c r="DD21" s="1052"/>
      <c r="DE21" s="1052"/>
      <c r="DF21" s="1053"/>
      <c r="DG21" s="1051" t="s">
        <v>501</v>
      </c>
      <c r="DH21" s="1052"/>
      <c r="DI21" s="1052"/>
      <c r="DJ21" s="1052"/>
      <c r="DK21" s="1053"/>
      <c r="DL21" s="1051" t="s">
        <v>501</v>
      </c>
      <c r="DM21" s="1052"/>
      <c r="DN21" s="1052"/>
      <c r="DO21" s="1052"/>
      <c r="DP21" s="1053"/>
      <c r="DQ21" s="1051" t="s">
        <v>501</v>
      </c>
      <c r="DR21" s="1052"/>
      <c r="DS21" s="1052"/>
      <c r="DT21" s="1052"/>
      <c r="DU21" s="1053"/>
      <c r="DV21" s="1048"/>
      <c r="DW21" s="1049"/>
      <c r="DX21" s="1049"/>
      <c r="DY21" s="1049"/>
      <c r="DZ21" s="1050"/>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89"/>
      <c r="R22" s="1090"/>
      <c r="S22" s="1090"/>
      <c r="T22" s="1090"/>
      <c r="U22" s="1090"/>
      <c r="V22" s="1090"/>
      <c r="W22" s="1090"/>
      <c r="X22" s="1090"/>
      <c r="Y22" s="1090"/>
      <c r="Z22" s="1090"/>
      <c r="AA22" s="1090"/>
      <c r="AB22" s="1090"/>
      <c r="AC22" s="1090"/>
      <c r="AD22" s="1090"/>
      <c r="AE22" s="1091"/>
      <c r="AF22" s="1035"/>
      <c r="AG22" s="1036"/>
      <c r="AH22" s="1036"/>
      <c r="AI22" s="1036"/>
      <c r="AJ22" s="1037"/>
      <c r="AK22" s="1092"/>
      <c r="AL22" s="1093"/>
      <c r="AM22" s="1093"/>
      <c r="AN22" s="1093"/>
      <c r="AO22" s="1093"/>
      <c r="AP22" s="1093"/>
      <c r="AQ22" s="1093"/>
      <c r="AR22" s="1093"/>
      <c r="AS22" s="1093"/>
      <c r="AT22" s="1093"/>
      <c r="AU22" s="1094"/>
      <c r="AV22" s="1094"/>
      <c r="AW22" s="1094"/>
      <c r="AX22" s="1094"/>
      <c r="AY22" s="1095"/>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1048" t="s">
        <v>580</v>
      </c>
      <c r="BT22" s="1049"/>
      <c r="BU22" s="1049"/>
      <c r="BV22" s="1049"/>
      <c r="BW22" s="1049"/>
      <c r="BX22" s="1049"/>
      <c r="BY22" s="1049"/>
      <c r="BZ22" s="1049"/>
      <c r="CA22" s="1049"/>
      <c r="CB22" s="1049"/>
      <c r="CC22" s="1049"/>
      <c r="CD22" s="1049"/>
      <c r="CE22" s="1049"/>
      <c r="CF22" s="1049"/>
      <c r="CG22" s="1054"/>
      <c r="CH22" s="1051">
        <v>20</v>
      </c>
      <c r="CI22" s="1052"/>
      <c r="CJ22" s="1052"/>
      <c r="CK22" s="1052"/>
      <c r="CL22" s="1053"/>
      <c r="CM22" s="1051">
        <v>1221</v>
      </c>
      <c r="CN22" s="1052"/>
      <c r="CO22" s="1052"/>
      <c r="CP22" s="1052"/>
      <c r="CQ22" s="1053"/>
      <c r="CR22" s="1051">
        <v>72</v>
      </c>
      <c r="CS22" s="1052"/>
      <c r="CT22" s="1052"/>
      <c r="CU22" s="1052"/>
      <c r="CV22" s="1053"/>
      <c r="CW22" s="1051">
        <v>8</v>
      </c>
      <c r="CX22" s="1052"/>
      <c r="CY22" s="1052"/>
      <c r="CZ22" s="1052"/>
      <c r="DA22" s="1053"/>
      <c r="DB22" s="1051" t="s">
        <v>501</v>
      </c>
      <c r="DC22" s="1052"/>
      <c r="DD22" s="1052"/>
      <c r="DE22" s="1052"/>
      <c r="DF22" s="1053"/>
      <c r="DG22" s="1051" t="s">
        <v>501</v>
      </c>
      <c r="DH22" s="1052"/>
      <c r="DI22" s="1052"/>
      <c r="DJ22" s="1052"/>
      <c r="DK22" s="1053"/>
      <c r="DL22" s="1051" t="s">
        <v>501</v>
      </c>
      <c r="DM22" s="1052"/>
      <c r="DN22" s="1052"/>
      <c r="DO22" s="1052"/>
      <c r="DP22" s="1053"/>
      <c r="DQ22" s="1051" t="s">
        <v>501</v>
      </c>
      <c r="DR22" s="1052"/>
      <c r="DS22" s="1052"/>
      <c r="DT22" s="1052"/>
      <c r="DU22" s="1053"/>
      <c r="DV22" s="1048"/>
      <c r="DW22" s="1049"/>
      <c r="DX22" s="1049"/>
      <c r="DY22" s="1049"/>
      <c r="DZ22" s="1050"/>
      <c r="EA22" s="234"/>
    </row>
    <row r="23" spans="1:131" s="235" customFormat="1" ht="26.25" customHeight="1" thickBot="1" x14ac:dyDescent="0.25">
      <c r="A23" s="240" t="s">
        <v>381</v>
      </c>
      <c r="B23" s="937" t="s">
        <v>382</v>
      </c>
      <c r="C23" s="938"/>
      <c r="D23" s="938"/>
      <c r="E23" s="938"/>
      <c r="F23" s="938"/>
      <c r="G23" s="938"/>
      <c r="H23" s="938"/>
      <c r="I23" s="938"/>
      <c r="J23" s="938"/>
      <c r="K23" s="938"/>
      <c r="L23" s="938"/>
      <c r="M23" s="938"/>
      <c r="N23" s="938"/>
      <c r="O23" s="938"/>
      <c r="P23" s="948"/>
      <c r="Q23" s="1083">
        <v>1084101</v>
      </c>
      <c r="R23" s="1077"/>
      <c r="S23" s="1077"/>
      <c r="T23" s="1077"/>
      <c r="U23" s="1077"/>
      <c r="V23" s="1077">
        <v>1071283</v>
      </c>
      <c r="W23" s="1077"/>
      <c r="X23" s="1077"/>
      <c r="Y23" s="1077"/>
      <c r="Z23" s="1077"/>
      <c r="AA23" s="1077">
        <v>12818</v>
      </c>
      <c r="AB23" s="1077"/>
      <c r="AC23" s="1077"/>
      <c r="AD23" s="1077"/>
      <c r="AE23" s="1084"/>
      <c r="AF23" s="1085">
        <v>1514</v>
      </c>
      <c r="AG23" s="1077"/>
      <c r="AH23" s="1077"/>
      <c r="AI23" s="1077"/>
      <c r="AJ23" s="1086"/>
      <c r="AK23" s="1087"/>
      <c r="AL23" s="1088"/>
      <c r="AM23" s="1088"/>
      <c r="AN23" s="1088"/>
      <c r="AO23" s="1088"/>
      <c r="AP23" s="1077">
        <v>1390372</v>
      </c>
      <c r="AQ23" s="1077"/>
      <c r="AR23" s="1077"/>
      <c r="AS23" s="1077"/>
      <c r="AT23" s="1077"/>
      <c r="AU23" s="1078"/>
      <c r="AV23" s="1078"/>
      <c r="AW23" s="1078"/>
      <c r="AX23" s="1078"/>
      <c r="AY23" s="1079"/>
      <c r="AZ23" s="1080" t="s">
        <v>122</v>
      </c>
      <c r="BA23" s="1081"/>
      <c r="BB23" s="1081"/>
      <c r="BC23" s="1081"/>
      <c r="BD23" s="1082"/>
      <c r="BE23" s="233"/>
      <c r="BF23" s="233"/>
      <c r="BG23" s="233"/>
      <c r="BH23" s="233"/>
      <c r="BI23" s="233"/>
      <c r="BJ23" s="233"/>
      <c r="BK23" s="233"/>
      <c r="BL23" s="233"/>
      <c r="BM23" s="233"/>
      <c r="BN23" s="233"/>
      <c r="BO23" s="233"/>
      <c r="BP23" s="233"/>
      <c r="BQ23" s="238">
        <v>17</v>
      </c>
      <c r="BR23" s="239"/>
      <c r="BS23" s="1048" t="s">
        <v>581</v>
      </c>
      <c r="BT23" s="1049"/>
      <c r="BU23" s="1049"/>
      <c r="BV23" s="1049"/>
      <c r="BW23" s="1049"/>
      <c r="BX23" s="1049"/>
      <c r="BY23" s="1049"/>
      <c r="BZ23" s="1049"/>
      <c r="CA23" s="1049"/>
      <c r="CB23" s="1049"/>
      <c r="CC23" s="1049"/>
      <c r="CD23" s="1049"/>
      <c r="CE23" s="1049"/>
      <c r="CF23" s="1049"/>
      <c r="CG23" s="1054"/>
      <c r="CH23" s="1051">
        <v>524</v>
      </c>
      <c r="CI23" s="1052"/>
      <c r="CJ23" s="1052"/>
      <c r="CK23" s="1052"/>
      <c r="CL23" s="1053"/>
      <c r="CM23" s="1051">
        <v>8064</v>
      </c>
      <c r="CN23" s="1052"/>
      <c r="CO23" s="1052"/>
      <c r="CP23" s="1052"/>
      <c r="CQ23" s="1053"/>
      <c r="CR23" s="1051">
        <v>750</v>
      </c>
      <c r="CS23" s="1052"/>
      <c r="CT23" s="1052"/>
      <c r="CU23" s="1052"/>
      <c r="CV23" s="1053"/>
      <c r="CW23" s="1051" t="s">
        <v>597</v>
      </c>
      <c r="CX23" s="1052"/>
      <c r="CY23" s="1052"/>
      <c r="CZ23" s="1052"/>
      <c r="DA23" s="1053"/>
      <c r="DB23" s="1051" t="s">
        <v>501</v>
      </c>
      <c r="DC23" s="1052"/>
      <c r="DD23" s="1052"/>
      <c r="DE23" s="1052"/>
      <c r="DF23" s="1053"/>
      <c r="DG23" s="1051" t="s">
        <v>501</v>
      </c>
      <c r="DH23" s="1052"/>
      <c r="DI23" s="1052"/>
      <c r="DJ23" s="1052"/>
      <c r="DK23" s="1053"/>
      <c r="DL23" s="1051" t="s">
        <v>501</v>
      </c>
      <c r="DM23" s="1052"/>
      <c r="DN23" s="1052"/>
      <c r="DO23" s="1052"/>
      <c r="DP23" s="1053"/>
      <c r="DQ23" s="1051" t="s">
        <v>501</v>
      </c>
      <c r="DR23" s="1052"/>
      <c r="DS23" s="1052"/>
      <c r="DT23" s="1052"/>
      <c r="DU23" s="1053"/>
      <c r="DV23" s="1048"/>
      <c r="DW23" s="1049"/>
      <c r="DX23" s="1049"/>
      <c r="DY23" s="1049"/>
      <c r="DZ23" s="1050"/>
      <c r="EA23" s="234"/>
    </row>
    <row r="24" spans="1:131" s="235" customFormat="1" ht="26.25" customHeight="1" x14ac:dyDescent="0.2">
      <c r="A24" s="1076" t="s">
        <v>383</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32"/>
      <c r="BA24" s="232"/>
      <c r="BB24" s="232"/>
      <c r="BC24" s="232"/>
      <c r="BD24" s="232"/>
      <c r="BE24" s="233"/>
      <c r="BF24" s="233"/>
      <c r="BG24" s="233"/>
      <c r="BH24" s="233"/>
      <c r="BI24" s="233"/>
      <c r="BJ24" s="233"/>
      <c r="BK24" s="233"/>
      <c r="BL24" s="233"/>
      <c r="BM24" s="233"/>
      <c r="BN24" s="233"/>
      <c r="BO24" s="233"/>
      <c r="BP24" s="233"/>
      <c r="BQ24" s="238">
        <v>18</v>
      </c>
      <c r="BR24" s="239"/>
      <c r="BS24" s="1048" t="s">
        <v>582</v>
      </c>
      <c r="BT24" s="1049"/>
      <c r="BU24" s="1049"/>
      <c r="BV24" s="1049"/>
      <c r="BW24" s="1049"/>
      <c r="BX24" s="1049"/>
      <c r="BY24" s="1049"/>
      <c r="BZ24" s="1049"/>
      <c r="CA24" s="1049"/>
      <c r="CB24" s="1049"/>
      <c r="CC24" s="1049"/>
      <c r="CD24" s="1049"/>
      <c r="CE24" s="1049"/>
      <c r="CF24" s="1049"/>
      <c r="CG24" s="1054"/>
      <c r="CH24" s="1051">
        <v>-11</v>
      </c>
      <c r="CI24" s="1052"/>
      <c r="CJ24" s="1052"/>
      <c r="CK24" s="1052"/>
      <c r="CL24" s="1053"/>
      <c r="CM24" s="1051">
        <v>36.847999999999999</v>
      </c>
      <c r="CN24" s="1052"/>
      <c r="CO24" s="1052"/>
      <c r="CP24" s="1052"/>
      <c r="CQ24" s="1053"/>
      <c r="CR24" s="1051">
        <v>5</v>
      </c>
      <c r="CS24" s="1052"/>
      <c r="CT24" s="1052"/>
      <c r="CU24" s="1052"/>
      <c r="CV24" s="1053"/>
      <c r="CW24" s="1051" t="s">
        <v>597</v>
      </c>
      <c r="CX24" s="1052"/>
      <c r="CY24" s="1052"/>
      <c r="CZ24" s="1052"/>
      <c r="DA24" s="1053"/>
      <c r="DB24" s="1051" t="s">
        <v>597</v>
      </c>
      <c r="DC24" s="1052"/>
      <c r="DD24" s="1052"/>
      <c r="DE24" s="1052"/>
      <c r="DF24" s="1053"/>
      <c r="DG24" s="1051" t="s">
        <v>501</v>
      </c>
      <c r="DH24" s="1052"/>
      <c r="DI24" s="1052"/>
      <c r="DJ24" s="1052"/>
      <c r="DK24" s="1053"/>
      <c r="DL24" s="1051" t="s">
        <v>501</v>
      </c>
      <c r="DM24" s="1052"/>
      <c r="DN24" s="1052"/>
      <c r="DO24" s="1052"/>
      <c r="DP24" s="1053"/>
      <c r="DQ24" s="1051" t="s">
        <v>501</v>
      </c>
      <c r="DR24" s="1052"/>
      <c r="DS24" s="1052"/>
      <c r="DT24" s="1052"/>
      <c r="DU24" s="1053"/>
      <c r="DV24" s="1048"/>
      <c r="DW24" s="1049"/>
      <c r="DX24" s="1049"/>
      <c r="DY24" s="1049"/>
      <c r="DZ24" s="1050"/>
      <c r="EA24" s="234"/>
    </row>
    <row r="25" spans="1:131" ht="26.25" customHeight="1" thickBot="1" x14ac:dyDescent="0.25">
      <c r="A25" s="1075" t="s">
        <v>384</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32"/>
      <c r="BK25" s="232"/>
      <c r="BL25" s="232"/>
      <c r="BM25" s="232"/>
      <c r="BN25" s="232"/>
      <c r="BO25" s="241"/>
      <c r="BP25" s="241"/>
      <c r="BQ25" s="238">
        <v>19</v>
      </c>
      <c r="BR25" s="239" t="s">
        <v>609</v>
      </c>
      <c r="BS25" s="1048" t="s">
        <v>614</v>
      </c>
      <c r="BT25" s="1049"/>
      <c r="BU25" s="1049"/>
      <c r="BV25" s="1049"/>
      <c r="BW25" s="1049"/>
      <c r="BX25" s="1049"/>
      <c r="BY25" s="1049"/>
      <c r="BZ25" s="1049"/>
      <c r="CA25" s="1049"/>
      <c r="CB25" s="1049"/>
      <c r="CC25" s="1049"/>
      <c r="CD25" s="1049"/>
      <c r="CE25" s="1049"/>
      <c r="CF25" s="1049"/>
      <c r="CG25" s="1054"/>
      <c r="CH25" s="1051">
        <v>27</v>
      </c>
      <c r="CI25" s="1052"/>
      <c r="CJ25" s="1052"/>
      <c r="CK25" s="1052"/>
      <c r="CL25" s="1053"/>
      <c r="CM25" s="1051">
        <v>25625</v>
      </c>
      <c r="CN25" s="1052"/>
      <c r="CO25" s="1052"/>
      <c r="CP25" s="1052"/>
      <c r="CQ25" s="1053"/>
      <c r="CR25" s="1051">
        <v>24933</v>
      </c>
      <c r="CS25" s="1052"/>
      <c r="CT25" s="1052"/>
      <c r="CU25" s="1052"/>
      <c r="CV25" s="1053"/>
      <c r="CW25" s="1051" t="s">
        <v>501</v>
      </c>
      <c r="CX25" s="1052"/>
      <c r="CY25" s="1052"/>
      <c r="CZ25" s="1052"/>
      <c r="DA25" s="1053"/>
      <c r="DB25" s="1051">
        <v>1820</v>
      </c>
      <c r="DC25" s="1052"/>
      <c r="DD25" s="1052"/>
      <c r="DE25" s="1052"/>
      <c r="DF25" s="1053"/>
      <c r="DG25" s="1051">
        <v>15394</v>
      </c>
      <c r="DH25" s="1052"/>
      <c r="DI25" s="1052"/>
      <c r="DJ25" s="1052"/>
      <c r="DK25" s="1053"/>
      <c r="DL25" s="1051" t="s">
        <v>597</v>
      </c>
      <c r="DM25" s="1052"/>
      <c r="DN25" s="1052"/>
      <c r="DO25" s="1052"/>
      <c r="DP25" s="1053"/>
      <c r="DQ25" s="1051" t="s">
        <v>501</v>
      </c>
      <c r="DR25" s="1052"/>
      <c r="DS25" s="1052"/>
      <c r="DT25" s="1052"/>
      <c r="DU25" s="1053"/>
      <c r="DV25" s="1048"/>
      <c r="DW25" s="1049"/>
      <c r="DX25" s="1049"/>
      <c r="DY25" s="1049"/>
      <c r="DZ25" s="1050"/>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71" t="s">
        <v>388</v>
      </c>
      <c r="AG26" s="1008"/>
      <c r="AH26" s="1008"/>
      <c r="AI26" s="1008"/>
      <c r="AJ26" s="1072"/>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365</v>
      </c>
      <c r="BF26" s="1002"/>
      <c r="BG26" s="1002"/>
      <c r="BH26" s="1002"/>
      <c r="BI26" s="1015"/>
      <c r="BJ26" s="232"/>
      <c r="BK26" s="232"/>
      <c r="BL26" s="232"/>
      <c r="BM26" s="232"/>
      <c r="BN26" s="232"/>
      <c r="BO26" s="241"/>
      <c r="BP26" s="241"/>
      <c r="BQ26" s="238">
        <v>20</v>
      </c>
      <c r="BR26" s="239"/>
      <c r="BS26" s="1048" t="s">
        <v>583</v>
      </c>
      <c r="BT26" s="1049"/>
      <c r="BU26" s="1049"/>
      <c r="BV26" s="1049"/>
      <c r="BW26" s="1049"/>
      <c r="BX26" s="1049"/>
      <c r="BY26" s="1049"/>
      <c r="BZ26" s="1049"/>
      <c r="CA26" s="1049"/>
      <c r="CB26" s="1049"/>
      <c r="CC26" s="1049"/>
      <c r="CD26" s="1049"/>
      <c r="CE26" s="1049"/>
      <c r="CF26" s="1049"/>
      <c r="CG26" s="1054"/>
      <c r="CH26" s="1051">
        <v>4</v>
      </c>
      <c r="CI26" s="1052"/>
      <c r="CJ26" s="1052"/>
      <c r="CK26" s="1052"/>
      <c r="CL26" s="1053"/>
      <c r="CM26" s="1051">
        <v>667</v>
      </c>
      <c r="CN26" s="1052"/>
      <c r="CO26" s="1052"/>
      <c r="CP26" s="1052"/>
      <c r="CQ26" s="1053"/>
      <c r="CR26" s="1051">
        <v>12</v>
      </c>
      <c r="CS26" s="1052"/>
      <c r="CT26" s="1052"/>
      <c r="CU26" s="1052"/>
      <c r="CV26" s="1053"/>
      <c r="CW26" s="1051" t="s">
        <v>501</v>
      </c>
      <c r="CX26" s="1052"/>
      <c r="CY26" s="1052"/>
      <c r="CZ26" s="1052"/>
      <c r="DA26" s="1053"/>
      <c r="DB26" s="1051" t="s">
        <v>501</v>
      </c>
      <c r="DC26" s="1052"/>
      <c r="DD26" s="1052"/>
      <c r="DE26" s="1052"/>
      <c r="DF26" s="1053"/>
      <c r="DG26" s="1051" t="s">
        <v>501</v>
      </c>
      <c r="DH26" s="1052"/>
      <c r="DI26" s="1052"/>
      <c r="DJ26" s="1052"/>
      <c r="DK26" s="1053"/>
      <c r="DL26" s="1051" t="s">
        <v>501</v>
      </c>
      <c r="DM26" s="1052"/>
      <c r="DN26" s="1052"/>
      <c r="DO26" s="1052"/>
      <c r="DP26" s="1053"/>
      <c r="DQ26" s="1051" t="s">
        <v>501</v>
      </c>
      <c r="DR26" s="1052"/>
      <c r="DS26" s="1052"/>
      <c r="DT26" s="1052"/>
      <c r="DU26" s="1053"/>
      <c r="DV26" s="1048"/>
      <c r="DW26" s="1049"/>
      <c r="DX26" s="1049"/>
      <c r="DY26" s="1049"/>
      <c r="DZ26" s="1050"/>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73"/>
      <c r="AG27" s="1011"/>
      <c r="AH27" s="1011"/>
      <c r="AI27" s="1011"/>
      <c r="AJ27" s="1074"/>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1048" t="s">
        <v>584</v>
      </c>
      <c r="BT27" s="1049"/>
      <c r="BU27" s="1049"/>
      <c r="BV27" s="1049"/>
      <c r="BW27" s="1049"/>
      <c r="BX27" s="1049"/>
      <c r="BY27" s="1049"/>
      <c r="BZ27" s="1049"/>
      <c r="CA27" s="1049"/>
      <c r="CB27" s="1049"/>
      <c r="CC27" s="1049"/>
      <c r="CD27" s="1049"/>
      <c r="CE27" s="1049"/>
      <c r="CF27" s="1049"/>
      <c r="CG27" s="1054"/>
      <c r="CH27" s="1051">
        <v>-1272</v>
      </c>
      <c r="CI27" s="1052"/>
      <c r="CJ27" s="1052"/>
      <c r="CK27" s="1052"/>
      <c r="CL27" s="1053"/>
      <c r="CM27" s="1051">
        <v>31011</v>
      </c>
      <c r="CN27" s="1052"/>
      <c r="CO27" s="1052"/>
      <c r="CP27" s="1052"/>
      <c r="CQ27" s="1053"/>
      <c r="CR27" s="1051">
        <v>14084</v>
      </c>
      <c r="CS27" s="1052"/>
      <c r="CT27" s="1052"/>
      <c r="CU27" s="1052"/>
      <c r="CV27" s="1053"/>
      <c r="CW27" s="1051">
        <v>461</v>
      </c>
      <c r="CX27" s="1052"/>
      <c r="CY27" s="1052"/>
      <c r="CZ27" s="1052"/>
      <c r="DA27" s="1053"/>
      <c r="DB27" s="1051">
        <v>9482</v>
      </c>
      <c r="DC27" s="1052"/>
      <c r="DD27" s="1052"/>
      <c r="DE27" s="1052"/>
      <c r="DF27" s="1053"/>
      <c r="DG27" s="1051" t="s">
        <v>501</v>
      </c>
      <c r="DH27" s="1052"/>
      <c r="DI27" s="1052"/>
      <c r="DJ27" s="1052"/>
      <c r="DK27" s="1053"/>
      <c r="DL27" s="1051" t="s">
        <v>501</v>
      </c>
      <c r="DM27" s="1052"/>
      <c r="DN27" s="1052"/>
      <c r="DO27" s="1052"/>
      <c r="DP27" s="1053"/>
      <c r="DQ27" s="1051" t="s">
        <v>501</v>
      </c>
      <c r="DR27" s="1052"/>
      <c r="DS27" s="1052"/>
      <c r="DT27" s="1052"/>
      <c r="DU27" s="1053"/>
      <c r="DV27" s="1048" t="s">
        <v>601</v>
      </c>
      <c r="DW27" s="1049"/>
      <c r="DX27" s="1049"/>
      <c r="DY27" s="1049"/>
      <c r="DZ27" s="1050"/>
      <c r="EA27" s="230"/>
    </row>
    <row r="28" spans="1:131" ht="26.25" customHeight="1" thickTop="1" x14ac:dyDescent="0.2">
      <c r="A28" s="242">
        <v>1</v>
      </c>
      <c r="B28" s="1062" t="s">
        <v>393</v>
      </c>
      <c r="C28" s="1063"/>
      <c r="D28" s="1063"/>
      <c r="E28" s="1063"/>
      <c r="F28" s="1063"/>
      <c r="G28" s="1063"/>
      <c r="H28" s="1063"/>
      <c r="I28" s="1063"/>
      <c r="J28" s="1063"/>
      <c r="K28" s="1063"/>
      <c r="L28" s="1063"/>
      <c r="M28" s="1063"/>
      <c r="N28" s="1063"/>
      <c r="O28" s="1063"/>
      <c r="P28" s="1064"/>
      <c r="Q28" s="1065">
        <v>155282</v>
      </c>
      <c r="R28" s="1066"/>
      <c r="S28" s="1066"/>
      <c r="T28" s="1066"/>
      <c r="U28" s="1066"/>
      <c r="V28" s="1066">
        <v>153859</v>
      </c>
      <c r="W28" s="1066"/>
      <c r="X28" s="1066"/>
      <c r="Y28" s="1066"/>
      <c r="Z28" s="1066"/>
      <c r="AA28" s="1066">
        <v>1423</v>
      </c>
      <c r="AB28" s="1066"/>
      <c r="AC28" s="1066"/>
      <c r="AD28" s="1066"/>
      <c r="AE28" s="1067"/>
      <c r="AF28" s="1068">
        <v>1422</v>
      </c>
      <c r="AG28" s="1069"/>
      <c r="AH28" s="1069"/>
      <c r="AI28" s="1069"/>
      <c r="AJ28" s="1070"/>
      <c r="AK28" s="1055">
        <v>16000</v>
      </c>
      <c r="AL28" s="1056"/>
      <c r="AM28" s="1056"/>
      <c r="AN28" s="1056"/>
      <c r="AO28" s="1056"/>
      <c r="AP28" s="1056">
        <v>0</v>
      </c>
      <c r="AQ28" s="1056"/>
      <c r="AR28" s="1056"/>
      <c r="AS28" s="1056"/>
      <c r="AT28" s="1056"/>
      <c r="AU28" s="1056">
        <v>0</v>
      </c>
      <c r="AV28" s="1056"/>
      <c r="AW28" s="1056"/>
      <c r="AX28" s="1056"/>
      <c r="AY28" s="1056"/>
      <c r="AZ28" s="1057">
        <v>0</v>
      </c>
      <c r="BA28" s="1057"/>
      <c r="BB28" s="1057"/>
      <c r="BC28" s="1057"/>
      <c r="BD28" s="1057"/>
      <c r="BE28" s="1060"/>
      <c r="BF28" s="1060"/>
      <c r="BG28" s="1060"/>
      <c r="BH28" s="1060"/>
      <c r="BI28" s="1061"/>
      <c r="BJ28" s="232"/>
      <c r="BK28" s="232"/>
      <c r="BL28" s="232"/>
      <c r="BM28" s="232"/>
      <c r="BN28" s="232"/>
      <c r="BO28" s="241"/>
      <c r="BP28" s="241"/>
      <c r="BQ28" s="238">
        <v>22</v>
      </c>
      <c r="BR28" s="239"/>
      <c r="BS28" s="1048" t="s">
        <v>585</v>
      </c>
      <c r="BT28" s="1049"/>
      <c r="BU28" s="1049"/>
      <c r="BV28" s="1049"/>
      <c r="BW28" s="1049"/>
      <c r="BX28" s="1049"/>
      <c r="BY28" s="1049"/>
      <c r="BZ28" s="1049"/>
      <c r="CA28" s="1049"/>
      <c r="CB28" s="1049"/>
      <c r="CC28" s="1049"/>
      <c r="CD28" s="1049"/>
      <c r="CE28" s="1049"/>
      <c r="CF28" s="1049"/>
      <c r="CG28" s="1054"/>
      <c r="CH28" s="1051">
        <v>373</v>
      </c>
      <c r="CI28" s="1052"/>
      <c r="CJ28" s="1052"/>
      <c r="CK28" s="1052"/>
      <c r="CL28" s="1053"/>
      <c r="CM28" s="1051">
        <v>7113</v>
      </c>
      <c r="CN28" s="1052"/>
      <c r="CO28" s="1052"/>
      <c r="CP28" s="1052"/>
      <c r="CQ28" s="1053"/>
      <c r="CR28" s="1051">
        <v>18774</v>
      </c>
      <c r="CS28" s="1052"/>
      <c r="CT28" s="1052"/>
      <c r="CU28" s="1052"/>
      <c r="CV28" s="1053"/>
      <c r="CW28" s="1051">
        <v>40843</v>
      </c>
      <c r="CX28" s="1052"/>
      <c r="CY28" s="1052"/>
      <c r="CZ28" s="1052"/>
      <c r="DA28" s="1053"/>
      <c r="DB28" s="1051">
        <v>24433</v>
      </c>
      <c r="DC28" s="1052"/>
      <c r="DD28" s="1052"/>
      <c r="DE28" s="1052"/>
      <c r="DF28" s="1053"/>
      <c r="DG28" s="1051" t="s">
        <v>501</v>
      </c>
      <c r="DH28" s="1052"/>
      <c r="DI28" s="1052"/>
      <c r="DJ28" s="1052"/>
      <c r="DK28" s="1053"/>
      <c r="DL28" s="1051" t="s">
        <v>501</v>
      </c>
      <c r="DM28" s="1052"/>
      <c r="DN28" s="1052"/>
      <c r="DO28" s="1052"/>
      <c r="DP28" s="1053"/>
      <c r="DQ28" s="1051" t="s">
        <v>501</v>
      </c>
      <c r="DR28" s="1052"/>
      <c r="DS28" s="1052"/>
      <c r="DT28" s="1052"/>
      <c r="DU28" s="1053"/>
      <c r="DV28" s="1048"/>
      <c r="DW28" s="1049"/>
      <c r="DX28" s="1049"/>
      <c r="DY28" s="1049"/>
      <c r="DZ28" s="1050"/>
      <c r="EA28" s="230"/>
    </row>
    <row r="29" spans="1:131" ht="26.25" customHeight="1" x14ac:dyDescent="0.2">
      <c r="A29" s="242">
        <v>2</v>
      </c>
      <c r="B29" s="1030" t="s">
        <v>394</v>
      </c>
      <c r="C29" s="1031"/>
      <c r="D29" s="1031"/>
      <c r="E29" s="1031"/>
      <c r="F29" s="1031"/>
      <c r="G29" s="1031"/>
      <c r="H29" s="1031"/>
      <c r="I29" s="1031"/>
      <c r="J29" s="1031"/>
      <c r="K29" s="1031"/>
      <c r="L29" s="1031"/>
      <c r="M29" s="1031"/>
      <c r="N29" s="1031"/>
      <c r="O29" s="1031"/>
      <c r="P29" s="1032"/>
      <c r="Q29" s="1044">
        <v>158329</v>
      </c>
      <c r="R29" s="1045"/>
      <c r="S29" s="1045"/>
      <c r="T29" s="1045"/>
      <c r="U29" s="1045"/>
      <c r="V29" s="1045">
        <v>155742</v>
      </c>
      <c r="W29" s="1045"/>
      <c r="X29" s="1045"/>
      <c r="Y29" s="1045"/>
      <c r="Z29" s="1045"/>
      <c r="AA29" s="1045">
        <v>2587</v>
      </c>
      <c r="AB29" s="1045"/>
      <c r="AC29" s="1045"/>
      <c r="AD29" s="1045"/>
      <c r="AE29" s="1046"/>
      <c r="AF29" s="1035">
        <v>2566</v>
      </c>
      <c r="AG29" s="1036"/>
      <c r="AH29" s="1036"/>
      <c r="AI29" s="1036"/>
      <c r="AJ29" s="1037"/>
      <c r="AK29" s="1047">
        <v>23731</v>
      </c>
      <c r="AL29" s="1042"/>
      <c r="AM29" s="1042"/>
      <c r="AN29" s="1042"/>
      <c r="AO29" s="1042"/>
      <c r="AP29" s="1042">
        <v>0</v>
      </c>
      <c r="AQ29" s="1042"/>
      <c r="AR29" s="1042"/>
      <c r="AS29" s="1042"/>
      <c r="AT29" s="1042"/>
      <c r="AU29" s="1042">
        <v>0</v>
      </c>
      <c r="AV29" s="1042"/>
      <c r="AW29" s="1042"/>
      <c r="AX29" s="1042"/>
      <c r="AY29" s="1042"/>
      <c r="AZ29" s="1043">
        <v>0</v>
      </c>
      <c r="BA29" s="1043"/>
      <c r="BB29" s="1043"/>
      <c r="BC29" s="1043"/>
      <c r="BD29" s="1043"/>
      <c r="BE29" s="972"/>
      <c r="BF29" s="972"/>
      <c r="BG29" s="972"/>
      <c r="BH29" s="972"/>
      <c r="BI29" s="973"/>
      <c r="BJ29" s="232"/>
      <c r="BK29" s="232"/>
      <c r="BL29" s="232"/>
      <c r="BM29" s="232"/>
      <c r="BN29" s="232"/>
      <c r="BO29" s="241"/>
      <c r="BP29" s="241"/>
      <c r="BQ29" s="238">
        <v>23</v>
      </c>
      <c r="BR29" s="239"/>
      <c r="BS29" s="1048" t="s">
        <v>586</v>
      </c>
      <c r="BT29" s="1049"/>
      <c r="BU29" s="1049"/>
      <c r="BV29" s="1049"/>
      <c r="BW29" s="1049"/>
      <c r="BX29" s="1049"/>
      <c r="BY29" s="1049"/>
      <c r="BZ29" s="1049"/>
      <c r="CA29" s="1049"/>
      <c r="CB29" s="1049"/>
      <c r="CC29" s="1049"/>
      <c r="CD29" s="1049"/>
      <c r="CE29" s="1049"/>
      <c r="CF29" s="1049"/>
      <c r="CG29" s="1054"/>
      <c r="CH29" s="1051" t="s">
        <v>501</v>
      </c>
      <c r="CI29" s="1052"/>
      <c r="CJ29" s="1052"/>
      <c r="CK29" s="1052"/>
      <c r="CL29" s="1053"/>
      <c r="CM29" s="1051">
        <v>5</v>
      </c>
      <c r="CN29" s="1052"/>
      <c r="CO29" s="1052"/>
      <c r="CP29" s="1052"/>
      <c r="CQ29" s="1053"/>
      <c r="CR29" s="1051">
        <v>3.5</v>
      </c>
      <c r="CS29" s="1052"/>
      <c r="CT29" s="1052"/>
      <c r="CU29" s="1052"/>
      <c r="CV29" s="1053"/>
      <c r="CW29" s="1051" t="s">
        <v>501</v>
      </c>
      <c r="CX29" s="1052"/>
      <c r="CY29" s="1052"/>
      <c r="CZ29" s="1052"/>
      <c r="DA29" s="1053"/>
      <c r="DB29" s="1051" t="s">
        <v>501</v>
      </c>
      <c r="DC29" s="1052"/>
      <c r="DD29" s="1052"/>
      <c r="DE29" s="1052"/>
      <c r="DF29" s="1053"/>
      <c r="DG29" s="1051" t="s">
        <v>501</v>
      </c>
      <c r="DH29" s="1052"/>
      <c r="DI29" s="1052"/>
      <c r="DJ29" s="1052"/>
      <c r="DK29" s="1053"/>
      <c r="DL29" s="1051" t="s">
        <v>501</v>
      </c>
      <c r="DM29" s="1052"/>
      <c r="DN29" s="1052"/>
      <c r="DO29" s="1052"/>
      <c r="DP29" s="1053"/>
      <c r="DQ29" s="1051" t="s">
        <v>501</v>
      </c>
      <c r="DR29" s="1052"/>
      <c r="DS29" s="1052"/>
      <c r="DT29" s="1052"/>
      <c r="DU29" s="1053"/>
      <c r="DV29" s="1048"/>
      <c r="DW29" s="1049"/>
      <c r="DX29" s="1049"/>
      <c r="DY29" s="1049"/>
      <c r="DZ29" s="1050"/>
      <c r="EA29" s="230"/>
    </row>
    <row r="30" spans="1:131" ht="26.25" customHeight="1" x14ac:dyDescent="0.2">
      <c r="A30" s="242">
        <v>3</v>
      </c>
      <c r="B30" s="1030" t="s">
        <v>395</v>
      </c>
      <c r="C30" s="1031"/>
      <c r="D30" s="1031"/>
      <c r="E30" s="1031"/>
      <c r="F30" s="1031"/>
      <c r="G30" s="1031"/>
      <c r="H30" s="1031"/>
      <c r="I30" s="1031"/>
      <c r="J30" s="1031"/>
      <c r="K30" s="1031"/>
      <c r="L30" s="1031"/>
      <c r="M30" s="1031"/>
      <c r="N30" s="1031"/>
      <c r="O30" s="1031"/>
      <c r="P30" s="1032"/>
      <c r="Q30" s="1044">
        <v>1069</v>
      </c>
      <c r="R30" s="1045"/>
      <c r="S30" s="1045"/>
      <c r="T30" s="1045"/>
      <c r="U30" s="1045"/>
      <c r="V30" s="1045">
        <v>1007</v>
      </c>
      <c r="W30" s="1045"/>
      <c r="X30" s="1045"/>
      <c r="Y30" s="1045"/>
      <c r="Z30" s="1045"/>
      <c r="AA30" s="1045">
        <v>62</v>
      </c>
      <c r="AB30" s="1045"/>
      <c r="AC30" s="1045"/>
      <c r="AD30" s="1045"/>
      <c r="AE30" s="1046"/>
      <c r="AF30" s="1035" t="s">
        <v>122</v>
      </c>
      <c r="AG30" s="1036"/>
      <c r="AH30" s="1036"/>
      <c r="AI30" s="1036"/>
      <c r="AJ30" s="1037"/>
      <c r="AK30" s="1047">
        <v>0</v>
      </c>
      <c r="AL30" s="1042"/>
      <c r="AM30" s="1042"/>
      <c r="AN30" s="1042"/>
      <c r="AO30" s="1042"/>
      <c r="AP30" s="1042">
        <v>0</v>
      </c>
      <c r="AQ30" s="1042"/>
      <c r="AR30" s="1042"/>
      <c r="AS30" s="1042"/>
      <c r="AT30" s="1042"/>
      <c r="AU30" s="1042">
        <v>0</v>
      </c>
      <c r="AV30" s="1042"/>
      <c r="AW30" s="1042"/>
      <c r="AX30" s="1042"/>
      <c r="AY30" s="1042"/>
      <c r="AZ30" s="1043">
        <v>0</v>
      </c>
      <c r="BA30" s="1043"/>
      <c r="BB30" s="1043"/>
      <c r="BC30" s="1043"/>
      <c r="BD30" s="1043"/>
      <c r="BE30" s="1058" t="s">
        <v>566</v>
      </c>
      <c r="BF30" s="1058"/>
      <c r="BG30" s="1058"/>
      <c r="BH30" s="1058"/>
      <c r="BI30" s="1059"/>
      <c r="BJ30" s="232"/>
      <c r="BK30" s="232"/>
      <c r="BL30" s="232"/>
      <c r="BM30" s="232"/>
      <c r="BN30" s="232"/>
      <c r="BO30" s="241"/>
      <c r="BP30" s="241"/>
      <c r="BQ30" s="238">
        <v>24</v>
      </c>
      <c r="BR30" s="239"/>
      <c r="BS30" s="1048" t="s">
        <v>587</v>
      </c>
      <c r="BT30" s="1049"/>
      <c r="BU30" s="1049"/>
      <c r="BV30" s="1049"/>
      <c r="BW30" s="1049"/>
      <c r="BX30" s="1049"/>
      <c r="BY30" s="1049"/>
      <c r="BZ30" s="1049"/>
      <c r="CA30" s="1049"/>
      <c r="CB30" s="1049"/>
      <c r="CC30" s="1049"/>
      <c r="CD30" s="1049"/>
      <c r="CE30" s="1049"/>
      <c r="CF30" s="1049"/>
      <c r="CG30" s="1054"/>
      <c r="CH30" s="1051">
        <v>27</v>
      </c>
      <c r="CI30" s="1052"/>
      <c r="CJ30" s="1052"/>
      <c r="CK30" s="1052"/>
      <c r="CL30" s="1053"/>
      <c r="CM30" s="1051">
        <v>1886</v>
      </c>
      <c r="CN30" s="1052"/>
      <c r="CO30" s="1052"/>
      <c r="CP30" s="1052"/>
      <c r="CQ30" s="1053"/>
      <c r="CR30" s="1051">
        <v>480</v>
      </c>
      <c r="CS30" s="1052"/>
      <c r="CT30" s="1052"/>
      <c r="CU30" s="1052"/>
      <c r="CV30" s="1053"/>
      <c r="CW30" s="1051">
        <v>12</v>
      </c>
      <c r="CX30" s="1052"/>
      <c r="CY30" s="1052"/>
      <c r="CZ30" s="1052"/>
      <c r="DA30" s="1053"/>
      <c r="DB30" s="1051" t="s">
        <v>597</v>
      </c>
      <c r="DC30" s="1052"/>
      <c r="DD30" s="1052"/>
      <c r="DE30" s="1052"/>
      <c r="DF30" s="1053"/>
      <c r="DG30" s="1051" t="s">
        <v>597</v>
      </c>
      <c r="DH30" s="1052"/>
      <c r="DI30" s="1052"/>
      <c r="DJ30" s="1052"/>
      <c r="DK30" s="1053"/>
      <c r="DL30" s="1051" t="s">
        <v>597</v>
      </c>
      <c r="DM30" s="1052"/>
      <c r="DN30" s="1052"/>
      <c r="DO30" s="1052"/>
      <c r="DP30" s="1053"/>
      <c r="DQ30" s="1051" t="s">
        <v>501</v>
      </c>
      <c r="DR30" s="1052"/>
      <c r="DS30" s="1052"/>
      <c r="DT30" s="1052"/>
      <c r="DU30" s="1053"/>
      <c r="DV30" s="1048"/>
      <c r="DW30" s="1049"/>
      <c r="DX30" s="1049"/>
      <c r="DY30" s="1049"/>
      <c r="DZ30" s="1050"/>
      <c r="EA30" s="230"/>
    </row>
    <row r="31" spans="1:131" ht="26.25" customHeight="1" x14ac:dyDescent="0.2">
      <c r="A31" s="242">
        <v>4</v>
      </c>
      <c r="B31" s="1030" t="s">
        <v>396</v>
      </c>
      <c r="C31" s="1031"/>
      <c r="D31" s="1031"/>
      <c r="E31" s="1031"/>
      <c r="F31" s="1031"/>
      <c r="G31" s="1031"/>
      <c r="H31" s="1031"/>
      <c r="I31" s="1031"/>
      <c r="J31" s="1031"/>
      <c r="K31" s="1031"/>
      <c r="L31" s="1031"/>
      <c r="M31" s="1031"/>
      <c r="N31" s="1031"/>
      <c r="O31" s="1031"/>
      <c r="P31" s="1032"/>
      <c r="Q31" s="1044">
        <v>44074</v>
      </c>
      <c r="R31" s="1045"/>
      <c r="S31" s="1045"/>
      <c r="T31" s="1045"/>
      <c r="U31" s="1045"/>
      <c r="V31" s="1045">
        <v>43902</v>
      </c>
      <c r="W31" s="1045"/>
      <c r="X31" s="1045"/>
      <c r="Y31" s="1045"/>
      <c r="Z31" s="1045"/>
      <c r="AA31" s="1045">
        <v>172</v>
      </c>
      <c r="AB31" s="1045"/>
      <c r="AC31" s="1045"/>
      <c r="AD31" s="1045"/>
      <c r="AE31" s="1046"/>
      <c r="AF31" s="1035" t="s">
        <v>122</v>
      </c>
      <c r="AG31" s="1036"/>
      <c r="AH31" s="1036"/>
      <c r="AI31" s="1036"/>
      <c r="AJ31" s="1037"/>
      <c r="AK31" s="1047">
        <v>22924</v>
      </c>
      <c r="AL31" s="1042"/>
      <c r="AM31" s="1042"/>
      <c r="AN31" s="1042"/>
      <c r="AO31" s="1042"/>
      <c r="AP31" s="1042">
        <v>0</v>
      </c>
      <c r="AQ31" s="1042"/>
      <c r="AR31" s="1042"/>
      <c r="AS31" s="1042"/>
      <c r="AT31" s="1042"/>
      <c r="AU31" s="1042">
        <v>0</v>
      </c>
      <c r="AV31" s="1042"/>
      <c r="AW31" s="1042"/>
      <c r="AX31" s="1042"/>
      <c r="AY31" s="1042"/>
      <c r="AZ31" s="1043">
        <v>0</v>
      </c>
      <c r="BA31" s="1043"/>
      <c r="BB31" s="1043"/>
      <c r="BC31" s="1043"/>
      <c r="BD31" s="1043"/>
      <c r="BE31" s="972"/>
      <c r="BF31" s="972"/>
      <c r="BG31" s="972"/>
      <c r="BH31" s="972"/>
      <c r="BI31" s="973"/>
      <c r="BJ31" s="232"/>
      <c r="BK31" s="232"/>
      <c r="BL31" s="232"/>
      <c r="BM31" s="232"/>
      <c r="BN31" s="232"/>
      <c r="BO31" s="241"/>
      <c r="BP31" s="241"/>
      <c r="BQ31" s="238">
        <v>25</v>
      </c>
      <c r="BR31" s="239"/>
      <c r="BS31" s="1048" t="s">
        <v>588</v>
      </c>
      <c r="BT31" s="1049"/>
      <c r="BU31" s="1049"/>
      <c r="BV31" s="1049"/>
      <c r="BW31" s="1049"/>
      <c r="BX31" s="1049"/>
      <c r="BY31" s="1049"/>
      <c r="BZ31" s="1049"/>
      <c r="CA31" s="1049"/>
      <c r="CB31" s="1049"/>
      <c r="CC31" s="1049"/>
      <c r="CD31" s="1049"/>
      <c r="CE31" s="1049"/>
      <c r="CF31" s="1049"/>
      <c r="CG31" s="1054"/>
      <c r="CH31" s="1051">
        <v>18</v>
      </c>
      <c r="CI31" s="1052"/>
      <c r="CJ31" s="1052"/>
      <c r="CK31" s="1052"/>
      <c r="CL31" s="1053"/>
      <c r="CM31" s="1051">
        <v>149</v>
      </c>
      <c r="CN31" s="1052"/>
      <c r="CO31" s="1052"/>
      <c r="CP31" s="1052"/>
      <c r="CQ31" s="1053"/>
      <c r="CR31" s="1051">
        <v>23</v>
      </c>
      <c r="CS31" s="1052"/>
      <c r="CT31" s="1052"/>
      <c r="CU31" s="1052"/>
      <c r="CV31" s="1053"/>
      <c r="CW31" s="1051" t="s">
        <v>501</v>
      </c>
      <c r="CX31" s="1052"/>
      <c r="CY31" s="1052"/>
      <c r="CZ31" s="1052"/>
      <c r="DA31" s="1053"/>
      <c r="DB31" s="1051" t="s">
        <v>501</v>
      </c>
      <c r="DC31" s="1052"/>
      <c r="DD31" s="1052"/>
      <c r="DE31" s="1052"/>
      <c r="DF31" s="1053"/>
      <c r="DG31" s="1051" t="s">
        <v>501</v>
      </c>
      <c r="DH31" s="1052"/>
      <c r="DI31" s="1052"/>
      <c r="DJ31" s="1052"/>
      <c r="DK31" s="1053"/>
      <c r="DL31" s="1051" t="s">
        <v>501</v>
      </c>
      <c r="DM31" s="1052"/>
      <c r="DN31" s="1052"/>
      <c r="DO31" s="1052"/>
      <c r="DP31" s="1053"/>
      <c r="DQ31" s="1051" t="s">
        <v>501</v>
      </c>
      <c r="DR31" s="1052"/>
      <c r="DS31" s="1052"/>
      <c r="DT31" s="1052"/>
      <c r="DU31" s="1053"/>
      <c r="DV31" s="1048"/>
      <c r="DW31" s="1049"/>
      <c r="DX31" s="1049"/>
      <c r="DY31" s="1049"/>
      <c r="DZ31" s="1050"/>
      <c r="EA31" s="230"/>
    </row>
    <row r="32" spans="1:131" ht="26.25" customHeight="1" x14ac:dyDescent="0.2">
      <c r="A32" s="242">
        <v>5</v>
      </c>
      <c r="B32" s="1030" t="s">
        <v>397</v>
      </c>
      <c r="C32" s="1031"/>
      <c r="D32" s="1031"/>
      <c r="E32" s="1031"/>
      <c r="F32" s="1031"/>
      <c r="G32" s="1031"/>
      <c r="H32" s="1031"/>
      <c r="I32" s="1031"/>
      <c r="J32" s="1031"/>
      <c r="K32" s="1031"/>
      <c r="L32" s="1031"/>
      <c r="M32" s="1031"/>
      <c r="N32" s="1031"/>
      <c r="O32" s="1031"/>
      <c r="P32" s="1032"/>
      <c r="Q32" s="1044">
        <v>25876</v>
      </c>
      <c r="R32" s="1045"/>
      <c r="S32" s="1045"/>
      <c r="T32" s="1045"/>
      <c r="U32" s="1045"/>
      <c r="V32" s="1045">
        <v>25625</v>
      </c>
      <c r="W32" s="1045"/>
      <c r="X32" s="1045"/>
      <c r="Y32" s="1045"/>
      <c r="Z32" s="1045"/>
      <c r="AA32" s="1045">
        <v>251</v>
      </c>
      <c r="AB32" s="1045"/>
      <c r="AC32" s="1045"/>
      <c r="AD32" s="1045"/>
      <c r="AE32" s="1046"/>
      <c r="AF32" s="1035">
        <v>32235</v>
      </c>
      <c r="AG32" s="1036"/>
      <c r="AH32" s="1036"/>
      <c r="AI32" s="1036"/>
      <c r="AJ32" s="1037"/>
      <c r="AK32" s="1042">
        <v>7518</v>
      </c>
      <c r="AL32" s="1042"/>
      <c r="AM32" s="1042"/>
      <c r="AN32" s="1042"/>
      <c r="AO32" s="1042"/>
      <c r="AP32" s="1047">
        <v>185946</v>
      </c>
      <c r="AQ32" s="1042"/>
      <c r="AR32" s="1042"/>
      <c r="AS32" s="1042"/>
      <c r="AT32" s="1042"/>
      <c r="AU32" s="1042">
        <v>66011</v>
      </c>
      <c r="AV32" s="1042"/>
      <c r="AW32" s="1042"/>
      <c r="AX32" s="1042"/>
      <c r="AY32" s="1042"/>
      <c r="AZ32" s="1043">
        <v>0</v>
      </c>
      <c r="BA32" s="1043"/>
      <c r="BB32" s="1043"/>
      <c r="BC32" s="1043"/>
      <c r="BD32" s="1043"/>
      <c r="BE32" s="972" t="s">
        <v>398</v>
      </c>
      <c r="BF32" s="972"/>
      <c r="BG32" s="972"/>
      <c r="BH32" s="972"/>
      <c r="BI32" s="973"/>
      <c r="BJ32" s="232"/>
      <c r="BK32" s="232"/>
      <c r="BL32" s="232"/>
      <c r="BM32" s="232"/>
      <c r="BN32" s="232"/>
      <c r="BO32" s="241"/>
      <c r="BP32" s="241"/>
      <c r="BQ32" s="238">
        <v>26</v>
      </c>
      <c r="BR32" s="239"/>
      <c r="BS32" s="1048" t="s">
        <v>589</v>
      </c>
      <c r="BT32" s="1049"/>
      <c r="BU32" s="1049"/>
      <c r="BV32" s="1049"/>
      <c r="BW32" s="1049"/>
      <c r="BX32" s="1049"/>
      <c r="BY32" s="1049"/>
      <c r="BZ32" s="1049"/>
      <c r="CA32" s="1049"/>
      <c r="CB32" s="1049"/>
      <c r="CC32" s="1049"/>
      <c r="CD32" s="1049"/>
      <c r="CE32" s="1049"/>
      <c r="CF32" s="1049"/>
      <c r="CG32" s="1054"/>
      <c r="CH32" s="1051">
        <v>122</v>
      </c>
      <c r="CI32" s="1052"/>
      <c r="CJ32" s="1052"/>
      <c r="CK32" s="1052"/>
      <c r="CL32" s="1053"/>
      <c r="CM32" s="1051">
        <v>1357</v>
      </c>
      <c r="CN32" s="1052"/>
      <c r="CO32" s="1052"/>
      <c r="CP32" s="1052"/>
      <c r="CQ32" s="1053"/>
      <c r="CR32" s="1051">
        <v>500</v>
      </c>
      <c r="CS32" s="1052"/>
      <c r="CT32" s="1052"/>
      <c r="CU32" s="1052"/>
      <c r="CV32" s="1053"/>
      <c r="CW32" s="1051">
        <v>2</v>
      </c>
      <c r="CX32" s="1052"/>
      <c r="CY32" s="1052"/>
      <c r="CZ32" s="1052"/>
      <c r="DA32" s="1053"/>
      <c r="DB32" s="1051" t="s">
        <v>501</v>
      </c>
      <c r="DC32" s="1052"/>
      <c r="DD32" s="1052"/>
      <c r="DE32" s="1052"/>
      <c r="DF32" s="1053"/>
      <c r="DG32" s="1051" t="s">
        <v>501</v>
      </c>
      <c r="DH32" s="1052"/>
      <c r="DI32" s="1052"/>
      <c r="DJ32" s="1052"/>
      <c r="DK32" s="1053"/>
      <c r="DL32" s="1051" t="s">
        <v>501</v>
      </c>
      <c r="DM32" s="1052"/>
      <c r="DN32" s="1052"/>
      <c r="DO32" s="1052"/>
      <c r="DP32" s="1053"/>
      <c r="DQ32" s="1051" t="s">
        <v>501</v>
      </c>
      <c r="DR32" s="1052"/>
      <c r="DS32" s="1052"/>
      <c r="DT32" s="1052"/>
      <c r="DU32" s="1053"/>
      <c r="DV32" s="1048"/>
      <c r="DW32" s="1049"/>
      <c r="DX32" s="1049"/>
      <c r="DY32" s="1049"/>
      <c r="DZ32" s="1050"/>
      <c r="EA32" s="230"/>
    </row>
    <row r="33" spans="1:131" ht="26.25" customHeight="1" x14ac:dyDescent="0.2">
      <c r="A33" s="242">
        <v>6</v>
      </c>
      <c r="B33" s="1030" t="s">
        <v>399</v>
      </c>
      <c r="C33" s="1031"/>
      <c r="D33" s="1031"/>
      <c r="E33" s="1031"/>
      <c r="F33" s="1031"/>
      <c r="G33" s="1031"/>
      <c r="H33" s="1031"/>
      <c r="I33" s="1031"/>
      <c r="J33" s="1031"/>
      <c r="K33" s="1031"/>
      <c r="L33" s="1031"/>
      <c r="M33" s="1031"/>
      <c r="N33" s="1031"/>
      <c r="O33" s="1031"/>
      <c r="P33" s="1032"/>
      <c r="Q33" s="1044">
        <v>33963</v>
      </c>
      <c r="R33" s="1045"/>
      <c r="S33" s="1045"/>
      <c r="T33" s="1045"/>
      <c r="U33" s="1045"/>
      <c r="V33" s="1045">
        <v>31884</v>
      </c>
      <c r="W33" s="1045"/>
      <c r="X33" s="1045"/>
      <c r="Y33" s="1045"/>
      <c r="Z33" s="1045"/>
      <c r="AA33" s="1045">
        <v>2079</v>
      </c>
      <c r="AB33" s="1045"/>
      <c r="AC33" s="1045"/>
      <c r="AD33" s="1045"/>
      <c r="AE33" s="1046"/>
      <c r="AF33" s="1035">
        <v>6353</v>
      </c>
      <c r="AG33" s="1036"/>
      <c r="AH33" s="1036"/>
      <c r="AI33" s="1036"/>
      <c r="AJ33" s="1037"/>
      <c r="AK33" s="1042">
        <v>596</v>
      </c>
      <c r="AL33" s="1042"/>
      <c r="AM33" s="1042"/>
      <c r="AN33" s="1042"/>
      <c r="AO33" s="1042"/>
      <c r="AP33" s="1047">
        <v>18495</v>
      </c>
      <c r="AQ33" s="1042"/>
      <c r="AR33" s="1042"/>
      <c r="AS33" s="1042"/>
      <c r="AT33" s="1042"/>
      <c r="AU33" s="1042">
        <v>37</v>
      </c>
      <c r="AV33" s="1042"/>
      <c r="AW33" s="1042"/>
      <c r="AX33" s="1042"/>
      <c r="AY33" s="1042"/>
      <c r="AZ33" s="1043">
        <v>0</v>
      </c>
      <c r="BA33" s="1043"/>
      <c r="BB33" s="1043"/>
      <c r="BC33" s="1043"/>
      <c r="BD33" s="1043"/>
      <c r="BE33" s="972" t="s">
        <v>398</v>
      </c>
      <c r="BF33" s="972"/>
      <c r="BG33" s="972"/>
      <c r="BH33" s="972"/>
      <c r="BI33" s="973"/>
      <c r="BJ33" s="232"/>
      <c r="BK33" s="232"/>
      <c r="BL33" s="232"/>
      <c r="BM33" s="232"/>
      <c r="BN33" s="232"/>
      <c r="BO33" s="241"/>
      <c r="BP33" s="241"/>
      <c r="BQ33" s="238">
        <v>27</v>
      </c>
      <c r="BR33" s="239"/>
      <c r="BS33" s="1048" t="s">
        <v>590</v>
      </c>
      <c r="BT33" s="1049"/>
      <c r="BU33" s="1049"/>
      <c r="BV33" s="1049"/>
      <c r="BW33" s="1049"/>
      <c r="BX33" s="1049"/>
      <c r="BY33" s="1049"/>
      <c r="BZ33" s="1049"/>
      <c r="CA33" s="1049"/>
      <c r="CB33" s="1049"/>
      <c r="CC33" s="1049"/>
      <c r="CD33" s="1049"/>
      <c r="CE33" s="1049"/>
      <c r="CF33" s="1049"/>
      <c r="CG33" s="1054"/>
      <c r="CH33" s="1051">
        <v>354</v>
      </c>
      <c r="CI33" s="1052"/>
      <c r="CJ33" s="1052"/>
      <c r="CK33" s="1052"/>
      <c r="CL33" s="1053"/>
      <c r="CM33" s="1051">
        <v>17207</v>
      </c>
      <c r="CN33" s="1052"/>
      <c r="CO33" s="1052"/>
      <c r="CP33" s="1052"/>
      <c r="CQ33" s="1053"/>
      <c r="CR33" s="1051">
        <v>120</v>
      </c>
      <c r="CS33" s="1052"/>
      <c r="CT33" s="1052"/>
      <c r="CU33" s="1052"/>
      <c r="CV33" s="1053"/>
      <c r="CW33" s="1051">
        <v>3979</v>
      </c>
      <c r="CX33" s="1052"/>
      <c r="CY33" s="1052"/>
      <c r="CZ33" s="1052"/>
      <c r="DA33" s="1053"/>
      <c r="DB33" s="1051">
        <v>2907</v>
      </c>
      <c r="DC33" s="1052"/>
      <c r="DD33" s="1052"/>
      <c r="DE33" s="1052"/>
      <c r="DF33" s="1053"/>
      <c r="DG33" s="1051" t="s">
        <v>501</v>
      </c>
      <c r="DH33" s="1052"/>
      <c r="DI33" s="1052"/>
      <c r="DJ33" s="1052"/>
      <c r="DK33" s="1053"/>
      <c r="DL33" s="1051" t="s">
        <v>501</v>
      </c>
      <c r="DM33" s="1052"/>
      <c r="DN33" s="1052"/>
      <c r="DO33" s="1052"/>
      <c r="DP33" s="1053"/>
      <c r="DQ33" s="1051" t="s">
        <v>501</v>
      </c>
      <c r="DR33" s="1052"/>
      <c r="DS33" s="1052"/>
      <c r="DT33" s="1052"/>
      <c r="DU33" s="1053"/>
      <c r="DV33" s="1048" t="s">
        <v>601</v>
      </c>
      <c r="DW33" s="1049"/>
      <c r="DX33" s="1049"/>
      <c r="DY33" s="1049"/>
      <c r="DZ33" s="1050"/>
      <c r="EA33" s="230"/>
    </row>
    <row r="34" spans="1:131" ht="26.25" customHeight="1" x14ac:dyDescent="0.2">
      <c r="A34" s="242">
        <v>7</v>
      </c>
      <c r="B34" s="1030" t="s">
        <v>400</v>
      </c>
      <c r="C34" s="1031"/>
      <c r="D34" s="1031"/>
      <c r="E34" s="1031"/>
      <c r="F34" s="1031"/>
      <c r="G34" s="1031"/>
      <c r="H34" s="1031"/>
      <c r="I34" s="1031"/>
      <c r="J34" s="1031"/>
      <c r="K34" s="1031"/>
      <c r="L34" s="1031"/>
      <c r="M34" s="1031"/>
      <c r="N34" s="1031"/>
      <c r="O34" s="1031"/>
      <c r="P34" s="1032"/>
      <c r="Q34" s="1044">
        <v>1600</v>
      </c>
      <c r="R34" s="1045"/>
      <c r="S34" s="1045"/>
      <c r="T34" s="1045"/>
      <c r="U34" s="1045"/>
      <c r="V34" s="1045">
        <v>1565</v>
      </c>
      <c r="W34" s="1045"/>
      <c r="X34" s="1045"/>
      <c r="Y34" s="1045"/>
      <c r="Z34" s="1045"/>
      <c r="AA34" s="1045">
        <v>35</v>
      </c>
      <c r="AB34" s="1045"/>
      <c r="AC34" s="1045"/>
      <c r="AD34" s="1045"/>
      <c r="AE34" s="1046"/>
      <c r="AF34" s="1035">
        <v>1504</v>
      </c>
      <c r="AG34" s="1036"/>
      <c r="AH34" s="1036"/>
      <c r="AI34" s="1036"/>
      <c r="AJ34" s="1037"/>
      <c r="AK34" s="1042">
        <v>1</v>
      </c>
      <c r="AL34" s="1042"/>
      <c r="AM34" s="1042"/>
      <c r="AN34" s="1042"/>
      <c r="AO34" s="1042"/>
      <c r="AP34" s="1047">
        <v>4381</v>
      </c>
      <c r="AQ34" s="1042"/>
      <c r="AR34" s="1042"/>
      <c r="AS34" s="1042"/>
      <c r="AT34" s="1042"/>
      <c r="AU34" s="1042">
        <v>0</v>
      </c>
      <c r="AV34" s="1042"/>
      <c r="AW34" s="1042"/>
      <c r="AX34" s="1042"/>
      <c r="AY34" s="1042"/>
      <c r="AZ34" s="1043">
        <v>0</v>
      </c>
      <c r="BA34" s="1043"/>
      <c r="BB34" s="1043"/>
      <c r="BC34" s="1043"/>
      <c r="BD34" s="1043"/>
      <c r="BE34" s="972" t="s">
        <v>398</v>
      </c>
      <c r="BF34" s="972"/>
      <c r="BG34" s="972"/>
      <c r="BH34" s="972"/>
      <c r="BI34" s="973"/>
      <c r="BJ34" s="232"/>
      <c r="BK34" s="232"/>
      <c r="BL34" s="232"/>
      <c r="BM34" s="232"/>
      <c r="BN34" s="232"/>
      <c r="BO34" s="241"/>
      <c r="BP34" s="241"/>
      <c r="BQ34" s="238">
        <v>28</v>
      </c>
      <c r="BR34" s="239"/>
      <c r="BS34" s="1048" t="s">
        <v>591</v>
      </c>
      <c r="BT34" s="1049"/>
      <c r="BU34" s="1049"/>
      <c r="BV34" s="1049"/>
      <c r="BW34" s="1049"/>
      <c r="BX34" s="1049"/>
      <c r="BY34" s="1049"/>
      <c r="BZ34" s="1049"/>
      <c r="CA34" s="1049"/>
      <c r="CB34" s="1049"/>
      <c r="CC34" s="1049"/>
      <c r="CD34" s="1049"/>
      <c r="CE34" s="1049"/>
      <c r="CF34" s="1049"/>
      <c r="CG34" s="1054"/>
      <c r="CH34" s="1051">
        <v>1</v>
      </c>
      <c r="CI34" s="1052"/>
      <c r="CJ34" s="1052"/>
      <c r="CK34" s="1052"/>
      <c r="CL34" s="1053"/>
      <c r="CM34" s="1051">
        <v>109</v>
      </c>
      <c r="CN34" s="1052"/>
      <c r="CO34" s="1052"/>
      <c r="CP34" s="1052"/>
      <c r="CQ34" s="1053"/>
      <c r="CR34" s="1051">
        <v>90</v>
      </c>
      <c r="CS34" s="1052"/>
      <c r="CT34" s="1052"/>
      <c r="CU34" s="1052"/>
      <c r="CV34" s="1053"/>
      <c r="CW34" s="1051">
        <v>158</v>
      </c>
      <c r="CX34" s="1052"/>
      <c r="CY34" s="1052"/>
      <c r="CZ34" s="1052"/>
      <c r="DA34" s="1053"/>
      <c r="DB34" s="1051" t="s">
        <v>501</v>
      </c>
      <c r="DC34" s="1052"/>
      <c r="DD34" s="1052"/>
      <c r="DE34" s="1052"/>
      <c r="DF34" s="1053"/>
      <c r="DG34" s="1051" t="s">
        <v>501</v>
      </c>
      <c r="DH34" s="1052"/>
      <c r="DI34" s="1052"/>
      <c r="DJ34" s="1052"/>
      <c r="DK34" s="1053"/>
      <c r="DL34" s="1051" t="s">
        <v>501</v>
      </c>
      <c r="DM34" s="1052"/>
      <c r="DN34" s="1052"/>
      <c r="DO34" s="1052"/>
      <c r="DP34" s="1053"/>
      <c r="DQ34" s="1051" t="s">
        <v>501</v>
      </c>
      <c r="DR34" s="1052"/>
      <c r="DS34" s="1052"/>
      <c r="DT34" s="1052"/>
      <c r="DU34" s="1053"/>
      <c r="DV34" s="1048" t="s">
        <v>602</v>
      </c>
      <c r="DW34" s="1049"/>
      <c r="DX34" s="1049"/>
      <c r="DY34" s="1049"/>
      <c r="DZ34" s="1050"/>
      <c r="EA34" s="230"/>
    </row>
    <row r="35" spans="1:131" ht="26.25" customHeight="1" x14ac:dyDescent="0.2">
      <c r="A35" s="242">
        <v>8</v>
      </c>
      <c r="B35" s="1030" t="s">
        <v>401</v>
      </c>
      <c r="C35" s="1031"/>
      <c r="D35" s="1031"/>
      <c r="E35" s="1031"/>
      <c r="F35" s="1031"/>
      <c r="G35" s="1031"/>
      <c r="H35" s="1031"/>
      <c r="I35" s="1031"/>
      <c r="J35" s="1031"/>
      <c r="K35" s="1031"/>
      <c r="L35" s="1031"/>
      <c r="M35" s="1031"/>
      <c r="N35" s="1031"/>
      <c r="O35" s="1031"/>
      <c r="P35" s="1032"/>
      <c r="Q35" s="1044">
        <v>32779</v>
      </c>
      <c r="R35" s="1045"/>
      <c r="S35" s="1045"/>
      <c r="T35" s="1045"/>
      <c r="U35" s="1045"/>
      <c r="V35" s="1045">
        <v>32608</v>
      </c>
      <c r="W35" s="1045"/>
      <c r="X35" s="1045"/>
      <c r="Y35" s="1045"/>
      <c r="Z35" s="1045"/>
      <c r="AA35" s="1045">
        <v>171</v>
      </c>
      <c r="AB35" s="1045"/>
      <c r="AC35" s="1045"/>
      <c r="AD35" s="1045"/>
      <c r="AE35" s="1046"/>
      <c r="AF35" s="1035">
        <v>26678</v>
      </c>
      <c r="AG35" s="1036"/>
      <c r="AH35" s="1036"/>
      <c r="AI35" s="1036"/>
      <c r="AJ35" s="1037"/>
      <c r="AK35" s="1042">
        <v>4146</v>
      </c>
      <c r="AL35" s="1042"/>
      <c r="AM35" s="1042"/>
      <c r="AN35" s="1042"/>
      <c r="AO35" s="1042"/>
      <c r="AP35" s="1047">
        <v>143966</v>
      </c>
      <c r="AQ35" s="1042"/>
      <c r="AR35" s="1042"/>
      <c r="AS35" s="1042"/>
      <c r="AT35" s="1042"/>
      <c r="AU35" s="1042">
        <v>49524</v>
      </c>
      <c r="AV35" s="1042"/>
      <c r="AW35" s="1042"/>
      <c r="AX35" s="1042"/>
      <c r="AY35" s="1042"/>
      <c r="AZ35" s="1043">
        <v>0</v>
      </c>
      <c r="BA35" s="1043"/>
      <c r="BB35" s="1043"/>
      <c r="BC35" s="1043"/>
      <c r="BD35" s="1043"/>
      <c r="BE35" s="972" t="s">
        <v>398</v>
      </c>
      <c r="BF35" s="972"/>
      <c r="BG35" s="972"/>
      <c r="BH35" s="972"/>
      <c r="BI35" s="973"/>
      <c r="BJ35" s="232"/>
      <c r="BK35" s="232"/>
      <c r="BL35" s="232"/>
      <c r="BM35" s="232"/>
      <c r="BN35" s="232"/>
      <c r="BO35" s="241"/>
      <c r="BP35" s="241"/>
      <c r="BQ35" s="238">
        <v>29</v>
      </c>
      <c r="BR35" s="239"/>
      <c r="BS35" s="1048" t="s">
        <v>592</v>
      </c>
      <c r="BT35" s="1049"/>
      <c r="BU35" s="1049"/>
      <c r="BV35" s="1049"/>
      <c r="BW35" s="1049"/>
      <c r="BX35" s="1049"/>
      <c r="BY35" s="1049"/>
      <c r="BZ35" s="1049"/>
      <c r="CA35" s="1049"/>
      <c r="CB35" s="1049"/>
      <c r="CC35" s="1049"/>
      <c r="CD35" s="1049"/>
      <c r="CE35" s="1049"/>
      <c r="CF35" s="1049"/>
      <c r="CG35" s="1054"/>
      <c r="CH35" s="1051">
        <v>50</v>
      </c>
      <c r="CI35" s="1052"/>
      <c r="CJ35" s="1052"/>
      <c r="CK35" s="1052"/>
      <c r="CL35" s="1053"/>
      <c r="CM35" s="1051">
        <v>479</v>
      </c>
      <c r="CN35" s="1052"/>
      <c r="CO35" s="1052"/>
      <c r="CP35" s="1052"/>
      <c r="CQ35" s="1053"/>
      <c r="CR35" s="1051">
        <v>1720</v>
      </c>
      <c r="CS35" s="1052"/>
      <c r="CT35" s="1052"/>
      <c r="CU35" s="1052"/>
      <c r="CV35" s="1053"/>
      <c r="CW35" s="1051" t="s">
        <v>501</v>
      </c>
      <c r="CX35" s="1052"/>
      <c r="CY35" s="1052"/>
      <c r="CZ35" s="1052"/>
      <c r="DA35" s="1053"/>
      <c r="DB35" s="1051" t="s">
        <v>501</v>
      </c>
      <c r="DC35" s="1052"/>
      <c r="DD35" s="1052"/>
      <c r="DE35" s="1052"/>
      <c r="DF35" s="1053"/>
      <c r="DG35" s="1051" t="s">
        <v>501</v>
      </c>
      <c r="DH35" s="1052"/>
      <c r="DI35" s="1052"/>
      <c r="DJ35" s="1052"/>
      <c r="DK35" s="1053"/>
      <c r="DL35" s="1051" t="s">
        <v>501</v>
      </c>
      <c r="DM35" s="1052"/>
      <c r="DN35" s="1052"/>
      <c r="DO35" s="1052"/>
      <c r="DP35" s="1053"/>
      <c r="DQ35" s="1051" t="s">
        <v>501</v>
      </c>
      <c r="DR35" s="1052"/>
      <c r="DS35" s="1052"/>
      <c r="DT35" s="1052"/>
      <c r="DU35" s="1053"/>
      <c r="DV35" s="1048" t="s">
        <v>603</v>
      </c>
      <c r="DW35" s="1049"/>
      <c r="DX35" s="1049"/>
      <c r="DY35" s="1049"/>
      <c r="DZ35" s="1050"/>
      <c r="EA35" s="230"/>
    </row>
    <row r="36" spans="1:131" ht="26.25" customHeight="1" x14ac:dyDescent="0.2">
      <c r="A36" s="242">
        <v>9</v>
      </c>
      <c r="B36" s="1030" t="s">
        <v>143</v>
      </c>
      <c r="C36" s="1031"/>
      <c r="D36" s="1031"/>
      <c r="E36" s="1031"/>
      <c r="F36" s="1031"/>
      <c r="G36" s="1031"/>
      <c r="H36" s="1031"/>
      <c r="I36" s="1031"/>
      <c r="J36" s="1031"/>
      <c r="K36" s="1031"/>
      <c r="L36" s="1031"/>
      <c r="M36" s="1031"/>
      <c r="N36" s="1031"/>
      <c r="O36" s="1031"/>
      <c r="P36" s="1032"/>
      <c r="Q36" s="1044">
        <v>9945</v>
      </c>
      <c r="R36" s="1045"/>
      <c r="S36" s="1045"/>
      <c r="T36" s="1045"/>
      <c r="U36" s="1045"/>
      <c r="V36" s="1045">
        <v>10575</v>
      </c>
      <c r="W36" s="1045"/>
      <c r="X36" s="1045"/>
      <c r="Y36" s="1045"/>
      <c r="Z36" s="1045"/>
      <c r="AA36" s="1045">
        <v>-630</v>
      </c>
      <c r="AB36" s="1045"/>
      <c r="AC36" s="1045"/>
      <c r="AD36" s="1045"/>
      <c r="AE36" s="1046"/>
      <c r="AF36" s="1035">
        <v>-1718</v>
      </c>
      <c r="AG36" s="1036"/>
      <c r="AH36" s="1036"/>
      <c r="AI36" s="1036"/>
      <c r="AJ36" s="1037"/>
      <c r="AK36" s="1042">
        <v>1426</v>
      </c>
      <c r="AL36" s="1042"/>
      <c r="AM36" s="1042"/>
      <c r="AN36" s="1042"/>
      <c r="AO36" s="1042"/>
      <c r="AP36" s="1047">
        <v>9278</v>
      </c>
      <c r="AQ36" s="1042"/>
      <c r="AR36" s="1042"/>
      <c r="AS36" s="1042"/>
      <c r="AT36" s="1042"/>
      <c r="AU36" s="1042">
        <v>1392</v>
      </c>
      <c r="AV36" s="1042"/>
      <c r="AW36" s="1042"/>
      <c r="AX36" s="1042"/>
      <c r="AY36" s="1042"/>
      <c r="AZ36" s="1043">
        <v>19.399999999999999</v>
      </c>
      <c r="BA36" s="1043"/>
      <c r="BB36" s="1043"/>
      <c r="BC36" s="1043"/>
      <c r="BD36" s="1043"/>
      <c r="BE36" s="972" t="s">
        <v>398</v>
      </c>
      <c r="BF36" s="972"/>
      <c r="BG36" s="972"/>
      <c r="BH36" s="972"/>
      <c r="BI36" s="973"/>
      <c r="BJ36" s="232"/>
      <c r="BK36" s="232"/>
      <c r="BL36" s="232"/>
      <c r="BM36" s="232"/>
      <c r="BN36" s="232"/>
      <c r="BO36" s="241"/>
      <c r="BP36" s="241"/>
      <c r="BQ36" s="238">
        <v>30</v>
      </c>
      <c r="BR36" s="239"/>
      <c r="BS36" s="1048" t="s">
        <v>593</v>
      </c>
      <c r="BT36" s="1049"/>
      <c r="BU36" s="1049"/>
      <c r="BV36" s="1049"/>
      <c r="BW36" s="1049"/>
      <c r="BX36" s="1049"/>
      <c r="BY36" s="1049"/>
      <c r="BZ36" s="1049"/>
      <c r="CA36" s="1049"/>
      <c r="CB36" s="1049"/>
      <c r="CC36" s="1049"/>
      <c r="CD36" s="1049"/>
      <c r="CE36" s="1049"/>
      <c r="CF36" s="1049"/>
      <c r="CG36" s="1054"/>
      <c r="CH36" s="1051">
        <v>50</v>
      </c>
      <c r="CI36" s="1052"/>
      <c r="CJ36" s="1052"/>
      <c r="CK36" s="1052"/>
      <c r="CL36" s="1053"/>
      <c r="CM36" s="1051">
        <v>-11</v>
      </c>
      <c r="CN36" s="1052"/>
      <c r="CO36" s="1052"/>
      <c r="CP36" s="1052"/>
      <c r="CQ36" s="1053"/>
      <c r="CR36" s="1051">
        <v>18</v>
      </c>
      <c r="CS36" s="1052"/>
      <c r="CT36" s="1052"/>
      <c r="CU36" s="1052"/>
      <c r="CV36" s="1053"/>
      <c r="CW36" s="1051" t="s">
        <v>501</v>
      </c>
      <c r="CX36" s="1052"/>
      <c r="CY36" s="1052"/>
      <c r="CZ36" s="1052"/>
      <c r="DA36" s="1053"/>
      <c r="DB36" s="1051" t="s">
        <v>501</v>
      </c>
      <c r="DC36" s="1052"/>
      <c r="DD36" s="1052"/>
      <c r="DE36" s="1052"/>
      <c r="DF36" s="1053"/>
      <c r="DG36" s="1051" t="s">
        <v>501</v>
      </c>
      <c r="DH36" s="1052"/>
      <c r="DI36" s="1052"/>
      <c r="DJ36" s="1052"/>
      <c r="DK36" s="1053"/>
      <c r="DL36" s="1051" t="s">
        <v>501</v>
      </c>
      <c r="DM36" s="1052"/>
      <c r="DN36" s="1052"/>
      <c r="DO36" s="1052"/>
      <c r="DP36" s="1053"/>
      <c r="DQ36" s="1051" t="s">
        <v>501</v>
      </c>
      <c r="DR36" s="1052"/>
      <c r="DS36" s="1052"/>
      <c r="DT36" s="1052"/>
      <c r="DU36" s="1053"/>
      <c r="DV36" s="1048"/>
      <c r="DW36" s="1049"/>
      <c r="DX36" s="1049"/>
      <c r="DY36" s="1049"/>
      <c r="DZ36" s="1050"/>
      <c r="EA36" s="230"/>
    </row>
    <row r="37" spans="1:131" ht="26.25" customHeight="1" x14ac:dyDescent="0.2">
      <c r="A37" s="242">
        <v>10</v>
      </c>
      <c r="B37" s="1030" t="s">
        <v>402</v>
      </c>
      <c r="C37" s="1031"/>
      <c r="D37" s="1031"/>
      <c r="E37" s="1031"/>
      <c r="F37" s="1031"/>
      <c r="G37" s="1031"/>
      <c r="H37" s="1031"/>
      <c r="I37" s="1031"/>
      <c r="J37" s="1031"/>
      <c r="K37" s="1031"/>
      <c r="L37" s="1031"/>
      <c r="M37" s="1031"/>
      <c r="N37" s="1031"/>
      <c r="O37" s="1031"/>
      <c r="P37" s="1032"/>
      <c r="Q37" s="1044">
        <v>25220</v>
      </c>
      <c r="R37" s="1045"/>
      <c r="S37" s="1045"/>
      <c r="T37" s="1045"/>
      <c r="U37" s="1045"/>
      <c r="V37" s="1045">
        <v>27248</v>
      </c>
      <c r="W37" s="1045"/>
      <c r="X37" s="1045"/>
      <c r="Y37" s="1045"/>
      <c r="Z37" s="1045"/>
      <c r="AA37" s="1045">
        <v>-2028</v>
      </c>
      <c r="AB37" s="1045"/>
      <c r="AC37" s="1045"/>
      <c r="AD37" s="1045"/>
      <c r="AE37" s="1046"/>
      <c r="AF37" s="1035">
        <v>3462</v>
      </c>
      <c r="AG37" s="1036"/>
      <c r="AH37" s="1036"/>
      <c r="AI37" s="1036"/>
      <c r="AJ37" s="1037"/>
      <c r="AK37" s="1042">
        <v>8900</v>
      </c>
      <c r="AL37" s="1042"/>
      <c r="AM37" s="1042"/>
      <c r="AN37" s="1042"/>
      <c r="AO37" s="1042"/>
      <c r="AP37" s="1047">
        <v>168260</v>
      </c>
      <c r="AQ37" s="1042"/>
      <c r="AR37" s="1042"/>
      <c r="AS37" s="1042"/>
      <c r="AT37" s="1042"/>
      <c r="AU37" s="1042">
        <v>51151</v>
      </c>
      <c r="AV37" s="1042"/>
      <c r="AW37" s="1042"/>
      <c r="AX37" s="1042"/>
      <c r="AY37" s="1042"/>
      <c r="AZ37" s="1043">
        <v>0</v>
      </c>
      <c r="BA37" s="1043"/>
      <c r="BB37" s="1043"/>
      <c r="BC37" s="1043"/>
      <c r="BD37" s="1043"/>
      <c r="BE37" s="972" t="s">
        <v>398</v>
      </c>
      <c r="BF37" s="972"/>
      <c r="BG37" s="972"/>
      <c r="BH37" s="972"/>
      <c r="BI37" s="973"/>
      <c r="BJ37" s="232"/>
      <c r="BK37" s="232"/>
      <c r="BL37" s="232"/>
      <c r="BM37" s="232"/>
      <c r="BN37" s="232"/>
      <c r="BO37" s="241"/>
      <c r="BP37" s="241"/>
      <c r="BQ37" s="238">
        <v>31</v>
      </c>
      <c r="BR37" s="239"/>
      <c r="BS37" s="1048" t="s">
        <v>594</v>
      </c>
      <c r="BT37" s="1049"/>
      <c r="BU37" s="1049"/>
      <c r="BV37" s="1049"/>
      <c r="BW37" s="1049"/>
      <c r="BX37" s="1049"/>
      <c r="BY37" s="1049"/>
      <c r="BZ37" s="1049"/>
      <c r="CA37" s="1049"/>
      <c r="CB37" s="1049"/>
      <c r="CC37" s="1049"/>
      <c r="CD37" s="1049"/>
      <c r="CE37" s="1049"/>
      <c r="CF37" s="1049"/>
      <c r="CG37" s="1054"/>
      <c r="CH37" s="1051">
        <v>1120</v>
      </c>
      <c r="CI37" s="1052"/>
      <c r="CJ37" s="1052"/>
      <c r="CK37" s="1052"/>
      <c r="CL37" s="1053"/>
      <c r="CM37" s="1051">
        <v>8390</v>
      </c>
      <c r="CN37" s="1052"/>
      <c r="CO37" s="1052"/>
      <c r="CP37" s="1052"/>
      <c r="CQ37" s="1053"/>
      <c r="CR37" s="1051">
        <v>450</v>
      </c>
      <c r="CS37" s="1052"/>
      <c r="CT37" s="1052"/>
      <c r="CU37" s="1052"/>
      <c r="CV37" s="1053"/>
      <c r="CW37" s="1051" t="s">
        <v>501</v>
      </c>
      <c r="CX37" s="1052"/>
      <c r="CY37" s="1052"/>
      <c r="CZ37" s="1052"/>
      <c r="DA37" s="1053"/>
      <c r="DB37" s="1051">
        <v>17071</v>
      </c>
      <c r="DC37" s="1052"/>
      <c r="DD37" s="1052"/>
      <c r="DE37" s="1052"/>
      <c r="DF37" s="1053"/>
      <c r="DG37" s="1051" t="s">
        <v>501</v>
      </c>
      <c r="DH37" s="1052"/>
      <c r="DI37" s="1052"/>
      <c r="DJ37" s="1052"/>
      <c r="DK37" s="1053"/>
      <c r="DL37" s="1051" t="s">
        <v>501</v>
      </c>
      <c r="DM37" s="1052"/>
      <c r="DN37" s="1052"/>
      <c r="DO37" s="1052"/>
      <c r="DP37" s="1053"/>
      <c r="DQ37" s="1051" t="s">
        <v>501</v>
      </c>
      <c r="DR37" s="1052"/>
      <c r="DS37" s="1052"/>
      <c r="DT37" s="1052"/>
      <c r="DU37" s="1053"/>
      <c r="DV37" s="1048"/>
      <c r="DW37" s="1049"/>
      <c r="DX37" s="1049"/>
      <c r="DY37" s="1049"/>
      <c r="DZ37" s="1050"/>
      <c r="EA37" s="230"/>
    </row>
    <row r="38" spans="1:131" ht="26.25" customHeight="1" x14ac:dyDescent="0.2">
      <c r="A38" s="242">
        <v>11</v>
      </c>
      <c r="B38" s="1030" t="s">
        <v>403</v>
      </c>
      <c r="C38" s="1031"/>
      <c r="D38" s="1031"/>
      <c r="E38" s="1031"/>
      <c r="F38" s="1031"/>
      <c r="G38" s="1031"/>
      <c r="H38" s="1031"/>
      <c r="I38" s="1031"/>
      <c r="J38" s="1031"/>
      <c r="K38" s="1031"/>
      <c r="L38" s="1031"/>
      <c r="M38" s="1031"/>
      <c r="N38" s="1031"/>
      <c r="O38" s="1031"/>
      <c r="P38" s="1032"/>
      <c r="Q38" s="1044">
        <v>14704</v>
      </c>
      <c r="R38" s="1045"/>
      <c r="S38" s="1045"/>
      <c r="T38" s="1045"/>
      <c r="U38" s="1045"/>
      <c r="V38" s="1045">
        <v>14148</v>
      </c>
      <c r="W38" s="1045"/>
      <c r="X38" s="1045"/>
      <c r="Y38" s="1045"/>
      <c r="Z38" s="1045"/>
      <c r="AA38" s="1045">
        <v>556</v>
      </c>
      <c r="AB38" s="1045"/>
      <c r="AC38" s="1045"/>
      <c r="AD38" s="1045"/>
      <c r="AE38" s="1046"/>
      <c r="AF38" s="1035">
        <v>120840</v>
      </c>
      <c r="AG38" s="1036"/>
      <c r="AH38" s="1036"/>
      <c r="AI38" s="1036"/>
      <c r="AJ38" s="1037"/>
      <c r="AK38" s="1042">
        <v>0</v>
      </c>
      <c r="AL38" s="1042"/>
      <c r="AM38" s="1042"/>
      <c r="AN38" s="1042"/>
      <c r="AO38" s="1042"/>
      <c r="AP38" s="1047">
        <v>25239</v>
      </c>
      <c r="AQ38" s="1042"/>
      <c r="AR38" s="1042"/>
      <c r="AS38" s="1042"/>
      <c r="AT38" s="1042"/>
      <c r="AU38" s="1042">
        <v>0</v>
      </c>
      <c r="AV38" s="1042"/>
      <c r="AW38" s="1042"/>
      <c r="AX38" s="1042"/>
      <c r="AY38" s="1042"/>
      <c r="AZ38" s="1043">
        <v>0</v>
      </c>
      <c r="BA38" s="1043"/>
      <c r="BB38" s="1043"/>
      <c r="BC38" s="1043"/>
      <c r="BD38" s="1043"/>
      <c r="BE38" s="972" t="s">
        <v>398</v>
      </c>
      <c r="BF38" s="972"/>
      <c r="BG38" s="972"/>
      <c r="BH38" s="972"/>
      <c r="BI38" s="973"/>
      <c r="BJ38" s="232"/>
      <c r="BK38" s="232"/>
      <c r="BL38" s="232"/>
      <c r="BM38" s="232"/>
      <c r="BN38" s="232"/>
      <c r="BO38" s="241"/>
      <c r="BP38" s="241"/>
      <c r="BQ38" s="238">
        <v>32</v>
      </c>
      <c r="BR38" s="239"/>
      <c r="BS38" s="1048" t="s">
        <v>595</v>
      </c>
      <c r="BT38" s="1049"/>
      <c r="BU38" s="1049"/>
      <c r="BV38" s="1049"/>
      <c r="BW38" s="1049"/>
      <c r="BX38" s="1049"/>
      <c r="BY38" s="1049"/>
      <c r="BZ38" s="1049"/>
      <c r="CA38" s="1049"/>
      <c r="CB38" s="1049"/>
      <c r="CC38" s="1049"/>
      <c r="CD38" s="1049"/>
      <c r="CE38" s="1049"/>
      <c r="CF38" s="1049"/>
      <c r="CG38" s="1054"/>
      <c r="CH38" s="1051">
        <v>19</v>
      </c>
      <c r="CI38" s="1052"/>
      <c r="CJ38" s="1052"/>
      <c r="CK38" s="1052"/>
      <c r="CL38" s="1053"/>
      <c r="CM38" s="1051">
        <v>279</v>
      </c>
      <c r="CN38" s="1052"/>
      <c r="CO38" s="1052"/>
      <c r="CP38" s="1052"/>
      <c r="CQ38" s="1053"/>
      <c r="CR38" s="1051">
        <v>110</v>
      </c>
      <c r="CS38" s="1052"/>
      <c r="CT38" s="1052"/>
      <c r="CU38" s="1052"/>
      <c r="CV38" s="1053"/>
      <c r="CW38" s="1051" t="s">
        <v>597</v>
      </c>
      <c r="CX38" s="1052"/>
      <c r="CY38" s="1052"/>
      <c r="CZ38" s="1052"/>
      <c r="DA38" s="1053"/>
      <c r="DB38" s="1051" t="s">
        <v>597</v>
      </c>
      <c r="DC38" s="1052"/>
      <c r="DD38" s="1052"/>
      <c r="DE38" s="1052"/>
      <c r="DF38" s="1053"/>
      <c r="DG38" s="1051" t="s">
        <v>597</v>
      </c>
      <c r="DH38" s="1052"/>
      <c r="DI38" s="1052"/>
      <c r="DJ38" s="1052"/>
      <c r="DK38" s="1053"/>
      <c r="DL38" s="1051" t="s">
        <v>597</v>
      </c>
      <c r="DM38" s="1052"/>
      <c r="DN38" s="1052"/>
      <c r="DO38" s="1052"/>
      <c r="DP38" s="1053"/>
      <c r="DQ38" s="1051" t="s">
        <v>501</v>
      </c>
      <c r="DR38" s="1052"/>
      <c r="DS38" s="1052"/>
      <c r="DT38" s="1052"/>
      <c r="DU38" s="1053"/>
      <c r="DV38" s="1048"/>
      <c r="DW38" s="1049"/>
      <c r="DX38" s="1049"/>
      <c r="DY38" s="1049"/>
      <c r="DZ38" s="1050"/>
      <c r="EA38" s="230"/>
    </row>
    <row r="39" spans="1:131" ht="26.25" customHeight="1" x14ac:dyDescent="0.2">
      <c r="A39" s="242">
        <v>12</v>
      </c>
      <c r="B39" s="1030" t="s">
        <v>404</v>
      </c>
      <c r="C39" s="1031"/>
      <c r="D39" s="1031"/>
      <c r="E39" s="1031"/>
      <c r="F39" s="1031"/>
      <c r="G39" s="1031"/>
      <c r="H39" s="1031"/>
      <c r="I39" s="1031"/>
      <c r="J39" s="1031"/>
      <c r="K39" s="1031"/>
      <c r="L39" s="1031"/>
      <c r="M39" s="1031"/>
      <c r="N39" s="1031"/>
      <c r="O39" s="1031"/>
      <c r="P39" s="1032"/>
      <c r="Q39" s="1044">
        <v>2628</v>
      </c>
      <c r="R39" s="1045"/>
      <c r="S39" s="1045"/>
      <c r="T39" s="1045"/>
      <c r="U39" s="1045"/>
      <c r="V39" s="1045">
        <v>2628</v>
      </c>
      <c r="W39" s="1045"/>
      <c r="X39" s="1045"/>
      <c r="Y39" s="1045"/>
      <c r="Z39" s="1045"/>
      <c r="AA39" s="1045">
        <v>0</v>
      </c>
      <c r="AB39" s="1045"/>
      <c r="AC39" s="1045"/>
      <c r="AD39" s="1045"/>
      <c r="AE39" s="1046"/>
      <c r="AF39" s="1035" t="s">
        <v>122</v>
      </c>
      <c r="AG39" s="1036"/>
      <c r="AH39" s="1036"/>
      <c r="AI39" s="1036"/>
      <c r="AJ39" s="1037"/>
      <c r="AK39" s="1047">
        <v>256</v>
      </c>
      <c r="AL39" s="1042"/>
      <c r="AM39" s="1042"/>
      <c r="AN39" s="1042"/>
      <c r="AO39" s="1042"/>
      <c r="AP39" s="1042">
        <v>9851</v>
      </c>
      <c r="AQ39" s="1042"/>
      <c r="AR39" s="1042"/>
      <c r="AS39" s="1042"/>
      <c r="AT39" s="1042"/>
      <c r="AU39" s="1042">
        <v>4206</v>
      </c>
      <c r="AV39" s="1042"/>
      <c r="AW39" s="1042"/>
      <c r="AX39" s="1042"/>
      <c r="AY39" s="1042"/>
      <c r="AZ39" s="1043">
        <v>0</v>
      </c>
      <c r="BA39" s="1043"/>
      <c r="BB39" s="1043"/>
      <c r="BC39" s="1043"/>
      <c r="BD39" s="1043"/>
      <c r="BE39" s="972" t="s">
        <v>405</v>
      </c>
      <c r="BF39" s="972"/>
      <c r="BG39" s="972"/>
      <c r="BH39" s="972"/>
      <c r="BI39" s="973"/>
      <c r="BJ39" s="232"/>
      <c r="BK39" s="232"/>
      <c r="BL39" s="232"/>
      <c r="BM39" s="232"/>
      <c r="BN39" s="232"/>
      <c r="BO39" s="241"/>
      <c r="BP39" s="241"/>
      <c r="BQ39" s="238">
        <v>33</v>
      </c>
      <c r="BR39" s="239"/>
      <c r="BS39" s="1048" t="s">
        <v>596</v>
      </c>
      <c r="BT39" s="1049"/>
      <c r="BU39" s="1049"/>
      <c r="BV39" s="1049"/>
      <c r="BW39" s="1049"/>
      <c r="BX39" s="1049"/>
      <c r="BY39" s="1049"/>
      <c r="BZ39" s="1049"/>
      <c r="CA39" s="1049"/>
      <c r="CB39" s="1049"/>
      <c r="CC39" s="1049"/>
      <c r="CD39" s="1049"/>
      <c r="CE39" s="1049"/>
      <c r="CF39" s="1049"/>
      <c r="CG39" s="1054"/>
      <c r="CH39" s="1051">
        <v>0</v>
      </c>
      <c r="CI39" s="1052"/>
      <c r="CJ39" s="1052"/>
      <c r="CK39" s="1052"/>
      <c r="CL39" s="1053"/>
      <c r="CM39" s="1051">
        <v>3</v>
      </c>
      <c r="CN39" s="1052"/>
      <c r="CO39" s="1052"/>
      <c r="CP39" s="1052"/>
      <c r="CQ39" s="1053"/>
      <c r="CR39" s="1051">
        <v>3</v>
      </c>
      <c r="CS39" s="1052"/>
      <c r="CT39" s="1052"/>
      <c r="CU39" s="1052"/>
      <c r="CV39" s="1053"/>
      <c r="CW39" s="1051">
        <v>1117</v>
      </c>
      <c r="CX39" s="1052"/>
      <c r="CY39" s="1052"/>
      <c r="CZ39" s="1052"/>
      <c r="DA39" s="1053"/>
      <c r="DB39" s="1051" t="s">
        <v>501</v>
      </c>
      <c r="DC39" s="1052"/>
      <c r="DD39" s="1052"/>
      <c r="DE39" s="1052"/>
      <c r="DF39" s="1053"/>
      <c r="DG39" s="1051" t="s">
        <v>501</v>
      </c>
      <c r="DH39" s="1052"/>
      <c r="DI39" s="1052"/>
      <c r="DJ39" s="1052"/>
      <c r="DK39" s="1053"/>
      <c r="DL39" s="1051" t="s">
        <v>501</v>
      </c>
      <c r="DM39" s="1052"/>
      <c r="DN39" s="1052"/>
      <c r="DO39" s="1052"/>
      <c r="DP39" s="1053"/>
      <c r="DQ39" s="1051" t="s">
        <v>501</v>
      </c>
      <c r="DR39" s="1052"/>
      <c r="DS39" s="1052"/>
      <c r="DT39" s="1052"/>
      <c r="DU39" s="1053"/>
      <c r="DV39" s="1048"/>
      <c r="DW39" s="1049"/>
      <c r="DX39" s="1049"/>
      <c r="DY39" s="1049"/>
      <c r="DZ39" s="1050"/>
      <c r="EA39" s="230"/>
    </row>
    <row r="40" spans="1:131" ht="26.25" customHeight="1" x14ac:dyDescent="0.2">
      <c r="A40" s="238">
        <v>13</v>
      </c>
      <c r="B40" s="1030" t="s">
        <v>406</v>
      </c>
      <c r="C40" s="1031"/>
      <c r="D40" s="1031"/>
      <c r="E40" s="1031"/>
      <c r="F40" s="1031"/>
      <c r="G40" s="1031"/>
      <c r="H40" s="1031"/>
      <c r="I40" s="1031"/>
      <c r="J40" s="1031"/>
      <c r="K40" s="1031"/>
      <c r="L40" s="1031"/>
      <c r="M40" s="1031"/>
      <c r="N40" s="1031"/>
      <c r="O40" s="1031"/>
      <c r="P40" s="1032"/>
      <c r="Q40" s="1044">
        <v>840</v>
      </c>
      <c r="R40" s="1045"/>
      <c r="S40" s="1045"/>
      <c r="T40" s="1045"/>
      <c r="U40" s="1045"/>
      <c r="V40" s="1045">
        <v>840</v>
      </c>
      <c r="W40" s="1045"/>
      <c r="X40" s="1045"/>
      <c r="Y40" s="1045"/>
      <c r="Z40" s="1045"/>
      <c r="AA40" s="1045">
        <v>0</v>
      </c>
      <c r="AB40" s="1045"/>
      <c r="AC40" s="1045"/>
      <c r="AD40" s="1045"/>
      <c r="AE40" s="1046"/>
      <c r="AF40" s="1035" t="s">
        <v>122</v>
      </c>
      <c r="AG40" s="1036"/>
      <c r="AH40" s="1036"/>
      <c r="AI40" s="1036"/>
      <c r="AJ40" s="1037"/>
      <c r="AK40" s="1047">
        <v>390</v>
      </c>
      <c r="AL40" s="1042"/>
      <c r="AM40" s="1042"/>
      <c r="AN40" s="1042"/>
      <c r="AO40" s="1042"/>
      <c r="AP40" s="1042">
        <v>2036</v>
      </c>
      <c r="AQ40" s="1042"/>
      <c r="AR40" s="1042"/>
      <c r="AS40" s="1042"/>
      <c r="AT40" s="1042"/>
      <c r="AU40" s="1042">
        <v>1305</v>
      </c>
      <c r="AV40" s="1042"/>
      <c r="AW40" s="1042"/>
      <c r="AX40" s="1042"/>
      <c r="AY40" s="1042"/>
      <c r="AZ40" s="1043">
        <v>0</v>
      </c>
      <c r="BA40" s="1043"/>
      <c r="BB40" s="1043"/>
      <c r="BC40" s="1043"/>
      <c r="BD40" s="1043"/>
      <c r="BE40" s="972" t="s">
        <v>405</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t="s">
        <v>407</v>
      </c>
      <c r="C41" s="1031"/>
      <c r="D41" s="1031"/>
      <c r="E41" s="1031"/>
      <c r="F41" s="1031"/>
      <c r="G41" s="1031"/>
      <c r="H41" s="1031"/>
      <c r="I41" s="1031"/>
      <c r="J41" s="1031"/>
      <c r="K41" s="1031"/>
      <c r="L41" s="1031"/>
      <c r="M41" s="1031"/>
      <c r="N41" s="1031"/>
      <c r="O41" s="1031"/>
      <c r="P41" s="1032"/>
      <c r="Q41" s="1044">
        <v>1562</v>
      </c>
      <c r="R41" s="1045"/>
      <c r="S41" s="1045"/>
      <c r="T41" s="1045"/>
      <c r="U41" s="1045"/>
      <c r="V41" s="1045">
        <v>1562</v>
      </c>
      <c r="W41" s="1045"/>
      <c r="X41" s="1045"/>
      <c r="Y41" s="1045"/>
      <c r="Z41" s="1045"/>
      <c r="AA41" s="1045">
        <v>0</v>
      </c>
      <c r="AB41" s="1045"/>
      <c r="AC41" s="1045"/>
      <c r="AD41" s="1045"/>
      <c r="AE41" s="1046"/>
      <c r="AF41" s="1035" t="s">
        <v>122</v>
      </c>
      <c r="AG41" s="1036"/>
      <c r="AH41" s="1036"/>
      <c r="AI41" s="1036"/>
      <c r="AJ41" s="1037"/>
      <c r="AK41" s="1047">
        <v>1049</v>
      </c>
      <c r="AL41" s="1042"/>
      <c r="AM41" s="1042"/>
      <c r="AN41" s="1042"/>
      <c r="AO41" s="1042"/>
      <c r="AP41" s="1042">
        <v>4465</v>
      </c>
      <c r="AQ41" s="1042"/>
      <c r="AR41" s="1042"/>
      <c r="AS41" s="1042"/>
      <c r="AT41" s="1042"/>
      <c r="AU41" s="1042">
        <v>4166</v>
      </c>
      <c r="AV41" s="1042"/>
      <c r="AW41" s="1042"/>
      <c r="AX41" s="1042"/>
      <c r="AY41" s="1042"/>
      <c r="AZ41" s="1043">
        <v>0</v>
      </c>
      <c r="BA41" s="1043"/>
      <c r="BB41" s="1043"/>
      <c r="BC41" s="1043"/>
      <c r="BD41" s="1043"/>
      <c r="BE41" s="972" t="s">
        <v>405</v>
      </c>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t="s">
        <v>408</v>
      </c>
      <c r="C42" s="1031"/>
      <c r="D42" s="1031"/>
      <c r="E42" s="1031"/>
      <c r="F42" s="1031"/>
      <c r="G42" s="1031"/>
      <c r="H42" s="1031"/>
      <c r="I42" s="1031"/>
      <c r="J42" s="1031"/>
      <c r="K42" s="1031"/>
      <c r="L42" s="1031"/>
      <c r="M42" s="1031"/>
      <c r="N42" s="1031"/>
      <c r="O42" s="1031"/>
      <c r="P42" s="1032"/>
      <c r="Q42" s="1044">
        <v>3759</v>
      </c>
      <c r="R42" s="1045"/>
      <c r="S42" s="1045"/>
      <c r="T42" s="1045"/>
      <c r="U42" s="1045"/>
      <c r="V42" s="1045">
        <v>3563</v>
      </c>
      <c r="W42" s="1045"/>
      <c r="X42" s="1045"/>
      <c r="Y42" s="1045"/>
      <c r="Z42" s="1045"/>
      <c r="AA42" s="1045">
        <v>196</v>
      </c>
      <c r="AB42" s="1045"/>
      <c r="AC42" s="1045"/>
      <c r="AD42" s="1045"/>
      <c r="AE42" s="1046"/>
      <c r="AF42" s="1035">
        <v>8361</v>
      </c>
      <c r="AG42" s="1036"/>
      <c r="AH42" s="1036"/>
      <c r="AI42" s="1036"/>
      <c r="AJ42" s="1037"/>
      <c r="AK42" s="1047">
        <v>1972</v>
      </c>
      <c r="AL42" s="1042"/>
      <c r="AM42" s="1042"/>
      <c r="AN42" s="1042"/>
      <c r="AO42" s="1042"/>
      <c r="AP42" s="1042">
        <v>31000</v>
      </c>
      <c r="AQ42" s="1042"/>
      <c r="AR42" s="1042"/>
      <c r="AS42" s="1042"/>
      <c r="AT42" s="1042"/>
      <c r="AU42" s="1042">
        <v>8362</v>
      </c>
      <c r="AV42" s="1042"/>
      <c r="AW42" s="1042"/>
      <c r="AX42" s="1042"/>
      <c r="AY42" s="1042"/>
      <c r="AZ42" s="1043">
        <v>0</v>
      </c>
      <c r="BA42" s="1043"/>
      <c r="BB42" s="1043"/>
      <c r="BC42" s="1043"/>
      <c r="BD42" s="1043"/>
      <c r="BE42" s="972" t="s">
        <v>405</v>
      </c>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381</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201703</v>
      </c>
      <c r="AG63" s="959"/>
      <c r="AH63" s="959"/>
      <c r="AI63" s="959"/>
      <c r="AJ63" s="1022"/>
      <c r="AK63" s="1023"/>
      <c r="AL63" s="963"/>
      <c r="AM63" s="963"/>
      <c r="AN63" s="963"/>
      <c r="AO63" s="963"/>
      <c r="AP63" s="959">
        <v>602917</v>
      </c>
      <c r="AQ63" s="959"/>
      <c r="AR63" s="959"/>
      <c r="AS63" s="959"/>
      <c r="AT63" s="959"/>
      <c r="AU63" s="959">
        <v>186154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413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567</v>
      </c>
      <c r="C68" s="986"/>
      <c r="D68" s="986"/>
      <c r="E68" s="986"/>
      <c r="F68" s="986"/>
      <c r="G68" s="986"/>
      <c r="H68" s="986"/>
      <c r="I68" s="986"/>
      <c r="J68" s="986"/>
      <c r="K68" s="986"/>
      <c r="L68" s="986"/>
      <c r="M68" s="986"/>
      <c r="N68" s="986"/>
      <c r="O68" s="986"/>
      <c r="P68" s="987"/>
      <c r="Q68" s="988">
        <v>3540</v>
      </c>
      <c r="R68" s="982"/>
      <c r="S68" s="982"/>
      <c r="T68" s="982"/>
      <c r="U68" s="982"/>
      <c r="V68" s="982">
        <v>3472</v>
      </c>
      <c r="W68" s="982"/>
      <c r="X68" s="982"/>
      <c r="Y68" s="982"/>
      <c r="Z68" s="982"/>
      <c r="AA68" s="982">
        <f>Q68-V68</f>
        <v>68</v>
      </c>
      <c r="AB68" s="982"/>
      <c r="AC68" s="982"/>
      <c r="AD68" s="982"/>
      <c r="AE68" s="982"/>
      <c r="AF68" s="982">
        <f>AA68</f>
        <v>68</v>
      </c>
      <c r="AG68" s="982"/>
      <c r="AH68" s="982"/>
      <c r="AI68" s="982"/>
      <c r="AJ68" s="982"/>
      <c r="AK68" s="982">
        <v>370</v>
      </c>
      <c r="AL68" s="982"/>
      <c r="AM68" s="982"/>
      <c r="AN68" s="982"/>
      <c r="AO68" s="982"/>
      <c r="AP68" s="982">
        <v>32</v>
      </c>
      <c r="AQ68" s="982"/>
      <c r="AR68" s="982"/>
      <c r="AS68" s="982"/>
      <c r="AT68" s="982"/>
      <c r="AU68" s="982">
        <f>AP68</f>
        <v>32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381</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v>
      </c>
      <c r="AG88" s="959"/>
      <c r="AH88" s="959"/>
      <c r="AI88" s="959"/>
      <c r="AJ88" s="959"/>
      <c r="AK88" s="963"/>
      <c r="AL88" s="963"/>
      <c r="AM88" s="963"/>
      <c r="AN88" s="963"/>
      <c r="AO88" s="963"/>
      <c r="AP88" s="959">
        <v>32</v>
      </c>
      <c r="AQ88" s="959"/>
      <c r="AR88" s="959"/>
      <c r="AS88" s="959"/>
      <c r="AT88" s="959"/>
      <c r="AU88" s="959">
        <v>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110962</v>
      </c>
      <c r="CS102" s="953"/>
      <c r="CT102" s="953"/>
      <c r="CU102" s="953"/>
      <c r="CV102" s="954"/>
      <c r="CW102" s="952">
        <v>59885</v>
      </c>
      <c r="CX102" s="953"/>
      <c r="CY102" s="953"/>
      <c r="CZ102" s="953"/>
      <c r="DA102" s="954"/>
      <c r="DB102" s="952">
        <v>105337</v>
      </c>
      <c r="DC102" s="953"/>
      <c r="DD102" s="953"/>
      <c r="DE102" s="953"/>
      <c r="DF102" s="954"/>
      <c r="DG102" s="952">
        <v>15394</v>
      </c>
      <c r="DH102" s="953"/>
      <c r="DI102" s="953"/>
      <c r="DJ102" s="953"/>
      <c r="DK102" s="954"/>
      <c r="DL102" s="952">
        <v>3180</v>
      </c>
      <c r="DM102" s="953"/>
      <c r="DN102" s="953"/>
      <c r="DO102" s="953"/>
      <c r="DP102" s="954"/>
      <c r="DQ102" s="952">
        <v>1590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295</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295</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295</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40218939</v>
      </c>
      <c r="AB110" s="889"/>
      <c r="AC110" s="889"/>
      <c r="AD110" s="889"/>
      <c r="AE110" s="890"/>
      <c r="AF110" s="891">
        <v>39836310</v>
      </c>
      <c r="AG110" s="889"/>
      <c r="AH110" s="889"/>
      <c r="AI110" s="889"/>
      <c r="AJ110" s="890"/>
      <c r="AK110" s="891">
        <v>39953201</v>
      </c>
      <c r="AL110" s="889"/>
      <c r="AM110" s="889"/>
      <c r="AN110" s="889"/>
      <c r="AO110" s="890"/>
      <c r="AP110" s="892">
        <v>10</v>
      </c>
      <c r="AQ110" s="893"/>
      <c r="AR110" s="893"/>
      <c r="AS110" s="893"/>
      <c r="AT110" s="894"/>
      <c r="AU110" s="930" t="s">
        <v>69</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1347560010</v>
      </c>
      <c r="BR110" s="842"/>
      <c r="BS110" s="842"/>
      <c r="BT110" s="842"/>
      <c r="BU110" s="842"/>
      <c r="BV110" s="842">
        <v>1375102444</v>
      </c>
      <c r="BW110" s="842"/>
      <c r="BX110" s="842"/>
      <c r="BY110" s="842"/>
      <c r="BZ110" s="842"/>
      <c r="CA110" s="842">
        <v>1390372444</v>
      </c>
      <c r="CB110" s="842"/>
      <c r="CC110" s="842"/>
      <c r="CD110" s="842"/>
      <c r="CE110" s="842"/>
      <c r="CF110" s="866">
        <v>346.8</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2184542</v>
      </c>
      <c r="DH110" s="842"/>
      <c r="DI110" s="842"/>
      <c r="DJ110" s="842"/>
      <c r="DK110" s="842"/>
      <c r="DL110" s="842">
        <v>1979627</v>
      </c>
      <c r="DM110" s="842"/>
      <c r="DN110" s="842"/>
      <c r="DO110" s="842"/>
      <c r="DP110" s="842"/>
      <c r="DQ110" s="842">
        <v>1772062</v>
      </c>
      <c r="DR110" s="842"/>
      <c r="DS110" s="842"/>
      <c r="DT110" s="842"/>
      <c r="DU110" s="842"/>
      <c r="DV110" s="843">
        <v>0.4</v>
      </c>
      <c r="DW110" s="843"/>
      <c r="DX110" s="843"/>
      <c r="DY110" s="843"/>
      <c r="DZ110" s="844"/>
    </row>
    <row r="111" spans="1:131" s="230" customFormat="1" ht="26.25" customHeight="1" x14ac:dyDescent="0.2">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v>8137157</v>
      </c>
      <c r="BR111" s="817"/>
      <c r="BS111" s="817"/>
      <c r="BT111" s="817"/>
      <c r="BU111" s="817"/>
      <c r="BV111" s="817">
        <v>7312991</v>
      </c>
      <c r="BW111" s="817"/>
      <c r="BX111" s="817"/>
      <c r="BY111" s="817"/>
      <c r="BZ111" s="817"/>
      <c r="CA111" s="817">
        <v>6152451</v>
      </c>
      <c r="CB111" s="817"/>
      <c r="CC111" s="817"/>
      <c r="CD111" s="817"/>
      <c r="CE111" s="817"/>
      <c r="CF111" s="875">
        <v>1.5</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46696086</v>
      </c>
      <c r="AB112" s="780"/>
      <c r="AC112" s="780"/>
      <c r="AD112" s="780"/>
      <c r="AE112" s="781"/>
      <c r="AF112" s="782">
        <v>48431775</v>
      </c>
      <c r="AG112" s="780"/>
      <c r="AH112" s="780"/>
      <c r="AI112" s="780"/>
      <c r="AJ112" s="781"/>
      <c r="AK112" s="782">
        <v>49850551</v>
      </c>
      <c r="AL112" s="780"/>
      <c r="AM112" s="780"/>
      <c r="AN112" s="780"/>
      <c r="AO112" s="781"/>
      <c r="AP112" s="824">
        <v>12.4</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163536289</v>
      </c>
      <c r="BR112" s="817"/>
      <c r="BS112" s="817"/>
      <c r="BT112" s="817"/>
      <c r="BU112" s="817"/>
      <c r="BV112" s="817">
        <v>180870293</v>
      </c>
      <c r="BW112" s="817"/>
      <c r="BX112" s="817"/>
      <c r="BY112" s="817"/>
      <c r="BZ112" s="817"/>
      <c r="CA112" s="817">
        <v>186873246</v>
      </c>
      <c r="CB112" s="817"/>
      <c r="CC112" s="817"/>
      <c r="CD112" s="817"/>
      <c r="CE112" s="817"/>
      <c r="CF112" s="875">
        <v>46.6</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v>320451</v>
      </c>
      <c r="DM112" s="817"/>
      <c r="DN112" s="817"/>
      <c r="DO112" s="817"/>
      <c r="DP112" s="817"/>
      <c r="DQ112" s="817">
        <v>320451</v>
      </c>
      <c r="DR112" s="817"/>
      <c r="DS112" s="817"/>
      <c r="DT112" s="817"/>
      <c r="DU112" s="817"/>
      <c r="DV112" s="794">
        <v>0.1</v>
      </c>
      <c r="DW112" s="794"/>
      <c r="DX112" s="794"/>
      <c r="DY112" s="794"/>
      <c r="DZ112" s="795"/>
    </row>
    <row r="113" spans="1:130" s="230" customFormat="1" ht="26.25" customHeight="1" x14ac:dyDescent="0.2">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16276934</v>
      </c>
      <c r="AB113" s="919"/>
      <c r="AC113" s="919"/>
      <c r="AD113" s="919"/>
      <c r="AE113" s="920"/>
      <c r="AF113" s="921">
        <v>15800907</v>
      </c>
      <c r="AG113" s="919"/>
      <c r="AH113" s="919"/>
      <c r="AI113" s="919"/>
      <c r="AJ113" s="920"/>
      <c r="AK113" s="921">
        <v>17118862</v>
      </c>
      <c r="AL113" s="919"/>
      <c r="AM113" s="919"/>
      <c r="AN113" s="919"/>
      <c r="AO113" s="920"/>
      <c r="AP113" s="922">
        <v>4.3</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153761</v>
      </c>
      <c r="BR113" s="817"/>
      <c r="BS113" s="817"/>
      <c r="BT113" s="817"/>
      <c r="BU113" s="817"/>
      <c r="BV113" s="817">
        <v>144940</v>
      </c>
      <c r="BW113" s="817"/>
      <c r="BX113" s="817"/>
      <c r="BY113" s="817"/>
      <c r="BZ113" s="817"/>
      <c r="CA113" s="817">
        <v>134088</v>
      </c>
      <c r="CB113" s="817"/>
      <c r="CC113" s="817"/>
      <c r="CD113" s="817"/>
      <c r="CE113" s="817"/>
      <c r="CF113" s="875">
        <v>0</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11842</v>
      </c>
      <c r="AB114" s="780"/>
      <c r="AC114" s="780"/>
      <c r="AD114" s="780"/>
      <c r="AE114" s="781"/>
      <c r="AF114" s="782">
        <v>11851</v>
      </c>
      <c r="AG114" s="780"/>
      <c r="AH114" s="780"/>
      <c r="AI114" s="780"/>
      <c r="AJ114" s="781"/>
      <c r="AK114" s="782">
        <v>11860</v>
      </c>
      <c r="AL114" s="780"/>
      <c r="AM114" s="780"/>
      <c r="AN114" s="780"/>
      <c r="AO114" s="781"/>
      <c r="AP114" s="824">
        <v>0</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124079636</v>
      </c>
      <c r="BR114" s="817"/>
      <c r="BS114" s="817"/>
      <c r="BT114" s="817"/>
      <c r="BU114" s="817"/>
      <c r="BV114" s="817">
        <v>120571737</v>
      </c>
      <c r="BW114" s="817"/>
      <c r="BX114" s="817"/>
      <c r="BY114" s="817"/>
      <c r="BZ114" s="817"/>
      <c r="CA114" s="817">
        <v>125070640</v>
      </c>
      <c r="CB114" s="817"/>
      <c r="CC114" s="817"/>
      <c r="CD114" s="817"/>
      <c r="CE114" s="817"/>
      <c r="CF114" s="875">
        <v>31.2</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620495</v>
      </c>
      <c r="AB115" s="919"/>
      <c r="AC115" s="919"/>
      <c r="AD115" s="919"/>
      <c r="AE115" s="920"/>
      <c r="AF115" s="921">
        <v>615939</v>
      </c>
      <c r="AG115" s="919"/>
      <c r="AH115" s="919"/>
      <c r="AI115" s="919"/>
      <c r="AJ115" s="920"/>
      <c r="AK115" s="921">
        <v>990370</v>
      </c>
      <c r="AL115" s="919"/>
      <c r="AM115" s="919"/>
      <c r="AN115" s="919"/>
      <c r="AO115" s="920"/>
      <c r="AP115" s="922">
        <v>0.2</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v>348195</v>
      </c>
      <c r="BR115" s="817"/>
      <c r="BS115" s="817"/>
      <c r="BT115" s="817"/>
      <c r="BU115" s="817"/>
      <c r="BV115" s="817">
        <v>1006188</v>
      </c>
      <c r="BW115" s="817"/>
      <c r="BX115" s="817"/>
      <c r="BY115" s="817"/>
      <c r="BZ115" s="817"/>
      <c r="CA115" s="817">
        <v>1664180</v>
      </c>
      <c r="CB115" s="817"/>
      <c r="CC115" s="817"/>
      <c r="CD115" s="817"/>
      <c r="CE115" s="817"/>
      <c r="CF115" s="875">
        <v>0.4</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103824296</v>
      </c>
      <c r="AB117" s="903"/>
      <c r="AC117" s="903"/>
      <c r="AD117" s="903"/>
      <c r="AE117" s="904"/>
      <c r="AF117" s="905">
        <v>104696782</v>
      </c>
      <c r="AG117" s="903"/>
      <c r="AH117" s="903"/>
      <c r="AI117" s="903"/>
      <c r="AJ117" s="904"/>
      <c r="AK117" s="905">
        <v>107924844</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295</v>
      </c>
      <c r="AL118" s="896"/>
      <c r="AM118" s="896"/>
      <c r="AN118" s="896"/>
      <c r="AO118" s="897"/>
      <c r="AP118" s="899" t="s">
        <v>425</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156451</v>
      </c>
      <c r="AB119" s="889"/>
      <c r="AC119" s="889"/>
      <c r="AD119" s="889"/>
      <c r="AE119" s="890"/>
      <c r="AF119" s="891">
        <v>228543</v>
      </c>
      <c r="AG119" s="889"/>
      <c r="AH119" s="889"/>
      <c r="AI119" s="889"/>
      <c r="AJ119" s="890"/>
      <c r="AK119" s="891">
        <v>228702</v>
      </c>
      <c r="AL119" s="889"/>
      <c r="AM119" s="889"/>
      <c r="AN119" s="889"/>
      <c r="AO119" s="890"/>
      <c r="AP119" s="892">
        <v>0.1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455</v>
      </c>
      <c r="BP119" s="878"/>
      <c r="BQ119" s="879">
        <v>1643815048</v>
      </c>
      <c r="BR119" s="845"/>
      <c r="BS119" s="845"/>
      <c r="BT119" s="845"/>
      <c r="BU119" s="845"/>
      <c r="BV119" s="845">
        <v>1685008593</v>
      </c>
      <c r="BW119" s="845"/>
      <c r="BX119" s="845"/>
      <c r="BY119" s="845"/>
      <c r="BZ119" s="845"/>
      <c r="CA119" s="845">
        <v>1710267049</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5952615</v>
      </c>
      <c r="DH119" s="764"/>
      <c r="DI119" s="764"/>
      <c r="DJ119" s="764"/>
      <c r="DK119" s="765"/>
      <c r="DL119" s="766">
        <v>5012913</v>
      </c>
      <c r="DM119" s="764"/>
      <c r="DN119" s="764"/>
      <c r="DO119" s="764"/>
      <c r="DP119" s="765"/>
      <c r="DQ119" s="766">
        <v>4059938</v>
      </c>
      <c r="DR119" s="764"/>
      <c r="DS119" s="764"/>
      <c r="DT119" s="764"/>
      <c r="DU119" s="765"/>
      <c r="DV119" s="848">
        <v>1</v>
      </c>
      <c r="DW119" s="849"/>
      <c r="DX119" s="849"/>
      <c r="DY119" s="849"/>
      <c r="DZ119" s="850"/>
    </row>
    <row r="120" spans="1:130" s="230" customFormat="1" ht="26.25" customHeight="1" x14ac:dyDescent="0.2">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388247899</v>
      </c>
      <c r="BR120" s="842"/>
      <c r="BS120" s="842"/>
      <c r="BT120" s="842"/>
      <c r="BU120" s="842"/>
      <c r="BV120" s="842">
        <v>427678548</v>
      </c>
      <c r="BW120" s="842"/>
      <c r="BX120" s="842"/>
      <c r="BY120" s="842"/>
      <c r="BZ120" s="842"/>
      <c r="CA120" s="842">
        <v>456435338</v>
      </c>
      <c r="CB120" s="842"/>
      <c r="CC120" s="842"/>
      <c r="CD120" s="842"/>
      <c r="CE120" s="842"/>
      <c r="CF120" s="866">
        <v>113.8</v>
      </c>
      <c r="CG120" s="867"/>
      <c r="CH120" s="867"/>
      <c r="CI120" s="867"/>
      <c r="CJ120" s="867"/>
      <c r="CK120" s="868" t="s">
        <v>459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46672316</v>
      </c>
      <c r="DH120" s="842"/>
      <c r="DI120" s="842"/>
      <c r="DJ120" s="842"/>
      <c r="DK120" s="842"/>
      <c r="DL120" s="842">
        <v>61741193</v>
      </c>
      <c r="DM120" s="842"/>
      <c r="DN120" s="842"/>
      <c r="DO120" s="842"/>
      <c r="DP120" s="842"/>
      <c r="DQ120" s="842">
        <v>66010902</v>
      </c>
      <c r="DR120" s="842"/>
      <c r="DS120" s="842"/>
      <c r="DT120" s="842"/>
      <c r="DU120" s="842"/>
      <c r="DV120" s="843">
        <v>16.5</v>
      </c>
      <c r="DW120" s="843"/>
      <c r="DX120" s="843"/>
      <c r="DY120" s="843"/>
      <c r="DZ120" s="844"/>
    </row>
    <row r="121" spans="1:130" s="230" customFormat="1" ht="26.25" customHeight="1" x14ac:dyDescent="0.2">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208775973</v>
      </c>
      <c r="BR121" s="817"/>
      <c r="BS121" s="817"/>
      <c r="BT121" s="817"/>
      <c r="BU121" s="817"/>
      <c r="BV121" s="817">
        <v>200650424</v>
      </c>
      <c r="BW121" s="817"/>
      <c r="BX121" s="817"/>
      <c r="BY121" s="817"/>
      <c r="BZ121" s="817"/>
      <c r="CA121" s="817">
        <v>198910288</v>
      </c>
      <c r="CB121" s="817"/>
      <c r="CC121" s="817"/>
      <c r="CD121" s="817"/>
      <c r="CE121" s="817"/>
      <c r="CF121" s="875">
        <v>49.6</v>
      </c>
      <c r="CG121" s="876"/>
      <c r="CH121" s="876"/>
      <c r="CI121" s="876"/>
      <c r="CJ121" s="876"/>
      <c r="CK121" s="869"/>
      <c r="CL121" s="855"/>
      <c r="CM121" s="855"/>
      <c r="CN121" s="855"/>
      <c r="CO121" s="856"/>
      <c r="CP121" s="835" t="s">
        <v>402</v>
      </c>
      <c r="CQ121" s="836"/>
      <c r="CR121" s="836"/>
      <c r="CS121" s="836"/>
      <c r="CT121" s="836"/>
      <c r="CU121" s="836"/>
      <c r="CV121" s="836"/>
      <c r="CW121" s="836"/>
      <c r="CX121" s="836"/>
      <c r="CY121" s="836"/>
      <c r="CZ121" s="836"/>
      <c r="DA121" s="836"/>
      <c r="DB121" s="836"/>
      <c r="DC121" s="836"/>
      <c r="DD121" s="836"/>
      <c r="DE121" s="836"/>
      <c r="DF121" s="837"/>
      <c r="DG121" s="816">
        <v>50196883</v>
      </c>
      <c r="DH121" s="817"/>
      <c r="DI121" s="817"/>
      <c r="DJ121" s="817"/>
      <c r="DK121" s="817"/>
      <c r="DL121" s="817">
        <v>48170476</v>
      </c>
      <c r="DM121" s="817"/>
      <c r="DN121" s="817"/>
      <c r="DO121" s="817"/>
      <c r="DP121" s="817"/>
      <c r="DQ121" s="817">
        <v>51150918</v>
      </c>
      <c r="DR121" s="817"/>
      <c r="DS121" s="817"/>
      <c r="DT121" s="817"/>
      <c r="DU121" s="817"/>
      <c r="DV121" s="794">
        <v>12.8</v>
      </c>
      <c r="DW121" s="794"/>
      <c r="DX121" s="794"/>
      <c r="DY121" s="794"/>
      <c r="DZ121" s="795"/>
    </row>
    <row r="122" spans="1:130" s="230" customFormat="1" ht="26.25" customHeight="1" x14ac:dyDescent="0.2">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817713695</v>
      </c>
      <c r="BR122" s="845"/>
      <c r="BS122" s="845"/>
      <c r="BT122" s="845"/>
      <c r="BU122" s="845"/>
      <c r="BV122" s="845">
        <v>816492931</v>
      </c>
      <c r="BW122" s="845"/>
      <c r="BX122" s="845"/>
      <c r="BY122" s="845"/>
      <c r="BZ122" s="845"/>
      <c r="CA122" s="845">
        <v>803889526</v>
      </c>
      <c r="CB122" s="845"/>
      <c r="CC122" s="845"/>
      <c r="CD122" s="845"/>
      <c r="CE122" s="845"/>
      <c r="CF122" s="846">
        <v>200.5</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46166472</v>
      </c>
      <c r="DH122" s="817"/>
      <c r="DI122" s="817"/>
      <c r="DJ122" s="817"/>
      <c r="DK122" s="817"/>
      <c r="DL122" s="817">
        <v>50579327</v>
      </c>
      <c r="DM122" s="817"/>
      <c r="DN122" s="817"/>
      <c r="DO122" s="817"/>
      <c r="DP122" s="817"/>
      <c r="DQ122" s="817">
        <v>49524185</v>
      </c>
      <c r="DR122" s="817"/>
      <c r="DS122" s="817"/>
      <c r="DT122" s="817"/>
      <c r="DU122" s="817"/>
      <c r="DV122" s="794">
        <v>12.4</v>
      </c>
      <c r="DW122" s="794"/>
      <c r="DX122" s="794"/>
      <c r="DY122" s="794"/>
      <c r="DZ122" s="795"/>
    </row>
    <row r="123" spans="1:130" s="230" customFormat="1" ht="26.25" customHeight="1" x14ac:dyDescent="0.2">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463</v>
      </c>
      <c r="BP123" s="878"/>
      <c r="BQ123" s="832">
        <v>1414737567</v>
      </c>
      <c r="BR123" s="833"/>
      <c r="BS123" s="833"/>
      <c r="BT123" s="833"/>
      <c r="BU123" s="833"/>
      <c r="BV123" s="833">
        <v>1444821903</v>
      </c>
      <c r="BW123" s="833"/>
      <c r="BX123" s="833"/>
      <c r="BY123" s="833"/>
      <c r="BZ123" s="833"/>
      <c r="CA123" s="833">
        <v>1459235152</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9415706</v>
      </c>
      <c r="DH123" s="780"/>
      <c r="DI123" s="780"/>
      <c r="DJ123" s="780"/>
      <c r="DK123" s="781"/>
      <c r="DL123" s="782">
        <v>8836730</v>
      </c>
      <c r="DM123" s="780"/>
      <c r="DN123" s="780"/>
      <c r="DO123" s="780"/>
      <c r="DP123" s="781"/>
      <c r="DQ123" s="782">
        <v>8361728</v>
      </c>
      <c r="DR123" s="780"/>
      <c r="DS123" s="780"/>
      <c r="DT123" s="780"/>
      <c r="DU123" s="781"/>
      <c r="DV123" s="824">
        <v>2.1</v>
      </c>
      <c r="DW123" s="825"/>
      <c r="DX123" s="825"/>
      <c r="DY123" s="825"/>
      <c r="DZ123" s="826"/>
    </row>
    <row r="124" spans="1:130" s="230" customFormat="1" ht="26.25" customHeight="1" thickBot="1" x14ac:dyDescent="0.25">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56.4</v>
      </c>
      <c r="BR124" s="831"/>
      <c r="BS124" s="831"/>
      <c r="BT124" s="831"/>
      <c r="BU124" s="831"/>
      <c r="BV124" s="831">
        <v>60.9</v>
      </c>
      <c r="BW124" s="831"/>
      <c r="BX124" s="831"/>
      <c r="BY124" s="831"/>
      <c r="BZ124" s="831"/>
      <c r="CA124" s="831">
        <v>62.6</v>
      </c>
      <c r="CB124" s="831"/>
      <c r="CC124" s="831"/>
      <c r="CD124" s="831"/>
      <c r="CE124" s="831"/>
      <c r="CF124" s="726"/>
      <c r="CG124" s="727"/>
      <c r="CH124" s="727"/>
      <c r="CI124" s="727"/>
      <c r="CJ124" s="862"/>
      <c r="CK124" s="870"/>
      <c r="CL124" s="870"/>
      <c r="CM124" s="870"/>
      <c r="CN124" s="870"/>
      <c r="CO124" s="871"/>
      <c r="CP124" s="835" t="s">
        <v>465</v>
      </c>
      <c r="CQ124" s="836"/>
      <c r="CR124" s="836"/>
      <c r="CS124" s="836"/>
      <c r="CT124" s="836"/>
      <c r="CU124" s="836"/>
      <c r="CV124" s="836"/>
      <c r="CW124" s="836"/>
      <c r="CX124" s="836"/>
      <c r="CY124" s="836"/>
      <c r="CZ124" s="836"/>
      <c r="DA124" s="836"/>
      <c r="DB124" s="836"/>
      <c r="DC124" s="836"/>
      <c r="DD124" s="836"/>
      <c r="DE124" s="836"/>
      <c r="DF124" s="837"/>
      <c r="DG124" s="763">
        <v>11084912</v>
      </c>
      <c r="DH124" s="764"/>
      <c r="DI124" s="764"/>
      <c r="DJ124" s="764"/>
      <c r="DK124" s="765"/>
      <c r="DL124" s="766">
        <v>11542567</v>
      </c>
      <c r="DM124" s="764"/>
      <c r="DN124" s="764"/>
      <c r="DO124" s="764"/>
      <c r="DP124" s="765"/>
      <c r="DQ124" s="766">
        <v>11825513</v>
      </c>
      <c r="DR124" s="764"/>
      <c r="DS124" s="764"/>
      <c r="DT124" s="764"/>
      <c r="DU124" s="765"/>
      <c r="DV124" s="848">
        <v>2.9</v>
      </c>
      <c r="DW124" s="849"/>
      <c r="DX124" s="849"/>
      <c r="DY124" s="849"/>
      <c r="DZ124" s="850"/>
    </row>
    <row r="125" spans="1:130" s="230" customFormat="1" ht="26.25" customHeight="1" x14ac:dyDescent="0.2">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466</v>
      </c>
      <c r="CL125" s="852"/>
      <c r="CM125" s="852"/>
      <c r="CN125" s="852"/>
      <c r="CO125" s="853"/>
      <c r="CP125" s="860" t="s">
        <v>467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463368</v>
      </c>
      <c r="AB126" s="780"/>
      <c r="AC126" s="780"/>
      <c r="AD126" s="780"/>
      <c r="AE126" s="781"/>
      <c r="AF126" s="782">
        <v>387227</v>
      </c>
      <c r="AG126" s="780"/>
      <c r="AH126" s="780"/>
      <c r="AI126" s="780"/>
      <c r="AJ126" s="781"/>
      <c r="AK126" s="782">
        <v>761501</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676</v>
      </c>
      <c r="AB127" s="780"/>
      <c r="AC127" s="780"/>
      <c r="AD127" s="780"/>
      <c r="AE127" s="781"/>
      <c r="AF127" s="782">
        <v>169</v>
      </c>
      <c r="AG127" s="780"/>
      <c r="AH127" s="780"/>
      <c r="AI127" s="780"/>
      <c r="AJ127" s="781"/>
      <c r="AK127" s="782">
        <v>167</v>
      </c>
      <c r="AL127" s="780"/>
      <c r="AM127" s="780"/>
      <c r="AN127" s="780"/>
      <c r="AO127" s="781"/>
      <c r="AP127" s="824">
        <v>0</v>
      </c>
      <c r="AQ127" s="825"/>
      <c r="AR127" s="825"/>
      <c r="AS127" s="825"/>
      <c r="AT127" s="826"/>
      <c r="AU127" s="232"/>
      <c r="AV127" s="232"/>
      <c r="AW127" s="232"/>
      <c r="AX127" s="841" t="s">
        <v>470</v>
      </c>
      <c r="AY127" s="812"/>
      <c r="AZ127" s="812"/>
      <c r="BA127" s="812"/>
      <c r="BB127" s="812"/>
      <c r="BC127" s="812"/>
      <c r="BD127" s="812"/>
      <c r="BE127" s="813"/>
      <c r="BF127" s="811" t="s">
        <v>471</v>
      </c>
      <c r="BG127" s="812"/>
      <c r="BH127" s="812"/>
      <c r="BI127" s="812"/>
      <c r="BJ127" s="812"/>
      <c r="BK127" s="812"/>
      <c r="BL127" s="813"/>
      <c r="BM127" s="811" t="s">
        <v>472</v>
      </c>
      <c r="BN127" s="812"/>
      <c r="BO127" s="812"/>
      <c r="BP127" s="812"/>
      <c r="BQ127" s="812"/>
      <c r="BR127" s="812"/>
      <c r="BS127" s="813"/>
      <c r="BT127" s="811" t="s">
        <v>473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476</v>
      </c>
      <c r="X128" s="798"/>
      <c r="Y128" s="798"/>
      <c r="Z128" s="799"/>
      <c r="AA128" s="800">
        <v>30593954</v>
      </c>
      <c r="AB128" s="801"/>
      <c r="AC128" s="801"/>
      <c r="AD128" s="801"/>
      <c r="AE128" s="802"/>
      <c r="AF128" s="803">
        <v>28382181</v>
      </c>
      <c r="AG128" s="801"/>
      <c r="AH128" s="801"/>
      <c r="AI128" s="801"/>
      <c r="AJ128" s="802"/>
      <c r="AK128" s="803">
        <v>33585559</v>
      </c>
      <c r="AL128" s="801"/>
      <c r="AM128" s="801"/>
      <c r="AN128" s="801"/>
      <c r="AO128" s="802"/>
      <c r="AP128" s="804"/>
      <c r="AQ128" s="805"/>
      <c r="AR128" s="805"/>
      <c r="AS128" s="805"/>
      <c r="AT128" s="806"/>
      <c r="AU128" s="232"/>
      <c r="AV128" s="232"/>
      <c r="AW128" s="232"/>
      <c r="AX128" s="807" t="s">
        <v>477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478</v>
      </c>
      <c r="CQ128" s="730"/>
      <c r="CR128" s="730"/>
      <c r="CS128" s="730"/>
      <c r="CT128" s="730"/>
      <c r="CU128" s="730"/>
      <c r="CV128" s="730"/>
      <c r="CW128" s="730"/>
      <c r="CX128" s="730"/>
      <c r="CY128" s="730"/>
      <c r="CZ128" s="730"/>
      <c r="DA128" s="730"/>
      <c r="DB128" s="730"/>
      <c r="DC128" s="730"/>
      <c r="DD128" s="730"/>
      <c r="DE128" s="730"/>
      <c r="DF128" s="731"/>
      <c r="DG128" s="790">
        <v>348195</v>
      </c>
      <c r="DH128" s="791"/>
      <c r="DI128" s="791"/>
      <c r="DJ128" s="791"/>
      <c r="DK128" s="791"/>
      <c r="DL128" s="791">
        <v>1006188</v>
      </c>
      <c r="DM128" s="791"/>
      <c r="DN128" s="791"/>
      <c r="DO128" s="791"/>
      <c r="DP128" s="791"/>
      <c r="DQ128" s="791">
        <v>1664180</v>
      </c>
      <c r="DR128" s="791"/>
      <c r="DS128" s="791"/>
      <c r="DT128" s="791"/>
      <c r="DU128" s="791"/>
      <c r="DV128" s="792">
        <v>0.4</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479</v>
      </c>
      <c r="X129" s="777"/>
      <c r="Y129" s="777"/>
      <c r="Z129" s="778"/>
      <c r="AA129" s="779">
        <v>461249025</v>
      </c>
      <c r="AB129" s="780"/>
      <c r="AC129" s="780"/>
      <c r="AD129" s="780"/>
      <c r="AE129" s="781"/>
      <c r="AF129" s="782">
        <v>449411950</v>
      </c>
      <c r="AG129" s="780"/>
      <c r="AH129" s="780"/>
      <c r="AI129" s="780"/>
      <c r="AJ129" s="781"/>
      <c r="AK129" s="782">
        <v>454912157</v>
      </c>
      <c r="AL129" s="780"/>
      <c r="AM129" s="780"/>
      <c r="AN129" s="780"/>
      <c r="AO129" s="781"/>
      <c r="AP129" s="783"/>
      <c r="AQ129" s="784"/>
      <c r="AR129" s="784"/>
      <c r="AS129" s="784"/>
      <c r="AT129" s="785"/>
      <c r="AU129" s="233"/>
      <c r="AV129" s="233"/>
      <c r="AW129" s="233"/>
      <c r="AX129" s="751" t="s">
        <v>480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482</v>
      </c>
      <c r="X130" s="777"/>
      <c r="Y130" s="777"/>
      <c r="Z130" s="778"/>
      <c r="AA130" s="779">
        <v>55463132</v>
      </c>
      <c r="AB130" s="780"/>
      <c r="AC130" s="780"/>
      <c r="AD130" s="780"/>
      <c r="AE130" s="781"/>
      <c r="AF130" s="782">
        <v>55463654</v>
      </c>
      <c r="AG130" s="780"/>
      <c r="AH130" s="780"/>
      <c r="AI130" s="780"/>
      <c r="AJ130" s="781"/>
      <c r="AK130" s="782">
        <v>53951418</v>
      </c>
      <c r="AL130" s="780"/>
      <c r="AM130" s="780"/>
      <c r="AN130" s="780"/>
      <c r="AO130" s="781"/>
      <c r="AP130" s="783"/>
      <c r="AQ130" s="784"/>
      <c r="AR130" s="784"/>
      <c r="AS130" s="784"/>
      <c r="AT130" s="785"/>
      <c r="AU130" s="233"/>
      <c r="AV130" s="233"/>
      <c r="AW130" s="233"/>
      <c r="AX130" s="751" t="s">
        <v>483</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484</v>
      </c>
      <c r="X131" s="761"/>
      <c r="Y131" s="761"/>
      <c r="Z131" s="762"/>
      <c r="AA131" s="763">
        <v>405785893</v>
      </c>
      <c r="AB131" s="764"/>
      <c r="AC131" s="764"/>
      <c r="AD131" s="764"/>
      <c r="AE131" s="765"/>
      <c r="AF131" s="766">
        <v>393948296</v>
      </c>
      <c r="AG131" s="764"/>
      <c r="AH131" s="764"/>
      <c r="AI131" s="764"/>
      <c r="AJ131" s="765"/>
      <c r="AK131" s="766">
        <v>400960739</v>
      </c>
      <c r="AL131" s="764"/>
      <c r="AM131" s="764"/>
      <c r="AN131" s="764"/>
      <c r="AO131" s="765"/>
      <c r="AP131" s="767"/>
      <c r="AQ131" s="768"/>
      <c r="AR131" s="768"/>
      <c r="AS131" s="768"/>
      <c r="AT131" s="769"/>
      <c r="AU131" s="233"/>
      <c r="AV131" s="233"/>
      <c r="AW131" s="233"/>
      <c r="AX131" s="729" t="s">
        <v>485</v>
      </c>
      <c r="AY131" s="730"/>
      <c r="AZ131" s="730"/>
      <c r="BA131" s="730"/>
      <c r="BB131" s="730"/>
      <c r="BC131" s="730"/>
      <c r="BD131" s="730"/>
      <c r="BE131" s="731"/>
      <c r="BF131" s="732">
        <v>62.6</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487</v>
      </c>
      <c r="W132" s="742"/>
      <c r="X132" s="742"/>
      <c r="Y132" s="742"/>
      <c r="Z132" s="743"/>
      <c r="AA132" s="744">
        <v>4.3784691679999996</v>
      </c>
      <c r="AB132" s="745"/>
      <c r="AC132" s="745"/>
      <c r="AD132" s="745"/>
      <c r="AE132" s="746"/>
      <c r="AF132" s="747">
        <v>5.2928129659999996</v>
      </c>
      <c r="AG132" s="745"/>
      <c r="AH132" s="745"/>
      <c r="AI132" s="745"/>
      <c r="AJ132" s="746"/>
      <c r="AK132" s="747">
        <v>5.0847539030000002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488</v>
      </c>
      <c r="W133" s="721"/>
      <c r="X133" s="721"/>
      <c r="Y133" s="721"/>
      <c r="Z133" s="722"/>
      <c r="AA133" s="723">
        <v>4.4000000000000004</v>
      </c>
      <c r="AB133" s="724"/>
      <c r="AC133" s="724"/>
      <c r="AD133" s="724"/>
      <c r="AE133" s="725"/>
      <c r="AF133" s="723">
        <v>4.8</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vCmL8plK1pZsN9HeTM6D9nOyba3zjNrcV19tTq3+x817mr97NKnlKKRMV2KDTthDmpXcWgmed6Db5mmMKu/hA==" saltValue="oHDIqr9CAo+vpzSfJ8NQ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o+UP3QaRLgsZkAknZ4zLt6bh2kuLtbTjg0D9xh/JNugKB4UoKGDjEKiVdgJUmaxIqzH9e/PESSDBvY2jA7ScA==" saltValue="63NQ+ryOCrE1pY4CAT+j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4" t="s">
        <v>492</v>
      </c>
      <c r="AP7" s="272"/>
      <c r="AQ7" s="273" t="s">
        <v>493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5"/>
      <c r="AP8" s="278" t="s">
        <v>494</v>
      </c>
      <c r="AQ8" s="279" t="s">
        <v>495</v>
      </c>
      <c r="AR8" s="280" t="s">
        <v>496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497</v>
      </c>
      <c r="AL9" s="1157"/>
      <c r="AM9" s="1157"/>
      <c r="AN9" s="1158"/>
      <c r="AO9" s="281">
        <v>176300736</v>
      </c>
      <c r="AP9" s="281">
        <v>117501</v>
      </c>
      <c r="AQ9" s="282">
        <v>103356</v>
      </c>
      <c r="AR9" s="283">
        <v>13.7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498</v>
      </c>
      <c r="AL10" s="1157"/>
      <c r="AM10" s="1157"/>
      <c r="AN10" s="1158"/>
      <c r="AO10" s="284">
        <v>472</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499</v>
      </c>
      <c r="AL11" s="1157"/>
      <c r="AM11" s="1157"/>
      <c r="AN11" s="1158"/>
      <c r="AO11" s="284">
        <v>785701</v>
      </c>
      <c r="AP11" s="284">
        <v>524</v>
      </c>
      <c r="AQ11" s="285">
        <v>1054</v>
      </c>
      <c r="AR11" s="286">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500</v>
      </c>
      <c r="AL12" s="1157"/>
      <c r="AM12" s="1157"/>
      <c r="AN12" s="1158"/>
      <c r="AO12" s="284" t="s">
        <v>501</v>
      </c>
      <c r="AP12" s="284" t="s">
        <v>501</v>
      </c>
      <c r="AQ12" s="285">
        <v>3</v>
      </c>
      <c r="AR12" s="286" t="s">
        <v>501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502</v>
      </c>
      <c r="AL13" s="1157"/>
      <c r="AM13" s="1157"/>
      <c r="AN13" s="1158"/>
      <c r="AO13" s="284">
        <v>2545182</v>
      </c>
      <c r="AP13" s="284">
        <v>1696</v>
      </c>
      <c r="AQ13" s="285">
        <v>1918</v>
      </c>
      <c r="AR13" s="286">
        <v>-11.6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503</v>
      </c>
      <c r="AL14" s="1157"/>
      <c r="AM14" s="1157"/>
      <c r="AN14" s="1158"/>
      <c r="AO14" s="284">
        <v>1975363</v>
      </c>
      <c r="AP14" s="284">
        <v>1317</v>
      </c>
      <c r="AQ14" s="285">
        <v>1336</v>
      </c>
      <c r="AR14" s="286">
        <v>-1.4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504</v>
      </c>
      <c r="AL15" s="1160"/>
      <c r="AM15" s="1160"/>
      <c r="AN15" s="1161"/>
      <c r="AO15" s="284">
        <v>-5380120</v>
      </c>
      <c r="AP15" s="284">
        <v>-3586</v>
      </c>
      <c r="AQ15" s="285">
        <v>-3217</v>
      </c>
      <c r="AR15" s="286">
        <v>11.5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178</v>
      </c>
      <c r="AL16" s="1160"/>
      <c r="AM16" s="1160"/>
      <c r="AN16" s="1161"/>
      <c r="AO16" s="284">
        <v>176227334</v>
      </c>
      <c r="AP16" s="284">
        <v>117452</v>
      </c>
      <c r="AQ16" s="285">
        <v>104553</v>
      </c>
      <c r="AR16" s="286">
        <v>12.3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509</v>
      </c>
      <c r="AL21" s="1163"/>
      <c r="AM21" s="1163"/>
      <c r="AN21" s="1164"/>
      <c r="AO21" s="297">
        <v>12.49</v>
      </c>
      <c r="AP21" s="298">
        <v>11.38</v>
      </c>
      <c r="AQ21" s="299">
        <v>1.1100000000000001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510</v>
      </c>
      <c r="AL22" s="1163"/>
      <c r="AM22" s="1163"/>
      <c r="AN22" s="1164"/>
      <c r="AO22" s="302">
        <v>100.1</v>
      </c>
      <c r="AP22" s="303">
        <v>99.9</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5" t="s">
        <v>511</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7"/>
    </row>
    <row r="27" spans="1:46" ht="13" x14ac:dyDescent="0.2">
      <c r="A27" s="309"/>
      <c r="AO27" s="262"/>
      <c r="AP27" s="262"/>
      <c r="AQ27" s="262"/>
      <c r="AR27" s="262"/>
      <c r="AS27" s="262"/>
      <c r="AT27" s="262"/>
    </row>
    <row r="28" spans="1:46" ht="16.5" x14ac:dyDescent="0.2">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4" t="s">
        <v>492</v>
      </c>
      <c r="AP30" s="272"/>
      <c r="AQ30" s="273" t="s">
        <v>493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5"/>
      <c r="AP31" s="278" t="s">
        <v>494</v>
      </c>
      <c r="AQ31" s="279" t="s">
        <v>495</v>
      </c>
      <c r="AR31" s="280" t="s">
        <v>496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6" t="s">
        <v>514</v>
      </c>
      <c r="AL32" s="1147"/>
      <c r="AM32" s="1147"/>
      <c r="AN32" s="1148"/>
      <c r="AO32" s="312">
        <v>39953201</v>
      </c>
      <c r="AP32" s="312">
        <v>26628</v>
      </c>
      <c r="AQ32" s="313">
        <v>30018</v>
      </c>
      <c r="AR32" s="314">
        <v>-11.3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6" t="s">
        <v>515</v>
      </c>
      <c r="AL33" s="1147"/>
      <c r="AM33" s="1147"/>
      <c r="AN33" s="1148"/>
      <c r="AO33" s="312" t="s">
        <v>501</v>
      </c>
      <c r="AP33" s="312" t="s">
        <v>501</v>
      </c>
      <c r="AQ33" s="313">
        <v>2237</v>
      </c>
      <c r="AR33" s="314" t="s">
        <v>501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6" t="s">
        <v>516</v>
      </c>
      <c r="AL34" s="1147"/>
      <c r="AM34" s="1147"/>
      <c r="AN34" s="1148"/>
      <c r="AO34" s="312">
        <v>49850551</v>
      </c>
      <c r="AP34" s="312">
        <v>33224</v>
      </c>
      <c r="AQ34" s="313">
        <v>21851</v>
      </c>
      <c r="AR34" s="314">
        <v>52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6" t="s">
        <v>517</v>
      </c>
      <c r="AL35" s="1147"/>
      <c r="AM35" s="1147"/>
      <c r="AN35" s="1148"/>
      <c r="AO35" s="312">
        <v>17118862</v>
      </c>
      <c r="AP35" s="312">
        <v>11409</v>
      </c>
      <c r="AQ35" s="313">
        <v>9810</v>
      </c>
      <c r="AR35" s="314">
        <v>16.3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6" t="s">
        <v>518</v>
      </c>
      <c r="AL36" s="1147"/>
      <c r="AM36" s="1147"/>
      <c r="AN36" s="1148"/>
      <c r="AO36" s="312">
        <v>11860</v>
      </c>
      <c r="AP36" s="312">
        <v>8</v>
      </c>
      <c r="AQ36" s="313">
        <v>148</v>
      </c>
      <c r="AR36" s="314">
        <v>-94.6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6" t="s">
        <v>519</v>
      </c>
      <c r="AL37" s="1147"/>
      <c r="AM37" s="1147"/>
      <c r="AN37" s="1148"/>
      <c r="AO37" s="312">
        <v>990370</v>
      </c>
      <c r="AP37" s="312">
        <v>660</v>
      </c>
      <c r="AQ37" s="313">
        <v>1410</v>
      </c>
      <c r="AR37" s="314">
        <v>-53.2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9" t="s">
        <v>520</v>
      </c>
      <c r="AL38" s="1150"/>
      <c r="AM38" s="1150"/>
      <c r="AN38" s="1151"/>
      <c r="AO38" s="315" t="s">
        <v>501</v>
      </c>
      <c r="AP38" s="315" t="s">
        <v>501</v>
      </c>
      <c r="AQ38" s="316">
        <v>0</v>
      </c>
      <c r="AR38" s="304" t="s">
        <v>501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9" t="s">
        <v>521</v>
      </c>
      <c r="AL39" s="1150"/>
      <c r="AM39" s="1150"/>
      <c r="AN39" s="1151"/>
      <c r="AO39" s="312">
        <v>-33585559</v>
      </c>
      <c r="AP39" s="312">
        <v>-22384</v>
      </c>
      <c r="AQ39" s="313">
        <v>-17155</v>
      </c>
      <c r="AR39" s="314">
        <v>30.5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6" t="s">
        <v>522</v>
      </c>
      <c r="AL40" s="1147"/>
      <c r="AM40" s="1147"/>
      <c r="AN40" s="1148"/>
      <c r="AO40" s="312">
        <v>-53951418</v>
      </c>
      <c r="AP40" s="312">
        <v>-35957</v>
      </c>
      <c r="AQ40" s="313">
        <v>-31149</v>
      </c>
      <c r="AR40" s="314">
        <v>15.4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2" t="s">
        <v>288</v>
      </c>
      <c r="AL41" s="1153"/>
      <c r="AM41" s="1153"/>
      <c r="AN41" s="1154"/>
      <c r="AO41" s="312">
        <v>20387867</v>
      </c>
      <c r="AP41" s="312">
        <v>13588</v>
      </c>
      <c r="AQ41" s="313">
        <v>17170</v>
      </c>
      <c r="AR41" s="314">
        <v>-20.9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9" t="s">
        <v>492</v>
      </c>
      <c r="AN49" s="1141" t="s">
        <v>525</v>
      </c>
      <c r="AO49" s="1142"/>
      <c r="AP49" s="1142"/>
      <c r="AQ49" s="1142"/>
      <c r="AR49" s="114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0"/>
      <c r="AN50" s="328" t="s">
        <v>526</v>
      </c>
      <c r="AO50" s="329" t="s">
        <v>527</v>
      </c>
      <c r="AP50" s="330" t="s">
        <v>528</v>
      </c>
      <c r="AQ50" s="331" t="s">
        <v>529</v>
      </c>
      <c r="AR50" s="332" t="s">
        <v>530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108198200</v>
      </c>
      <c r="AN51" s="334">
        <v>70552</v>
      </c>
      <c r="AO51" s="335">
        <v>24.4</v>
      </c>
      <c r="AP51" s="336">
        <v>57132</v>
      </c>
      <c r="AQ51" s="337">
        <v>4</v>
      </c>
      <c r="AR51" s="338">
        <v>20.399999999999999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58880291</v>
      </c>
      <c r="AN52" s="342">
        <v>38394</v>
      </c>
      <c r="AO52" s="343">
        <v>23</v>
      </c>
      <c r="AP52" s="344">
        <v>30126</v>
      </c>
      <c r="AQ52" s="345">
        <v>2.8</v>
      </c>
      <c r="AR52" s="346">
        <v>20.2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119651955</v>
      </c>
      <c r="AN53" s="334">
        <v>78366</v>
      </c>
      <c r="AO53" s="335">
        <v>11.1</v>
      </c>
      <c r="AP53" s="336">
        <v>58766</v>
      </c>
      <c r="AQ53" s="337">
        <v>2.9</v>
      </c>
      <c r="AR53" s="338">
        <v>8.1999999999999993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59613422</v>
      </c>
      <c r="AN54" s="342">
        <v>39044</v>
      </c>
      <c r="AO54" s="343">
        <v>1.7</v>
      </c>
      <c r="AP54" s="344">
        <v>29363</v>
      </c>
      <c r="AQ54" s="345">
        <v>-2.5</v>
      </c>
      <c r="AR54" s="346">
        <v>4.2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113971795</v>
      </c>
      <c r="AN55" s="334">
        <v>75099</v>
      </c>
      <c r="AO55" s="335">
        <v>-4.2</v>
      </c>
      <c r="AP55" s="336">
        <v>62482</v>
      </c>
      <c r="AQ55" s="337">
        <v>6.3</v>
      </c>
      <c r="AR55" s="338">
        <v>-10.5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61694813</v>
      </c>
      <c r="AN56" s="342">
        <v>40652</v>
      </c>
      <c r="AO56" s="343">
        <v>4.0999999999999996</v>
      </c>
      <c r="AP56" s="344">
        <v>34626</v>
      </c>
      <c r="AQ56" s="345">
        <v>17.899999999999999</v>
      </c>
      <c r="AR56" s="346">
        <v>-13.8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116839871</v>
      </c>
      <c r="AN57" s="334">
        <v>77330</v>
      </c>
      <c r="AO57" s="335">
        <v>3</v>
      </c>
      <c r="AP57" s="336">
        <v>59288</v>
      </c>
      <c r="AQ57" s="337">
        <v>-5.0999999999999996</v>
      </c>
      <c r="AR57" s="338">
        <v>8.1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63657231</v>
      </c>
      <c r="AN58" s="342">
        <v>42132</v>
      </c>
      <c r="AO58" s="343">
        <v>3.6</v>
      </c>
      <c r="AP58" s="344">
        <v>32670</v>
      </c>
      <c r="AQ58" s="345">
        <v>-5.6</v>
      </c>
      <c r="AR58" s="346">
        <v>9.1999999999999993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110356799</v>
      </c>
      <c r="AN59" s="334">
        <v>73550</v>
      </c>
      <c r="AO59" s="335">
        <v>-4.9000000000000004</v>
      </c>
      <c r="AP59" s="336">
        <v>63490</v>
      </c>
      <c r="AQ59" s="337">
        <v>7.1</v>
      </c>
      <c r="AR59" s="338">
        <v>-12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52392617</v>
      </c>
      <c r="AN60" s="342">
        <v>34919</v>
      </c>
      <c r="AO60" s="343">
        <v>-17.100000000000001</v>
      </c>
      <c r="AP60" s="344">
        <v>35347</v>
      </c>
      <c r="AQ60" s="345">
        <v>8.1999999999999993</v>
      </c>
      <c r="AR60" s="346">
        <v>-25.3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113803724</v>
      </c>
      <c r="AN61" s="349">
        <v>74979</v>
      </c>
      <c r="AO61" s="350">
        <v>5.9</v>
      </c>
      <c r="AP61" s="351">
        <v>60232</v>
      </c>
      <c r="AQ61" s="352">
        <v>3</v>
      </c>
      <c r="AR61" s="338">
        <v>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59247675</v>
      </c>
      <c r="AN62" s="342">
        <v>39028</v>
      </c>
      <c r="AO62" s="343">
        <v>3.1</v>
      </c>
      <c r="AP62" s="344">
        <v>32426</v>
      </c>
      <c r="AQ62" s="345">
        <v>4.2</v>
      </c>
      <c r="AR62" s="346">
        <v>-1.1000000000000001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f3cU+yO/eLdIQ41hRDkQ0HMVnT4JTXwtkdG/DlA+KMXIT3nav5A+zweuSj0313FJ/Z/UR940mjkp7UaqgvxBg==" saltValue="nBQf3MDp3gyinlj4Vlsz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oIUWka3MOppGmeohC22AX1tvA+plNHqzxRwJIyha8kuv8pq8wPB4PMKBHAEguFdaLosDIyB+UOZ1VyrGKJkuA==" saltValue="dgm+nVJUMwtdxMvIZRey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489</v>
      </c>
    </row>
    <row r="121" spans="125:125" ht="13.5" hidden="1" customHeight="1" x14ac:dyDescent="0.2">
      <c r="DU121" s="259"/>
    </row>
  </sheetData>
  <sheetProtection algorithmName="SHA-512" hashValue="wnMLvBad7zXUtg4pDxZOj9PQ4DmxQS3yuq2ICTBkGUOGEA7EKVpkjpscTTS8W/LBNsctcPnGlBvZKVQ7dQOSvA==" saltValue="ghHADr+Uql6BjXyn/OZ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489</v>
      </c>
    </row>
  </sheetData>
  <sheetProtection algorithmName="SHA-512" hashValue="eD8uwQgczpHGVQQIbdBdOMUBmLJk+NAGhRyBCay0anld51YGo5+PZShDzCm8iW68XAWVNgt55IlOafKJw4oS6w==" saltValue="X7RUCjEoEOqnNQlICMFD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539</v>
      </c>
      <c r="G46" s="8" t="s">
        <v>540</v>
      </c>
      <c r="H46" s="8" t="s">
        <v>541</v>
      </c>
      <c r="I46" s="8" t="s">
        <v>542</v>
      </c>
      <c r="J46" s="9" t="s">
        <v>543</v>
      </c>
    </row>
    <row r="47" spans="2:10" ht="57.75" customHeight="1" x14ac:dyDescent="0.2">
      <c r="B47" s="10"/>
      <c r="C47" s="1165" t="s">
        <v>3</v>
      </c>
      <c r="D47" s="1165"/>
      <c r="E47" s="1166"/>
      <c r="F47" s="11">
        <v>2.62</v>
      </c>
      <c r="G47" s="12">
        <v>1.86</v>
      </c>
      <c r="H47" s="12">
        <v>3.16</v>
      </c>
      <c r="I47" s="12">
        <v>3.47</v>
      </c>
      <c r="J47" s="13">
        <v>3.24</v>
      </c>
    </row>
    <row r="48" spans="2:10" ht="57.75" customHeight="1" x14ac:dyDescent="0.2">
      <c r="B48" s="14"/>
      <c r="C48" s="1167" t="s">
        <v>4</v>
      </c>
      <c r="D48" s="1167"/>
      <c r="E48" s="1168"/>
      <c r="F48" s="15">
        <v>0.3</v>
      </c>
      <c r="G48" s="16">
        <v>7.0000000000000007E-2</v>
      </c>
      <c r="H48" s="16">
        <v>0.22</v>
      </c>
      <c r="I48" s="16">
        <v>0.25</v>
      </c>
      <c r="J48" s="17">
        <v>0.33</v>
      </c>
    </row>
    <row r="49" spans="2:10" ht="57.75" customHeight="1" thickBot="1" x14ac:dyDescent="0.25">
      <c r="B49" s="18"/>
      <c r="C49" s="1169" t="s">
        <v>5</v>
      </c>
      <c r="D49" s="1169"/>
      <c r="E49" s="1170"/>
      <c r="F49" s="19" t="s">
        <v>544</v>
      </c>
      <c r="G49" s="20" t="s">
        <v>545</v>
      </c>
      <c r="H49" s="20">
        <v>1.53</v>
      </c>
      <c r="I49" s="20">
        <v>0.25</v>
      </c>
      <c r="J49" s="21" t="s">
        <v>546</v>
      </c>
    </row>
    <row r="50" spans="2:10" ht="13" x14ac:dyDescent="0.2"/>
  </sheetData>
  <sheetProtection algorithmName="SHA-512" hashValue="Z5Z5nPlNnmrveNXONRm+M945Vo3fYm95Fs5YlPnTV/eSsdljLDe8ixUxkbye/OHsHfYsqALeJq4JJp81Jiqgcw==" saltValue="WRktafzQ1NQBC+nHfkE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77" t="s">
        <v>547</v>
      </c>
      <c r="D34" s="1177"/>
      <c r="E34" s="1178"/>
      <c r="F34" s="32" t="s">
        <v>548</v>
      </c>
      <c r="G34" s="33" t="s">
        <v>549</v>
      </c>
      <c r="H34" s="33" t="s">
        <v>550</v>
      </c>
      <c r="I34" s="33" t="s">
        <v>551</v>
      </c>
      <c r="J34" s="34" t="s">
        <v>551</v>
      </c>
      <c r="K34" s="22"/>
      <c r="L34" s="22"/>
      <c r="M34" s="22"/>
      <c r="N34" s="22"/>
      <c r="O34" s="22"/>
      <c r="P34" s="22"/>
    </row>
    <row r="35" spans="1:16" ht="39" customHeight="1" x14ac:dyDescent="0.2">
      <c r="A35" s="22"/>
      <c r="B35" s="35"/>
      <c r="C35" s="1171" t="s">
        <v>552</v>
      </c>
      <c r="D35" s="1172"/>
      <c r="E35" s="1173"/>
      <c r="F35" s="36">
        <v>26.6</v>
      </c>
      <c r="G35" s="37">
        <v>27.83</v>
      </c>
      <c r="H35" s="37">
        <v>24.43</v>
      </c>
      <c r="I35" s="37">
        <v>24.27</v>
      </c>
      <c r="J35" s="38">
        <v>26.56</v>
      </c>
      <c r="K35" s="22"/>
      <c r="L35" s="22"/>
      <c r="M35" s="22"/>
      <c r="N35" s="22"/>
      <c r="O35" s="22"/>
      <c r="P35" s="22"/>
    </row>
    <row r="36" spans="1:16" ht="39" customHeight="1" x14ac:dyDescent="0.2">
      <c r="A36" s="22"/>
      <c r="B36" s="35"/>
      <c r="C36" s="1171" t="s">
        <v>553</v>
      </c>
      <c r="D36" s="1172"/>
      <c r="E36" s="1173"/>
      <c r="F36" s="36">
        <v>8.48</v>
      </c>
      <c r="G36" s="37">
        <v>8.94</v>
      </c>
      <c r="H36" s="37">
        <v>9.44</v>
      </c>
      <c r="I36" s="37">
        <v>9.16</v>
      </c>
      <c r="J36" s="38">
        <v>7.08</v>
      </c>
      <c r="K36" s="22"/>
      <c r="L36" s="22"/>
      <c r="M36" s="22"/>
      <c r="N36" s="22"/>
      <c r="O36" s="22"/>
      <c r="P36" s="22"/>
    </row>
    <row r="37" spans="1:16" ht="39" customHeight="1" x14ac:dyDescent="0.2">
      <c r="A37" s="22"/>
      <c r="B37" s="35"/>
      <c r="C37" s="1171" t="s">
        <v>554</v>
      </c>
      <c r="D37" s="1172"/>
      <c r="E37" s="1173"/>
      <c r="F37" s="36">
        <v>6.17</v>
      </c>
      <c r="G37" s="37">
        <v>6.06</v>
      </c>
      <c r="H37" s="37">
        <v>6.41</v>
      </c>
      <c r="I37" s="37">
        <v>6.81</v>
      </c>
      <c r="J37" s="38">
        <v>5.86</v>
      </c>
      <c r="K37" s="22"/>
      <c r="L37" s="22"/>
      <c r="M37" s="22"/>
      <c r="N37" s="22"/>
      <c r="O37" s="22"/>
      <c r="P37" s="22"/>
    </row>
    <row r="38" spans="1:16" ht="39" customHeight="1" x14ac:dyDescent="0.2">
      <c r="A38" s="22"/>
      <c r="B38" s="35"/>
      <c r="C38" s="1171" t="s">
        <v>555</v>
      </c>
      <c r="D38" s="1172"/>
      <c r="E38" s="1173"/>
      <c r="F38" s="36">
        <v>0</v>
      </c>
      <c r="G38" s="37">
        <v>0.7</v>
      </c>
      <c r="H38" s="37">
        <v>1.17</v>
      </c>
      <c r="I38" s="37">
        <v>1.54</v>
      </c>
      <c r="J38" s="38">
        <v>1.83</v>
      </c>
      <c r="K38" s="22"/>
      <c r="L38" s="22"/>
      <c r="M38" s="22"/>
      <c r="N38" s="22"/>
      <c r="O38" s="22"/>
      <c r="P38" s="22"/>
    </row>
    <row r="39" spans="1:16" ht="39" customHeight="1" x14ac:dyDescent="0.2">
      <c r="A39" s="22"/>
      <c r="B39" s="35"/>
      <c r="C39" s="1171" t="s">
        <v>556</v>
      </c>
      <c r="D39" s="1172"/>
      <c r="E39" s="1173"/>
      <c r="F39" s="36">
        <v>3.82</v>
      </c>
      <c r="G39" s="37">
        <v>3.33</v>
      </c>
      <c r="H39" s="37">
        <v>2.09</v>
      </c>
      <c r="I39" s="37">
        <v>1.32</v>
      </c>
      <c r="J39" s="38">
        <v>1.39</v>
      </c>
      <c r="K39" s="22"/>
      <c r="L39" s="22"/>
      <c r="M39" s="22"/>
      <c r="N39" s="22"/>
      <c r="O39" s="22"/>
      <c r="P39" s="22"/>
    </row>
    <row r="40" spans="1:16" ht="39" customHeight="1" x14ac:dyDescent="0.2">
      <c r="A40" s="22"/>
      <c r="B40" s="35"/>
      <c r="C40" s="1171" t="s">
        <v>557</v>
      </c>
      <c r="D40" s="1172"/>
      <c r="E40" s="1173"/>
      <c r="F40" s="36">
        <v>1.66</v>
      </c>
      <c r="G40" s="37">
        <v>1.38</v>
      </c>
      <c r="H40" s="37">
        <v>0.72</v>
      </c>
      <c r="I40" s="37">
        <v>0.71</v>
      </c>
      <c r="J40" s="38">
        <v>0.76</v>
      </c>
      <c r="K40" s="22"/>
      <c r="L40" s="22"/>
      <c r="M40" s="22"/>
      <c r="N40" s="22"/>
      <c r="O40" s="22"/>
      <c r="P40" s="22"/>
    </row>
    <row r="41" spans="1:16" ht="39" customHeight="1" x14ac:dyDescent="0.2">
      <c r="A41" s="22"/>
      <c r="B41" s="35"/>
      <c r="C41" s="1171" t="s">
        <v>558</v>
      </c>
      <c r="D41" s="1172"/>
      <c r="E41" s="1173"/>
      <c r="F41" s="36">
        <v>0.77</v>
      </c>
      <c r="G41" s="37">
        <v>1.05</v>
      </c>
      <c r="H41" s="37">
        <v>0.69</v>
      </c>
      <c r="I41" s="37">
        <v>0.96</v>
      </c>
      <c r="J41" s="38">
        <v>0.56000000000000005</v>
      </c>
      <c r="K41" s="22"/>
      <c r="L41" s="22"/>
      <c r="M41" s="22"/>
      <c r="N41" s="22"/>
      <c r="O41" s="22"/>
      <c r="P41" s="22"/>
    </row>
    <row r="42" spans="1:16" ht="39" customHeight="1" x14ac:dyDescent="0.2">
      <c r="A42" s="22"/>
      <c r="B42" s="39"/>
      <c r="C42" s="1171" t="s">
        <v>559</v>
      </c>
      <c r="D42" s="1172"/>
      <c r="E42" s="1173"/>
      <c r="F42" s="36" t="s">
        <v>501</v>
      </c>
      <c r="G42" s="37" t="s">
        <v>501</v>
      </c>
      <c r="H42" s="37" t="s">
        <v>501</v>
      </c>
      <c r="I42" s="37" t="s">
        <v>501</v>
      </c>
      <c r="J42" s="38" t="s">
        <v>501</v>
      </c>
      <c r="K42" s="22"/>
      <c r="L42" s="22"/>
      <c r="M42" s="22"/>
      <c r="N42" s="22"/>
      <c r="O42" s="22"/>
      <c r="P42" s="22"/>
    </row>
    <row r="43" spans="1:16" ht="39" customHeight="1" thickBot="1" x14ac:dyDescent="0.25">
      <c r="A43" s="22"/>
      <c r="B43" s="40"/>
      <c r="C43" s="1174" t="s">
        <v>560</v>
      </c>
      <c r="D43" s="1175"/>
      <c r="E43" s="1176"/>
      <c r="F43" s="41">
        <v>0.85</v>
      </c>
      <c r="G43" s="42">
        <v>0.9</v>
      </c>
      <c r="H43" s="42">
        <v>0.84</v>
      </c>
      <c r="I43" s="42">
        <v>0.94</v>
      </c>
      <c r="J43" s="43">
        <v>0.97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yymHpt3uWPOewn6Q305Pc+rY7v/Xe/ubTv0xNCQ6c1tcFYX9gIEJJG3Wnf8GbG8fm9KIkNZ9J0sq++CctAw4Q==" saltValue="c151MiC6bQGdtZOF1VhH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202" t="s">
        <v>9</v>
      </c>
      <c r="C45" s="1203"/>
      <c r="D45" s="58"/>
      <c r="E45" s="1208" t="s">
        <v>10</v>
      </c>
      <c r="F45" s="1208"/>
      <c r="G45" s="1208"/>
      <c r="H45" s="1208"/>
      <c r="I45" s="1208"/>
      <c r="J45" s="1209"/>
      <c r="K45" s="59">
        <v>46454</v>
      </c>
      <c r="L45" s="60">
        <v>43314</v>
      </c>
      <c r="M45" s="60">
        <v>40219</v>
      </c>
      <c r="N45" s="60">
        <v>39836</v>
      </c>
      <c r="O45" s="61">
        <v>39953</v>
      </c>
      <c r="P45" s="48"/>
      <c r="Q45" s="48"/>
      <c r="R45" s="48"/>
      <c r="S45" s="48"/>
      <c r="T45" s="48"/>
      <c r="U45" s="48"/>
    </row>
    <row r="46" spans="1:21" ht="30.75" customHeight="1" x14ac:dyDescent="0.2">
      <c r="A46" s="48"/>
      <c r="B46" s="1204"/>
      <c r="C46" s="1205"/>
      <c r="D46" s="62"/>
      <c r="E46" s="1181" t="s">
        <v>11</v>
      </c>
      <c r="F46" s="1181"/>
      <c r="G46" s="1181"/>
      <c r="H46" s="1181"/>
      <c r="I46" s="1181"/>
      <c r="J46" s="1182"/>
      <c r="K46" s="63" t="s">
        <v>501</v>
      </c>
      <c r="L46" s="64" t="s">
        <v>501</v>
      </c>
      <c r="M46" s="64" t="s">
        <v>501</v>
      </c>
      <c r="N46" s="64" t="s">
        <v>501</v>
      </c>
      <c r="O46" s="65" t="s">
        <v>501</v>
      </c>
      <c r="P46" s="48"/>
      <c r="Q46" s="48"/>
      <c r="R46" s="48"/>
      <c r="S46" s="48"/>
      <c r="T46" s="48"/>
      <c r="U46" s="48"/>
    </row>
    <row r="47" spans="1:21" ht="30.75" customHeight="1" x14ac:dyDescent="0.2">
      <c r="A47" s="48"/>
      <c r="B47" s="1204"/>
      <c r="C47" s="1205"/>
      <c r="D47" s="62"/>
      <c r="E47" s="1181" t="s">
        <v>12</v>
      </c>
      <c r="F47" s="1181"/>
      <c r="G47" s="1181"/>
      <c r="H47" s="1181"/>
      <c r="I47" s="1181"/>
      <c r="J47" s="1182"/>
      <c r="K47" s="63">
        <v>42879</v>
      </c>
      <c r="L47" s="64">
        <v>44716</v>
      </c>
      <c r="M47" s="64">
        <v>46696</v>
      </c>
      <c r="N47" s="64">
        <v>48432</v>
      </c>
      <c r="O47" s="65">
        <v>49851</v>
      </c>
      <c r="P47" s="48"/>
      <c r="Q47" s="48"/>
      <c r="R47" s="48"/>
      <c r="S47" s="48"/>
      <c r="T47" s="48"/>
      <c r="U47" s="48"/>
    </row>
    <row r="48" spans="1:21" ht="30.75" customHeight="1" x14ac:dyDescent="0.2">
      <c r="A48" s="48"/>
      <c r="B48" s="1204"/>
      <c r="C48" s="1205"/>
      <c r="D48" s="62"/>
      <c r="E48" s="1181" t="s">
        <v>13</v>
      </c>
      <c r="F48" s="1181"/>
      <c r="G48" s="1181"/>
      <c r="H48" s="1181"/>
      <c r="I48" s="1181"/>
      <c r="J48" s="1182"/>
      <c r="K48" s="63">
        <v>15259</v>
      </c>
      <c r="L48" s="64">
        <v>15527</v>
      </c>
      <c r="M48" s="64">
        <v>16277</v>
      </c>
      <c r="N48" s="64">
        <v>15801</v>
      </c>
      <c r="O48" s="65">
        <v>17119</v>
      </c>
      <c r="P48" s="48"/>
      <c r="Q48" s="48"/>
      <c r="R48" s="48"/>
      <c r="S48" s="48"/>
      <c r="T48" s="48"/>
      <c r="U48" s="48"/>
    </row>
    <row r="49" spans="1:21" ht="30.75" customHeight="1" x14ac:dyDescent="0.2">
      <c r="A49" s="48"/>
      <c r="B49" s="1204"/>
      <c r="C49" s="1205"/>
      <c r="D49" s="62"/>
      <c r="E49" s="1181" t="s">
        <v>14</v>
      </c>
      <c r="F49" s="1181"/>
      <c r="G49" s="1181"/>
      <c r="H49" s="1181"/>
      <c r="I49" s="1181"/>
      <c r="J49" s="1182"/>
      <c r="K49" s="63">
        <v>161</v>
      </c>
      <c r="L49" s="64">
        <v>144</v>
      </c>
      <c r="M49" s="64">
        <v>12</v>
      </c>
      <c r="N49" s="64">
        <v>12</v>
      </c>
      <c r="O49" s="65">
        <v>12</v>
      </c>
      <c r="P49" s="48"/>
      <c r="Q49" s="48"/>
      <c r="R49" s="48"/>
      <c r="S49" s="48"/>
      <c r="T49" s="48"/>
      <c r="U49" s="48"/>
    </row>
    <row r="50" spans="1:21" ht="30.75" customHeight="1" x14ac:dyDescent="0.2">
      <c r="A50" s="48"/>
      <c r="B50" s="1204"/>
      <c r="C50" s="1205"/>
      <c r="D50" s="62"/>
      <c r="E50" s="1181" t="s">
        <v>15</v>
      </c>
      <c r="F50" s="1181"/>
      <c r="G50" s="1181"/>
      <c r="H50" s="1181"/>
      <c r="I50" s="1181"/>
      <c r="J50" s="1182"/>
      <c r="K50" s="63">
        <v>587</v>
      </c>
      <c r="L50" s="64">
        <v>579</v>
      </c>
      <c r="M50" s="64">
        <v>620</v>
      </c>
      <c r="N50" s="64">
        <v>616</v>
      </c>
      <c r="O50" s="65">
        <v>990</v>
      </c>
      <c r="P50" s="48"/>
      <c r="Q50" s="48"/>
      <c r="R50" s="48"/>
      <c r="S50" s="48"/>
      <c r="T50" s="48"/>
      <c r="U50" s="48"/>
    </row>
    <row r="51" spans="1:21" ht="30.75" customHeight="1" x14ac:dyDescent="0.2">
      <c r="A51" s="48"/>
      <c r="B51" s="1206"/>
      <c r="C51" s="1207"/>
      <c r="D51" s="66"/>
      <c r="E51" s="1181" t="s">
        <v>16</v>
      </c>
      <c r="F51" s="1181"/>
      <c r="G51" s="1181"/>
      <c r="H51" s="1181"/>
      <c r="I51" s="1181"/>
      <c r="J51" s="1182"/>
      <c r="K51" s="63" t="s">
        <v>501</v>
      </c>
      <c r="L51" s="64" t="s">
        <v>501</v>
      </c>
      <c r="M51" s="64" t="s">
        <v>501</v>
      </c>
      <c r="N51" s="64" t="s">
        <v>501</v>
      </c>
      <c r="O51" s="65" t="s">
        <v>501</v>
      </c>
      <c r="P51" s="48"/>
      <c r="Q51" s="48"/>
      <c r="R51" s="48"/>
      <c r="S51" s="48"/>
      <c r="T51" s="48"/>
      <c r="U51" s="48"/>
    </row>
    <row r="52" spans="1:21" ht="30.75" customHeight="1" x14ac:dyDescent="0.2">
      <c r="A52" s="48"/>
      <c r="B52" s="1179" t="s">
        <v>17</v>
      </c>
      <c r="C52" s="1180"/>
      <c r="D52" s="66"/>
      <c r="E52" s="1181" t="s">
        <v>18</v>
      </c>
      <c r="F52" s="1181"/>
      <c r="G52" s="1181"/>
      <c r="H52" s="1181"/>
      <c r="I52" s="1181"/>
      <c r="J52" s="1182"/>
      <c r="K52" s="63">
        <v>89541</v>
      </c>
      <c r="L52" s="64">
        <v>85784</v>
      </c>
      <c r="M52" s="64">
        <v>86057</v>
      </c>
      <c r="N52" s="64">
        <v>83845</v>
      </c>
      <c r="O52" s="65">
        <v>87538</v>
      </c>
      <c r="P52" s="48"/>
      <c r="Q52" s="48"/>
      <c r="R52" s="48"/>
      <c r="S52" s="48"/>
      <c r="T52" s="48"/>
      <c r="U52" s="48"/>
    </row>
    <row r="53" spans="1:21" ht="30.75" customHeight="1" thickBot="1" x14ac:dyDescent="0.25">
      <c r="A53" s="48"/>
      <c r="B53" s="1183" t="s">
        <v>19</v>
      </c>
      <c r="C53" s="1184"/>
      <c r="D53" s="67"/>
      <c r="E53" s="1185" t="s">
        <v>20</v>
      </c>
      <c r="F53" s="1185"/>
      <c r="G53" s="1185"/>
      <c r="H53" s="1185"/>
      <c r="I53" s="1185"/>
      <c r="J53" s="1186"/>
      <c r="K53" s="68">
        <v>15799</v>
      </c>
      <c r="L53" s="69">
        <v>18496</v>
      </c>
      <c r="M53" s="69">
        <v>17767</v>
      </c>
      <c r="N53" s="69">
        <v>20852</v>
      </c>
      <c r="O53" s="70">
        <v>20387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2">
      <c r="B58" s="1187" t="s">
        <v>24</v>
      </c>
      <c r="C58" s="1188"/>
      <c r="D58" s="1193" t="s">
        <v>25</v>
      </c>
      <c r="E58" s="1194"/>
      <c r="F58" s="1194"/>
      <c r="G58" s="1194"/>
      <c r="H58" s="1194"/>
      <c r="I58" s="1194"/>
      <c r="J58" s="1195"/>
      <c r="K58" s="83">
        <v>30567</v>
      </c>
      <c r="L58" s="84">
        <v>35337</v>
      </c>
      <c r="M58" s="84">
        <v>24977</v>
      </c>
      <c r="N58" s="84">
        <v>20656</v>
      </c>
      <c r="O58" s="85">
        <v>24534</v>
      </c>
    </row>
    <row r="59" spans="1:21" ht="31.5" customHeight="1" x14ac:dyDescent="0.2">
      <c r="B59" s="1189"/>
      <c r="C59" s="1190"/>
      <c r="D59" s="1196" t="s">
        <v>26</v>
      </c>
      <c r="E59" s="1197"/>
      <c r="F59" s="1197"/>
      <c r="G59" s="1197"/>
      <c r="H59" s="1197"/>
      <c r="I59" s="1197"/>
      <c r="J59" s="1198"/>
      <c r="K59" s="86">
        <v>207321</v>
      </c>
      <c r="L59" s="87">
        <v>221201</v>
      </c>
      <c r="M59" s="87">
        <v>229833</v>
      </c>
      <c r="N59" s="87">
        <v>253577</v>
      </c>
      <c r="O59" s="88">
        <v>274938</v>
      </c>
    </row>
    <row r="60" spans="1:21" ht="31.5" customHeight="1" thickBot="1" x14ac:dyDescent="0.25">
      <c r="B60" s="1191"/>
      <c r="C60" s="1192"/>
      <c r="D60" s="1199" t="s">
        <v>27</v>
      </c>
      <c r="E60" s="1200"/>
      <c r="F60" s="1200"/>
      <c r="G60" s="1200"/>
      <c r="H60" s="1200"/>
      <c r="I60" s="1200"/>
      <c r="J60" s="1201"/>
      <c r="K60" s="89">
        <v>202033</v>
      </c>
      <c r="L60" s="90">
        <v>209013</v>
      </c>
      <c r="M60" s="90">
        <v>213452</v>
      </c>
      <c r="N60" s="90">
        <v>238182</v>
      </c>
      <c r="O60" s="91">
        <v>267643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PBiup8ndIuYmBMY9qoPp2D5OFbH3QdsMuSgNjjMBlTo+FQ5QEqvS8qXry2l/hlumpqpJx5zeR8ho2ukdQ/2NA==" saltValue="FuKIjcM2hzLNA8mW/3pa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539</v>
      </c>
      <c r="J40" s="103" t="s">
        <v>540</v>
      </c>
      <c r="K40" s="103" t="s">
        <v>541</v>
      </c>
      <c r="L40" s="103" t="s">
        <v>542</v>
      </c>
      <c r="M40" s="104" t="s">
        <v>543</v>
      </c>
    </row>
    <row r="41" spans="2:13" ht="27.75" customHeight="1" x14ac:dyDescent="0.2">
      <c r="B41" s="1222" t="s">
        <v>30</v>
      </c>
      <c r="C41" s="1223"/>
      <c r="D41" s="105"/>
      <c r="E41" s="1224" t="s">
        <v>31</v>
      </c>
      <c r="F41" s="1224"/>
      <c r="G41" s="1224"/>
      <c r="H41" s="1225"/>
      <c r="I41" s="355">
        <v>1256347</v>
      </c>
      <c r="J41" s="356">
        <v>1302898</v>
      </c>
      <c r="K41" s="356">
        <v>1347560</v>
      </c>
      <c r="L41" s="356">
        <v>1375102</v>
      </c>
      <c r="M41" s="357">
        <v>1390372</v>
      </c>
    </row>
    <row r="42" spans="2:13" ht="27.75" customHeight="1" x14ac:dyDescent="0.2">
      <c r="B42" s="1212"/>
      <c r="C42" s="1213"/>
      <c r="D42" s="106"/>
      <c r="E42" s="1216" t="s">
        <v>32</v>
      </c>
      <c r="F42" s="1216"/>
      <c r="G42" s="1216"/>
      <c r="H42" s="1217"/>
      <c r="I42" s="358">
        <v>12625</v>
      </c>
      <c r="J42" s="359">
        <v>9266</v>
      </c>
      <c r="K42" s="359">
        <v>8137</v>
      </c>
      <c r="L42" s="359">
        <v>7313</v>
      </c>
      <c r="M42" s="360">
        <v>6152</v>
      </c>
    </row>
    <row r="43" spans="2:13" ht="27.75" customHeight="1" x14ac:dyDescent="0.2">
      <c r="B43" s="1212"/>
      <c r="C43" s="1213"/>
      <c r="D43" s="106"/>
      <c r="E43" s="1216" t="s">
        <v>33</v>
      </c>
      <c r="F43" s="1216"/>
      <c r="G43" s="1216"/>
      <c r="H43" s="1217"/>
      <c r="I43" s="358">
        <v>159851</v>
      </c>
      <c r="J43" s="359">
        <v>144417</v>
      </c>
      <c r="K43" s="359">
        <v>163536</v>
      </c>
      <c r="L43" s="359">
        <v>180870</v>
      </c>
      <c r="M43" s="360">
        <v>186873</v>
      </c>
    </row>
    <row r="44" spans="2:13" ht="27.75" customHeight="1" x14ac:dyDescent="0.2">
      <c r="B44" s="1212"/>
      <c r="C44" s="1213"/>
      <c r="D44" s="106"/>
      <c r="E44" s="1216" t="s">
        <v>34</v>
      </c>
      <c r="F44" s="1216"/>
      <c r="G44" s="1216"/>
      <c r="H44" s="1217"/>
      <c r="I44" s="358">
        <v>302</v>
      </c>
      <c r="J44" s="359">
        <v>162</v>
      </c>
      <c r="K44" s="359">
        <v>154</v>
      </c>
      <c r="L44" s="359">
        <v>145</v>
      </c>
      <c r="M44" s="360">
        <v>134</v>
      </c>
    </row>
    <row r="45" spans="2:13" ht="27.75" customHeight="1" x14ac:dyDescent="0.2">
      <c r="B45" s="1212"/>
      <c r="C45" s="1213"/>
      <c r="D45" s="106"/>
      <c r="E45" s="1216" t="s">
        <v>35</v>
      </c>
      <c r="F45" s="1216"/>
      <c r="G45" s="1216"/>
      <c r="H45" s="1217"/>
      <c r="I45" s="358">
        <v>128896</v>
      </c>
      <c r="J45" s="359">
        <v>126295</v>
      </c>
      <c r="K45" s="359">
        <v>124080</v>
      </c>
      <c r="L45" s="359">
        <v>120572</v>
      </c>
      <c r="M45" s="360">
        <v>125071</v>
      </c>
    </row>
    <row r="46" spans="2:13" ht="27.75" customHeight="1" x14ac:dyDescent="0.2">
      <c r="B46" s="1212"/>
      <c r="C46" s="1213"/>
      <c r="D46" s="107"/>
      <c r="E46" s="1216" t="s">
        <v>36</v>
      </c>
      <c r="F46" s="1216"/>
      <c r="G46" s="1216"/>
      <c r="H46" s="1217"/>
      <c r="I46" s="358">
        <v>6081</v>
      </c>
      <c r="J46" s="359">
        <v>2629</v>
      </c>
      <c r="K46" s="359">
        <v>348</v>
      </c>
      <c r="L46" s="359">
        <v>1006</v>
      </c>
      <c r="M46" s="360">
        <v>1664</v>
      </c>
    </row>
    <row r="47" spans="2:13" ht="27.75" customHeight="1" x14ac:dyDescent="0.2">
      <c r="B47" s="1212"/>
      <c r="C47" s="1213"/>
      <c r="D47" s="108"/>
      <c r="E47" s="1226" t="s">
        <v>37</v>
      </c>
      <c r="F47" s="1227"/>
      <c r="G47" s="1227"/>
      <c r="H47" s="1228"/>
      <c r="I47" s="358" t="s">
        <v>501</v>
      </c>
      <c r="J47" s="359" t="s">
        <v>501</v>
      </c>
      <c r="K47" s="359" t="s">
        <v>501</v>
      </c>
      <c r="L47" s="359" t="s">
        <v>501</v>
      </c>
      <c r="M47" s="360" t="s">
        <v>501</v>
      </c>
    </row>
    <row r="48" spans="2:13" ht="27.75" customHeight="1" x14ac:dyDescent="0.2">
      <c r="B48" s="1212"/>
      <c r="C48" s="1213"/>
      <c r="D48" s="106"/>
      <c r="E48" s="1216" t="s">
        <v>38</v>
      </c>
      <c r="F48" s="1216"/>
      <c r="G48" s="1216"/>
      <c r="H48" s="1217"/>
      <c r="I48" s="358" t="s">
        <v>501</v>
      </c>
      <c r="J48" s="359" t="s">
        <v>501</v>
      </c>
      <c r="K48" s="359" t="s">
        <v>501</v>
      </c>
      <c r="L48" s="359" t="s">
        <v>501</v>
      </c>
      <c r="M48" s="360" t="s">
        <v>501</v>
      </c>
    </row>
    <row r="49" spans="2:13" ht="27.75" customHeight="1" x14ac:dyDescent="0.2">
      <c r="B49" s="1214"/>
      <c r="C49" s="1215"/>
      <c r="D49" s="106"/>
      <c r="E49" s="1216" t="s">
        <v>39</v>
      </c>
      <c r="F49" s="1216"/>
      <c r="G49" s="1216"/>
      <c r="H49" s="1217"/>
      <c r="I49" s="358" t="s">
        <v>501</v>
      </c>
      <c r="J49" s="359" t="s">
        <v>501</v>
      </c>
      <c r="K49" s="359" t="s">
        <v>501</v>
      </c>
      <c r="L49" s="359" t="s">
        <v>501</v>
      </c>
      <c r="M49" s="360" t="s">
        <v>501</v>
      </c>
    </row>
    <row r="50" spans="2:13" ht="27.75" customHeight="1" x14ac:dyDescent="0.2">
      <c r="B50" s="1210" t="s">
        <v>40</v>
      </c>
      <c r="C50" s="1211"/>
      <c r="D50" s="109"/>
      <c r="E50" s="1216" t="s">
        <v>41</v>
      </c>
      <c r="F50" s="1216"/>
      <c r="G50" s="1216"/>
      <c r="H50" s="1217"/>
      <c r="I50" s="358">
        <v>315291</v>
      </c>
      <c r="J50" s="359">
        <v>334226</v>
      </c>
      <c r="K50" s="359">
        <v>388248</v>
      </c>
      <c r="L50" s="359">
        <v>427679</v>
      </c>
      <c r="M50" s="360">
        <v>456435</v>
      </c>
    </row>
    <row r="51" spans="2:13" ht="27.75" customHeight="1" x14ac:dyDescent="0.2">
      <c r="B51" s="1212"/>
      <c r="C51" s="1213"/>
      <c r="D51" s="106"/>
      <c r="E51" s="1216" t="s">
        <v>42</v>
      </c>
      <c r="F51" s="1216"/>
      <c r="G51" s="1216"/>
      <c r="H51" s="1217"/>
      <c r="I51" s="358">
        <v>207043</v>
      </c>
      <c r="J51" s="359">
        <v>207734</v>
      </c>
      <c r="K51" s="359">
        <v>208776</v>
      </c>
      <c r="L51" s="359">
        <v>200650</v>
      </c>
      <c r="M51" s="360">
        <v>198910</v>
      </c>
    </row>
    <row r="52" spans="2:13" ht="27.75" customHeight="1" x14ac:dyDescent="0.2">
      <c r="B52" s="1214"/>
      <c r="C52" s="1215"/>
      <c r="D52" s="106"/>
      <c r="E52" s="1216" t="s">
        <v>43</v>
      </c>
      <c r="F52" s="1216"/>
      <c r="G52" s="1216"/>
      <c r="H52" s="1217"/>
      <c r="I52" s="358">
        <v>789859</v>
      </c>
      <c r="J52" s="359">
        <v>804996</v>
      </c>
      <c r="K52" s="359">
        <v>817714</v>
      </c>
      <c r="L52" s="359">
        <v>816493</v>
      </c>
      <c r="M52" s="360">
        <v>803890</v>
      </c>
    </row>
    <row r="53" spans="2:13" ht="27.75" customHeight="1" thickBot="1" x14ac:dyDescent="0.25">
      <c r="B53" s="1218" t="s">
        <v>19</v>
      </c>
      <c r="C53" s="1219"/>
      <c r="D53" s="110"/>
      <c r="E53" s="1220" t="s">
        <v>44</v>
      </c>
      <c r="F53" s="1220"/>
      <c r="G53" s="1220"/>
      <c r="H53" s="1221"/>
      <c r="I53" s="361">
        <v>251909</v>
      </c>
      <c r="J53" s="362">
        <v>238712</v>
      </c>
      <c r="K53" s="362">
        <v>229077</v>
      </c>
      <c r="L53" s="362">
        <v>240187</v>
      </c>
      <c r="M53" s="363">
        <v>251032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2RSC15Bw2gbbYJT5r3IX1Hh+OYzAV7K3MRAtQZ+2ghe9qeHPTcFeCFdkf3IzatnVpOsV0zR+aqjCBqFhKFulw==" saltValue="SYCZynhGODElCdTaBTpU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541</v>
      </c>
      <c r="G54" s="119" t="s">
        <v>542</v>
      </c>
      <c r="H54" s="120" t="s">
        <v>543</v>
      </c>
    </row>
    <row r="55" spans="2:8" ht="52.5" customHeight="1" x14ac:dyDescent="0.2">
      <c r="B55" s="121"/>
      <c r="C55" s="1237" t="s">
        <v>46</v>
      </c>
      <c r="D55" s="1237"/>
      <c r="E55" s="1238"/>
      <c r="F55" s="122">
        <v>14562</v>
      </c>
      <c r="G55" s="122">
        <v>15598</v>
      </c>
      <c r="H55" s="123">
        <v>14726</v>
      </c>
    </row>
    <row r="56" spans="2:8" ht="52.5" customHeight="1" x14ac:dyDescent="0.2">
      <c r="B56" s="124"/>
      <c r="C56" s="1239" t="s">
        <v>47</v>
      </c>
      <c r="D56" s="1239"/>
      <c r="E56" s="1240"/>
      <c r="F56" s="125">
        <v>25032</v>
      </c>
      <c r="G56" s="125">
        <v>21791</v>
      </c>
      <c r="H56" s="126">
        <v>23297</v>
      </c>
    </row>
    <row r="57" spans="2:8" ht="53.25" customHeight="1" x14ac:dyDescent="0.2">
      <c r="B57" s="124"/>
      <c r="C57" s="1241" t="s">
        <v>48</v>
      </c>
      <c r="D57" s="1241"/>
      <c r="E57" s="1242"/>
      <c r="F57" s="127">
        <v>28503</v>
      </c>
      <c r="G57" s="127">
        <v>50019</v>
      </c>
      <c r="H57" s="128">
        <v>52164</v>
      </c>
    </row>
    <row r="58" spans="2:8" ht="45.75" customHeight="1" x14ac:dyDescent="0.2">
      <c r="B58" s="129"/>
      <c r="C58" s="1229" t="s">
        <v>604</v>
      </c>
      <c r="D58" s="1230"/>
      <c r="E58" s="1231"/>
      <c r="F58" s="130">
        <v>8300</v>
      </c>
      <c r="G58" s="130">
        <v>9734</v>
      </c>
      <c r="H58" s="131">
        <v>9513</v>
      </c>
    </row>
    <row r="59" spans="2:8" ht="45.75" customHeight="1" x14ac:dyDescent="0.2">
      <c r="B59" s="129"/>
      <c r="C59" s="1229" t="s">
        <v>605</v>
      </c>
      <c r="D59" s="1230"/>
      <c r="E59" s="1231"/>
      <c r="F59" s="130">
        <v>1230</v>
      </c>
      <c r="G59" s="130">
        <v>2433</v>
      </c>
      <c r="H59" s="131">
        <v>3170</v>
      </c>
    </row>
    <row r="60" spans="2:8" ht="45.75" customHeight="1" x14ac:dyDescent="0.2">
      <c r="B60" s="129"/>
      <c r="C60" s="1229" t="s">
        <v>606</v>
      </c>
      <c r="D60" s="1230"/>
      <c r="E60" s="1231"/>
      <c r="F60" s="130">
        <v>0</v>
      </c>
      <c r="G60" s="130">
        <v>0</v>
      </c>
      <c r="H60" s="131">
        <v>2091</v>
      </c>
    </row>
    <row r="61" spans="2:8" ht="45.75" customHeight="1" x14ac:dyDescent="0.2">
      <c r="B61" s="129"/>
      <c r="C61" s="1229" t="s">
        <v>607</v>
      </c>
      <c r="D61" s="1230"/>
      <c r="E61" s="1231"/>
      <c r="F61" s="130">
        <v>1575</v>
      </c>
      <c r="G61" s="130">
        <v>1644</v>
      </c>
      <c r="H61" s="131">
        <v>1625</v>
      </c>
    </row>
    <row r="62" spans="2:8" ht="45.75" customHeight="1" thickBot="1" x14ac:dyDescent="0.25">
      <c r="B62" s="132"/>
      <c r="C62" s="1232" t="s">
        <v>608</v>
      </c>
      <c r="D62" s="1233"/>
      <c r="E62" s="1234"/>
      <c r="F62" s="133">
        <v>185</v>
      </c>
      <c r="G62" s="133">
        <v>894</v>
      </c>
      <c r="H62" s="134">
        <v>1281</v>
      </c>
    </row>
    <row r="63" spans="2:8" ht="52.5" customHeight="1" thickBot="1" x14ac:dyDescent="0.25">
      <c r="B63" s="135"/>
      <c r="C63" s="1235" t="s">
        <v>49</v>
      </c>
      <c r="D63" s="1235"/>
      <c r="E63" s="1236"/>
      <c r="F63" s="136">
        <v>68097</v>
      </c>
      <c r="G63" s="136">
        <v>87409</v>
      </c>
      <c r="H63" s="137">
        <v>90187</v>
      </c>
    </row>
    <row r="64" spans="2:8" ht="13" x14ac:dyDescent="0.2"/>
  </sheetData>
  <sheetProtection algorithmName="SHA-512" hashValue="4J0DZ1GJK4DkivX8Ww5JsbtSVtVtRUlGZdYEFLM6U+tBGC5kfATBtKd1KfOGb6rNJ0cBVeYpWADbAt//mV2xzQ==" saltValue="4+aBV+fpzEkLiH48DUX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538</v>
      </c>
      <c r="G2" s="151"/>
      <c r="H2" s="152"/>
    </row>
    <row r="3" spans="1:8" x14ac:dyDescent="0.2">
      <c r="A3" s="148" t="s">
        <v>531</v>
      </c>
      <c r="B3" s="153"/>
      <c r="C3" s="154"/>
      <c r="D3" s="155">
        <v>70552</v>
      </c>
      <c r="E3" s="156"/>
      <c r="F3" s="157">
        <v>57132</v>
      </c>
      <c r="G3" s="158"/>
      <c r="H3" s="159"/>
    </row>
    <row r="4" spans="1:8" x14ac:dyDescent="0.2">
      <c r="A4" s="160"/>
      <c r="B4" s="161"/>
      <c r="C4" s="162"/>
      <c r="D4" s="163">
        <v>38394</v>
      </c>
      <c r="E4" s="164"/>
      <c r="F4" s="165">
        <v>30126</v>
      </c>
      <c r="G4" s="166"/>
      <c r="H4" s="167"/>
    </row>
    <row r="5" spans="1:8" x14ac:dyDescent="0.2">
      <c r="A5" s="148" t="s">
        <v>533</v>
      </c>
      <c r="B5" s="153"/>
      <c r="C5" s="154"/>
      <c r="D5" s="155">
        <v>78366</v>
      </c>
      <c r="E5" s="156"/>
      <c r="F5" s="157">
        <v>58766</v>
      </c>
      <c r="G5" s="158"/>
      <c r="H5" s="159"/>
    </row>
    <row r="6" spans="1:8" x14ac:dyDescent="0.2">
      <c r="A6" s="160"/>
      <c r="B6" s="161"/>
      <c r="C6" s="162"/>
      <c r="D6" s="163">
        <v>39044</v>
      </c>
      <c r="E6" s="164"/>
      <c r="F6" s="165">
        <v>29363</v>
      </c>
      <c r="G6" s="166"/>
      <c r="H6" s="167"/>
    </row>
    <row r="7" spans="1:8" x14ac:dyDescent="0.2">
      <c r="A7" s="148" t="s">
        <v>534</v>
      </c>
      <c r="B7" s="153"/>
      <c r="C7" s="154"/>
      <c r="D7" s="155">
        <v>75099</v>
      </c>
      <c r="E7" s="156"/>
      <c r="F7" s="157">
        <v>62482</v>
      </c>
      <c r="G7" s="158"/>
      <c r="H7" s="159"/>
    </row>
    <row r="8" spans="1:8" x14ac:dyDescent="0.2">
      <c r="A8" s="160"/>
      <c r="B8" s="161"/>
      <c r="C8" s="162"/>
      <c r="D8" s="163">
        <v>40652</v>
      </c>
      <c r="E8" s="164"/>
      <c r="F8" s="165">
        <v>34626</v>
      </c>
      <c r="G8" s="166"/>
      <c r="H8" s="167"/>
    </row>
    <row r="9" spans="1:8" x14ac:dyDescent="0.2">
      <c r="A9" s="148" t="s">
        <v>535</v>
      </c>
      <c r="B9" s="153"/>
      <c r="C9" s="154"/>
      <c r="D9" s="155">
        <v>77330</v>
      </c>
      <c r="E9" s="156"/>
      <c r="F9" s="157">
        <v>59288</v>
      </c>
      <c r="G9" s="158"/>
      <c r="H9" s="159"/>
    </row>
    <row r="10" spans="1:8" x14ac:dyDescent="0.2">
      <c r="A10" s="160"/>
      <c r="B10" s="161"/>
      <c r="C10" s="162"/>
      <c r="D10" s="163">
        <v>42132</v>
      </c>
      <c r="E10" s="164"/>
      <c r="F10" s="165">
        <v>32670</v>
      </c>
      <c r="G10" s="166"/>
      <c r="H10" s="167"/>
    </row>
    <row r="11" spans="1:8" x14ac:dyDescent="0.2">
      <c r="A11" s="148" t="s">
        <v>536</v>
      </c>
      <c r="B11" s="153"/>
      <c r="C11" s="154"/>
      <c r="D11" s="155">
        <v>73550</v>
      </c>
      <c r="E11" s="156"/>
      <c r="F11" s="157">
        <v>63490</v>
      </c>
      <c r="G11" s="158"/>
      <c r="H11" s="159"/>
    </row>
    <row r="12" spans="1:8" x14ac:dyDescent="0.2">
      <c r="A12" s="160"/>
      <c r="B12" s="161"/>
      <c r="C12" s="168"/>
      <c r="D12" s="163">
        <v>34919</v>
      </c>
      <c r="E12" s="164"/>
      <c r="F12" s="165">
        <v>35347</v>
      </c>
      <c r="G12" s="166"/>
      <c r="H12" s="167"/>
    </row>
    <row r="13" spans="1:8" x14ac:dyDescent="0.2">
      <c r="A13" s="148"/>
      <c r="B13" s="153"/>
      <c r="C13" s="169"/>
      <c r="D13" s="170">
        <v>74979</v>
      </c>
      <c r="E13" s="171"/>
      <c r="F13" s="172">
        <v>60232</v>
      </c>
      <c r="G13" s="173"/>
      <c r="H13" s="159"/>
    </row>
    <row r="14" spans="1:8" x14ac:dyDescent="0.2">
      <c r="A14" s="160"/>
      <c r="B14" s="161"/>
      <c r="C14" s="162"/>
      <c r="D14" s="163">
        <v>39028</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0.3</v>
      </c>
      <c r="C19" s="174">
        <f>ROUND(VALUE(SUBSTITUTE(実質収支比率等に係る経年分析!G$48,"▲","-")),2)</f>
        <v>7.0000000000000007E-2</v>
      </c>
      <c r="D19" s="174">
        <f>ROUND(VALUE(SUBSTITUTE(実質収支比率等に係る経年分析!H$48,"▲","-")),2)</f>
        <v>0.22</v>
      </c>
      <c r="E19" s="174">
        <f>ROUND(VALUE(SUBSTITUTE(実質収支比率等に係る経年分析!I$48,"▲","-")),2)</f>
        <v>0.25</v>
      </c>
      <c r="F19" s="174">
        <f>ROUND(VALUE(SUBSTITUTE(実質収支比率等に係る経年分析!J$48,"▲","-")),2)</f>
        <v>0.33</v>
      </c>
    </row>
    <row r="20" spans="1:11" x14ac:dyDescent="0.2">
      <c r="A20" s="174" t="s">
        <v>53</v>
      </c>
      <c r="B20" s="174">
        <f>ROUND(VALUE(SUBSTITUTE(実質収支比率等に係る経年分析!F$47,"▲","-")),2)</f>
        <v>2.62</v>
      </c>
      <c r="C20" s="174">
        <f>ROUND(VALUE(SUBSTITUTE(実質収支比率等に係る経年分析!G$47,"▲","-")),2)</f>
        <v>1.86</v>
      </c>
      <c r="D20" s="174">
        <f>ROUND(VALUE(SUBSTITUTE(実質収支比率等に係る経年分析!H$47,"▲","-")),2)</f>
        <v>3.16</v>
      </c>
      <c r="E20" s="174">
        <f>ROUND(VALUE(SUBSTITUTE(実質収支比率等に係る経年分析!I$47,"▲","-")),2)</f>
        <v>3.47</v>
      </c>
      <c r="F20" s="174">
        <f>ROUND(VALUE(SUBSTITUTE(実質収支比率等に係る経年分析!J$47,"▲","-")),2)</f>
        <v>3.24</v>
      </c>
    </row>
    <row r="21" spans="1:11" x14ac:dyDescent="0.2">
      <c r="A21" s="174" t="s">
        <v>54</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-0.97</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-0.11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0.77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0.96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0.56000000000000005</v>
      </c>
    </row>
    <row r="30" spans="1:11" x14ac:dyDescent="0.2">
      <c r="A30" s="175" t="str">
        <f>IF(連結実質赤字比率に係る赤字・黒字の構成分析!C$40="",NA(),連結実質赤字比率に係る赤字・黒字の構成分析!C$40)</f>
        <v>高速鉄道事業会計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1.66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0.76</v>
      </c>
    </row>
    <row r="31" spans="1:11" x14ac:dyDescent="0.2">
      <c r="A31" s="175" t="str">
        <f>IF(連結実質赤字比率に係る赤字・黒字の構成分析!C$39="",NA(),連結実質赤字比率に係る赤字・黒字の構成分析!C$39)</f>
        <v>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1.39</v>
      </c>
    </row>
    <row r="32" spans="1:11" x14ac:dyDescent="0.2">
      <c r="A32" s="175" t="str">
        <f>IF(連結実質赤字比率に係る赤字・黒字の構成分析!C$38="",NA(),連結実質赤字比率に係る赤字・黒字の構成分析!C$38)</f>
        <v>市街地再開発事業費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5.86</v>
      </c>
    </row>
    <row r="34" spans="1:16" x14ac:dyDescent="0.2">
      <c r="A34" s="175" t="str">
        <f>IF(連結実質赤字比率に係る赤字・黒字の構成分析!C$36="",NA(),連結実質赤字比率に係る赤字・黒字の構成分析!C$36)</f>
        <v>港湾事業会計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7.08</v>
      </c>
    </row>
    <row r="35" spans="1:16" x14ac:dyDescent="0.2">
      <c r="A35" s="175" t="str">
        <f>IF(連結実質赤字比率に係る赤字・黒字の構成分析!C$35="",NA(),連結実質赤字比率に係る赤字・黒字の構成分析!C$35)</f>
        <v>新都市整備事業会計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26.56</v>
      </c>
    </row>
    <row r="36" spans="1:16" x14ac:dyDescent="0.2">
      <c r="A36" s="175" t="str">
        <f>IF(連結実質赤字比率に係る赤字・黒字の構成分析!C$34="",NA(),連結実質赤字比率に係る赤字・黒字の構成分析!C$34)</f>
        <v>自動車事業会計</v>
      </c>
      <c r="B36" s="175">
        <f>IF(ROUND(VALUE(SUBSTITUTE(連結実質赤字比率に係る赤字・黒字の構成分析!F$34,"▲", "-")), 2) &lt; 0, ABS(ROUND(VALUE(SUBSTITUTE(連結実質赤字比率に係る赤字・黒字の構成分析!F$34,"▲", "-")), 2)), NA())</f>
        <v>0.39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0.35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0.37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0.37</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89541</v>
      </c>
      <c r="E42" s="176"/>
      <c r="F42" s="176"/>
      <c r="G42" s="176">
        <f>'実質公債費比率（分子）の構造'!L$52</f>
        <v>85784</v>
      </c>
      <c r="H42" s="176"/>
      <c r="I42" s="176"/>
      <c r="J42" s="176">
        <f>'実質公債費比率（分子）の構造'!M$52</f>
        <v>86057</v>
      </c>
      <c r="K42" s="176"/>
      <c r="L42" s="176"/>
      <c r="M42" s="176">
        <f>'実質公債費比率（分子）の構造'!N$52</f>
        <v>83845</v>
      </c>
      <c r="N42" s="176"/>
      <c r="O42" s="176"/>
      <c r="P42" s="176">
        <f>'実質公債費比率（分子）の構造'!O$52</f>
        <v>87538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587</v>
      </c>
      <c r="C44" s="176"/>
      <c r="D44" s="176"/>
      <c r="E44" s="176">
        <f>'実質公債費比率（分子）の構造'!L$50</f>
        <v>579</v>
      </c>
      <c r="F44" s="176"/>
      <c r="G44" s="176"/>
      <c r="H44" s="176">
        <f>'実質公債費比率（分子）の構造'!M$50</f>
        <v>620</v>
      </c>
      <c r="I44" s="176"/>
      <c r="J44" s="176"/>
      <c r="K44" s="176">
        <f>'実質公債費比率（分子）の構造'!N$50</f>
        <v>616</v>
      </c>
      <c r="L44" s="176"/>
      <c r="M44" s="176"/>
      <c r="N44" s="176">
        <f>'実質公債費比率（分子）の構造'!O$50</f>
        <v>990</v>
      </c>
      <c r="O44" s="176"/>
      <c r="P44" s="176"/>
    </row>
    <row r="45" spans="1:16" x14ac:dyDescent="0.2">
      <c r="A45" s="176" t="s">
        <v>63</v>
      </c>
      <c r="B45" s="176">
        <f>'実質公債費比率（分子）の構造'!K$49</f>
        <v>161</v>
      </c>
      <c r="C45" s="176"/>
      <c r="D45" s="176"/>
      <c r="E45" s="176">
        <f>'実質公債費比率（分子）の構造'!L$49</f>
        <v>144</v>
      </c>
      <c r="F45" s="176"/>
      <c r="G45" s="176"/>
      <c r="H45" s="176">
        <f>'実質公債費比率（分子）の構造'!M$49</f>
        <v>12</v>
      </c>
      <c r="I45" s="176"/>
      <c r="J45" s="176"/>
      <c r="K45" s="176">
        <f>'実質公債費比率（分子）の構造'!N$49</f>
        <v>12</v>
      </c>
      <c r="L45" s="176"/>
      <c r="M45" s="176"/>
      <c r="N45" s="176">
        <f>'実質公債費比率（分子）の構造'!O$49</f>
        <v>12</v>
      </c>
      <c r="O45" s="176"/>
      <c r="P45" s="176"/>
    </row>
    <row r="46" spans="1:16" x14ac:dyDescent="0.2">
      <c r="A46" s="176" t="s">
        <v>64</v>
      </c>
      <c r="B46" s="176">
        <f>'実質公債費比率（分子）の構造'!K$48</f>
        <v>15259</v>
      </c>
      <c r="C46" s="176"/>
      <c r="D46" s="176"/>
      <c r="E46" s="176">
        <f>'実質公債費比率（分子）の構造'!L$48</f>
        <v>15527</v>
      </c>
      <c r="F46" s="176"/>
      <c r="G46" s="176"/>
      <c r="H46" s="176">
        <f>'実質公債費比率（分子）の構造'!M$48</f>
        <v>16277</v>
      </c>
      <c r="I46" s="176"/>
      <c r="J46" s="176"/>
      <c r="K46" s="176">
        <f>'実質公債費比率（分子）の構造'!N$48</f>
        <v>15801</v>
      </c>
      <c r="L46" s="176"/>
      <c r="M46" s="176"/>
      <c r="N46" s="176">
        <f>'実質公債費比率（分子）の構造'!O$48</f>
        <v>17119</v>
      </c>
      <c r="O46" s="176"/>
      <c r="P46" s="176"/>
    </row>
    <row r="47" spans="1:16" x14ac:dyDescent="0.2">
      <c r="A47" s="176" t="s">
        <v>12</v>
      </c>
      <c r="B47" s="176">
        <f>'実質公債費比率（分子）の構造'!K$47</f>
        <v>42879</v>
      </c>
      <c r="C47" s="176"/>
      <c r="D47" s="176"/>
      <c r="E47" s="176">
        <f>'実質公債費比率（分子）の構造'!L$47</f>
        <v>44716</v>
      </c>
      <c r="F47" s="176"/>
      <c r="G47" s="176"/>
      <c r="H47" s="176">
        <f>'実質公債費比率（分子）の構造'!M$47</f>
        <v>46696</v>
      </c>
      <c r="I47" s="176"/>
      <c r="J47" s="176"/>
      <c r="K47" s="176">
        <f>'実質公債費比率（分子）の構造'!N$47</f>
        <v>48432</v>
      </c>
      <c r="L47" s="176"/>
      <c r="M47" s="176"/>
      <c r="N47" s="176">
        <f>'実質公債費比率（分子）の構造'!O$47</f>
        <v>49851</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46454</v>
      </c>
      <c r="C49" s="176"/>
      <c r="D49" s="176"/>
      <c r="E49" s="176">
        <f>'実質公債費比率（分子）の構造'!L$45</f>
        <v>43314</v>
      </c>
      <c r="F49" s="176"/>
      <c r="G49" s="176"/>
      <c r="H49" s="176">
        <f>'実質公債費比率（分子）の構造'!M$45</f>
        <v>40219</v>
      </c>
      <c r="I49" s="176"/>
      <c r="J49" s="176"/>
      <c r="K49" s="176">
        <f>'実質公債費比率（分子）の構造'!N$45</f>
        <v>39836</v>
      </c>
      <c r="L49" s="176"/>
      <c r="M49" s="176"/>
      <c r="N49" s="176">
        <f>'実質公債費比率（分子）の構造'!O$45</f>
        <v>39953</v>
      </c>
      <c r="O49" s="176"/>
      <c r="P49" s="176"/>
    </row>
    <row r="50" spans="1:16" x14ac:dyDescent="0.2">
      <c r="A50" s="176" t="s">
        <v>67</v>
      </c>
      <c r="B50" s="176" t="e">
        <f>NA()</f>
        <v>#N/A</v>
      </c>
      <c r="C50" s="176">
        <f>IF(ISNUMBER('実質公債費比率（分子）の構造'!K$53),'実質公債費比率（分子）の構造'!K$53,NA())</f>
        <v>15799</v>
      </c>
      <c r="D50" s="176" t="e">
        <f>NA()</f>
        <v>#N/A</v>
      </c>
      <c r="E50" s="176" t="e">
        <f>NA()</f>
        <v>#N/A</v>
      </c>
      <c r="F50" s="176">
        <f>IF(ISNUMBER('実質公債費比率（分子）の構造'!L$53),'実質公債費比率（分子）の構造'!L$53,NA())</f>
        <v>18496</v>
      </c>
      <c r="G50" s="176" t="e">
        <f>NA()</f>
        <v>#N/A</v>
      </c>
      <c r="H50" s="176" t="e">
        <f>NA()</f>
        <v>#N/A</v>
      </c>
      <c r="I50" s="176">
        <f>IF(ISNUMBER('実質公債費比率（分子）の構造'!M$53),'実質公債費比率（分子）の構造'!M$53,NA())</f>
        <v>17767</v>
      </c>
      <c r="J50" s="176" t="e">
        <f>NA()</f>
        <v>#N/A</v>
      </c>
      <c r="K50" s="176" t="e">
        <f>NA()</f>
        <v>#N/A</v>
      </c>
      <c r="L50" s="176">
        <f>IF(ISNUMBER('実質公債費比率（分子）の構造'!N$53),'実質公債費比率（分子）の構造'!N$53,NA())</f>
        <v>20852</v>
      </c>
      <c r="M50" s="176" t="e">
        <f>NA()</f>
        <v>#N/A</v>
      </c>
      <c r="N50" s="176" t="e">
        <f>NA()</f>
        <v>#N/A</v>
      </c>
      <c r="O50" s="176">
        <f>IF(ISNUMBER('実質公債費比率（分子）の構造'!O$53),'実質公債費比率（分子）の構造'!O$53,NA())</f>
        <v>20387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789859</v>
      </c>
      <c r="E56" s="175"/>
      <c r="F56" s="175"/>
      <c r="G56" s="175">
        <f>'将来負担比率（分子）の構造'!J$52</f>
        <v>804996</v>
      </c>
      <c r="H56" s="175"/>
      <c r="I56" s="175"/>
      <c r="J56" s="175">
        <f>'将来負担比率（分子）の構造'!K$52</f>
        <v>817714</v>
      </c>
      <c r="K56" s="175"/>
      <c r="L56" s="175"/>
      <c r="M56" s="175">
        <f>'将来負担比率（分子）の構造'!L$52</f>
        <v>816493</v>
      </c>
      <c r="N56" s="175"/>
      <c r="O56" s="175"/>
      <c r="P56" s="175">
        <f>'将来負担比率（分子）の構造'!M$52</f>
        <v>803890</v>
      </c>
    </row>
    <row r="57" spans="1:16" x14ac:dyDescent="0.2">
      <c r="A57" s="175" t="s">
        <v>42</v>
      </c>
      <c r="B57" s="175"/>
      <c r="C57" s="175"/>
      <c r="D57" s="175">
        <f>'将来負担比率（分子）の構造'!I$51</f>
        <v>207043</v>
      </c>
      <c r="E57" s="175"/>
      <c r="F57" s="175"/>
      <c r="G57" s="175">
        <f>'将来負担比率（分子）の構造'!J$51</f>
        <v>207734</v>
      </c>
      <c r="H57" s="175"/>
      <c r="I57" s="175"/>
      <c r="J57" s="175">
        <f>'将来負担比率（分子）の構造'!K$51</f>
        <v>208776</v>
      </c>
      <c r="K57" s="175"/>
      <c r="L57" s="175"/>
      <c r="M57" s="175">
        <f>'将来負担比率（分子）の構造'!L$51</f>
        <v>200650</v>
      </c>
      <c r="N57" s="175"/>
      <c r="O57" s="175"/>
      <c r="P57" s="175">
        <f>'将来負担比率（分子）の構造'!M$51</f>
        <v>198910</v>
      </c>
    </row>
    <row r="58" spans="1:16" x14ac:dyDescent="0.2">
      <c r="A58" s="175" t="s">
        <v>41</v>
      </c>
      <c r="B58" s="175"/>
      <c r="C58" s="175"/>
      <c r="D58" s="175">
        <f>'将来負担比率（分子）の構造'!I$50</f>
        <v>315291</v>
      </c>
      <c r="E58" s="175"/>
      <c r="F58" s="175"/>
      <c r="G58" s="175">
        <f>'将来負担比率（分子）の構造'!J$50</f>
        <v>334226</v>
      </c>
      <c r="H58" s="175"/>
      <c r="I58" s="175"/>
      <c r="J58" s="175">
        <f>'将来負担比率（分子）の構造'!K$50</f>
        <v>388248</v>
      </c>
      <c r="K58" s="175"/>
      <c r="L58" s="175"/>
      <c r="M58" s="175">
        <f>'将来負担比率（分子）の構造'!L$50</f>
        <v>427679</v>
      </c>
      <c r="N58" s="175"/>
      <c r="O58" s="175"/>
      <c r="P58" s="175">
        <f>'将来負担比率（分子）の構造'!M$50</f>
        <v>456435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6081</v>
      </c>
      <c r="C61" s="175"/>
      <c r="D61" s="175"/>
      <c r="E61" s="175">
        <f>'将来負担比率（分子）の構造'!J$46</f>
        <v>2629</v>
      </c>
      <c r="F61" s="175"/>
      <c r="G61" s="175"/>
      <c r="H61" s="175">
        <f>'将来負担比率（分子）の構造'!K$46</f>
        <v>348</v>
      </c>
      <c r="I61" s="175"/>
      <c r="J61" s="175"/>
      <c r="K61" s="175">
        <f>'将来負担比率（分子）の構造'!L$46</f>
        <v>1006</v>
      </c>
      <c r="L61" s="175"/>
      <c r="M61" s="175"/>
      <c r="N61" s="175">
        <f>'将来負担比率（分子）の構造'!M$46</f>
        <v>1664</v>
      </c>
      <c r="O61" s="175"/>
      <c r="P61" s="175"/>
    </row>
    <row r="62" spans="1:16" x14ac:dyDescent="0.2">
      <c r="A62" s="175" t="s">
        <v>35</v>
      </c>
      <c r="B62" s="175">
        <f>'将来負担比率（分子）の構造'!I$45</f>
        <v>128896</v>
      </c>
      <c r="C62" s="175"/>
      <c r="D62" s="175"/>
      <c r="E62" s="175">
        <f>'将来負担比率（分子）の構造'!J$45</f>
        <v>126295</v>
      </c>
      <c r="F62" s="175"/>
      <c r="G62" s="175"/>
      <c r="H62" s="175">
        <f>'将来負担比率（分子）の構造'!K$45</f>
        <v>124080</v>
      </c>
      <c r="I62" s="175"/>
      <c r="J62" s="175"/>
      <c r="K62" s="175">
        <f>'将来負担比率（分子）の構造'!L$45</f>
        <v>120572</v>
      </c>
      <c r="L62" s="175"/>
      <c r="M62" s="175"/>
      <c r="N62" s="175">
        <f>'将来負担比率（分子）の構造'!M$45</f>
        <v>125071</v>
      </c>
      <c r="O62" s="175"/>
      <c r="P62" s="175"/>
    </row>
    <row r="63" spans="1:16" x14ac:dyDescent="0.2">
      <c r="A63" s="175" t="s">
        <v>34</v>
      </c>
      <c r="B63" s="175">
        <f>'将来負担比率（分子）の構造'!I$44</f>
        <v>302</v>
      </c>
      <c r="C63" s="175"/>
      <c r="D63" s="175"/>
      <c r="E63" s="175">
        <f>'将来負担比率（分子）の構造'!J$44</f>
        <v>162</v>
      </c>
      <c r="F63" s="175"/>
      <c r="G63" s="175"/>
      <c r="H63" s="175">
        <f>'将来負担比率（分子）の構造'!K$44</f>
        <v>154</v>
      </c>
      <c r="I63" s="175"/>
      <c r="J63" s="175"/>
      <c r="K63" s="175">
        <f>'将来負担比率（分子）の構造'!L$44</f>
        <v>145</v>
      </c>
      <c r="L63" s="175"/>
      <c r="M63" s="175"/>
      <c r="N63" s="175">
        <f>'将来負担比率（分子）の構造'!M$44</f>
        <v>134</v>
      </c>
      <c r="O63" s="175"/>
      <c r="P63" s="175"/>
    </row>
    <row r="64" spans="1:16" x14ac:dyDescent="0.2">
      <c r="A64" s="175" t="s">
        <v>33</v>
      </c>
      <c r="B64" s="175">
        <f>'将来負担比率（分子）の構造'!I$43</f>
        <v>159851</v>
      </c>
      <c r="C64" s="175"/>
      <c r="D64" s="175"/>
      <c r="E64" s="175">
        <f>'将来負担比率（分子）の構造'!J$43</f>
        <v>144417</v>
      </c>
      <c r="F64" s="175"/>
      <c r="G64" s="175"/>
      <c r="H64" s="175">
        <f>'将来負担比率（分子）の構造'!K$43</f>
        <v>163536</v>
      </c>
      <c r="I64" s="175"/>
      <c r="J64" s="175"/>
      <c r="K64" s="175">
        <f>'将来負担比率（分子）の構造'!L$43</f>
        <v>180870</v>
      </c>
      <c r="L64" s="175"/>
      <c r="M64" s="175"/>
      <c r="N64" s="175">
        <f>'将来負担比率（分子）の構造'!M$43</f>
        <v>186873</v>
      </c>
      <c r="O64" s="175"/>
      <c r="P64" s="175"/>
    </row>
    <row r="65" spans="1:16" x14ac:dyDescent="0.2">
      <c r="A65" s="175" t="s">
        <v>32</v>
      </c>
      <c r="B65" s="175">
        <f>'将来負担比率（分子）の構造'!I$42</f>
        <v>12625</v>
      </c>
      <c r="C65" s="175"/>
      <c r="D65" s="175"/>
      <c r="E65" s="175">
        <f>'将来負担比率（分子）の構造'!J$42</f>
        <v>9266</v>
      </c>
      <c r="F65" s="175"/>
      <c r="G65" s="175"/>
      <c r="H65" s="175">
        <f>'将来負担比率（分子）の構造'!K$42</f>
        <v>8137</v>
      </c>
      <c r="I65" s="175"/>
      <c r="J65" s="175"/>
      <c r="K65" s="175">
        <f>'将来負担比率（分子）の構造'!L$42</f>
        <v>7313</v>
      </c>
      <c r="L65" s="175"/>
      <c r="M65" s="175"/>
      <c r="N65" s="175">
        <f>'将来負担比率（分子）の構造'!M$42</f>
        <v>6152</v>
      </c>
      <c r="O65" s="175"/>
      <c r="P65" s="175"/>
    </row>
    <row r="66" spans="1:16" x14ac:dyDescent="0.2">
      <c r="A66" s="175" t="s">
        <v>31</v>
      </c>
      <c r="B66" s="175">
        <f>'将来負担比率（分子）の構造'!I$41</f>
        <v>1256347</v>
      </c>
      <c r="C66" s="175"/>
      <c r="D66" s="175"/>
      <c r="E66" s="175">
        <f>'将来負担比率（分子）の構造'!J$41</f>
        <v>1302898</v>
      </c>
      <c r="F66" s="175"/>
      <c r="G66" s="175"/>
      <c r="H66" s="175">
        <f>'将来負担比率（分子）の構造'!K$41</f>
        <v>1347560</v>
      </c>
      <c r="I66" s="175"/>
      <c r="J66" s="175"/>
      <c r="K66" s="175">
        <f>'将来負担比率（分子）の構造'!L$41</f>
        <v>1375102</v>
      </c>
      <c r="L66" s="175"/>
      <c r="M66" s="175"/>
      <c r="N66" s="175">
        <f>'将来負担比率（分子）の構造'!M$41</f>
        <v>1390372</v>
      </c>
      <c r="O66" s="175"/>
      <c r="P66" s="175"/>
    </row>
    <row r="67" spans="1:16" x14ac:dyDescent="0.2">
      <c r="A67" s="175" t="s">
        <v>71</v>
      </c>
      <c r="B67" s="175" t="e">
        <f>NA()</f>
        <v>#N/A</v>
      </c>
      <c r="C67" s="175">
        <f>IF(ISNUMBER('将来負担比率（分子）の構造'!I$53), IF('将来負担比率（分子）の構造'!I$53 &lt; 0, 0, '将来負担比率（分子）の構造'!I$53), NA())</f>
        <v>251909</v>
      </c>
      <c r="D67" s="175" t="e">
        <f>NA()</f>
        <v>#N/A</v>
      </c>
      <c r="E67" s="175" t="e">
        <f>NA()</f>
        <v>#N/A</v>
      </c>
      <c r="F67" s="175">
        <f>IF(ISNUMBER('将来負担比率（分子）の構造'!J$53), IF('将来負担比率（分子）の構造'!J$53 &lt; 0, 0, '将来負担比率（分子）の構造'!J$53), NA())</f>
        <v>238712</v>
      </c>
      <c r="G67" s="175" t="e">
        <f>NA()</f>
        <v>#N/A</v>
      </c>
      <c r="H67" s="175" t="e">
        <f>NA()</f>
        <v>#N/A</v>
      </c>
      <c r="I67" s="175">
        <f>IF(ISNUMBER('将来負担比率（分子）の構造'!K$53), IF('将来負担比率（分子）の構造'!K$53 &lt; 0, 0, '将来負担比率（分子）の構造'!K$53), NA())</f>
        <v>229077</v>
      </c>
      <c r="J67" s="175" t="e">
        <f>NA()</f>
        <v>#N/A</v>
      </c>
      <c r="K67" s="175" t="e">
        <f>NA()</f>
        <v>#N/A</v>
      </c>
      <c r="L67" s="175">
        <f>IF(ISNUMBER('将来負担比率（分子）の構造'!L$53), IF('将来負担比率（分子）の構造'!L$53 &lt; 0, 0, '将来負担比率（分子）の構造'!L$53), NA())</f>
        <v>240187</v>
      </c>
      <c r="M67" s="175" t="e">
        <f>NA()</f>
        <v>#N/A</v>
      </c>
      <c r="N67" s="175" t="e">
        <f>NA()</f>
        <v>#N/A</v>
      </c>
      <c r="O67" s="175">
        <f>IF(ISNUMBER('将来負担比率（分子）の構造'!M$53), IF('将来負担比率（分子）の構造'!M$53 &lt; 0, 0, '将来負担比率（分子）の構造'!M$53), NA())</f>
        <v>251032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14562</v>
      </c>
      <c r="C72" s="179">
        <f>基金残高に係る経年分析!G55</f>
        <v>15598</v>
      </c>
      <c r="D72" s="179">
        <f>基金残高に係る経年分析!H55</f>
        <v>14726</v>
      </c>
    </row>
    <row r="73" spans="1:16" x14ac:dyDescent="0.2">
      <c r="A73" s="178" t="s">
        <v>74</v>
      </c>
      <c r="B73" s="179">
        <f>基金残高に係る経年分析!F56</f>
        <v>25032</v>
      </c>
      <c r="C73" s="179">
        <f>基金残高に係る経年分析!G56</f>
        <v>21791</v>
      </c>
      <c r="D73" s="179">
        <f>基金残高に係る経年分析!H56</f>
        <v>23297</v>
      </c>
    </row>
    <row r="74" spans="1:16" x14ac:dyDescent="0.2">
      <c r="A74" s="178" t="s">
        <v>75</v>
      </c>
      <c r="B74" s="179">
        <f>基金残高に係る経年分析!F57</f>
        <v>28503</v>
      </c>
      <c r="C74" s="179">
        <f>基金残高に係る経年分析!G57</f>
        <v>50019</v>
      </c>
      <c r="D74" s="179">
        <f>基金残高に係る経年分析!H57</f>
        <v>52164</v>
      </c>
    </row>
  </sheetData>
  <sheetProtection algorithmName="SHA-512" hashValue="yj2ppTzwdVzQWIIVqXPLZopWh2MvChDd+LPJ6autnn6PTB2FYVutJcFxql6bfK85UG2oDwaTw8TmQpjhxr5+xg==" saltValue="PaGulaqLLxQ38NYQvSy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5A677C-6C1C-45AA-9F91-39A644382533}">
  <ds:schemaRef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a4e28f63-7028-4a93-8047-9653a98e0e88"/>
    <ds:schemaRef ds:uri="fd32c9f7-8932-4d07-b49b-91c8a1e26893"/>
  </ds:schemaRefs>
</ds:datastoreItem>
</file>

<file path=customXml/itemProps2.xml><?xml version="1.0" encoding="utf-8"?>
<ds:datastoreItem xmlns:ds="http://schemas.openxmlformats.org/officeDocument/2006/customXml" ds:itemID="{3E8E8EDD-9DCD-454B-94D8-7B65EC4EF705}">
  <ds:schemaRefs>
    <ds:schemaRef ds:uri="http://schemas.microsoft.com/sharepoint/v3/contenttype/forms"/>
  </ds:schemaRefs>
</ds:datastoreItem>
</file>

<file path=customXml/itemProps3.xml><?xml version="1.0" encoding="utf-8"?>
<ds:datastoreItem xmlns:ds="http://schemas.openxmlformats.org/officeDocument/2006/customXml" ds:itemID="{8988420C-975E-4F80-8D00-583BF936C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2025-03-05T05:42:41Z</cp:lastPrinted>
  <dcterms:created xsi:type="dcterms:W3CDTF">2025-02-19T03:34:22Z</dcterms:created>
  <dcterms:modified xsi:type="dcterms:W3CDTF">2025-03-24T05:48:58Z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