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my.sharepoint.com/personal/t_hiruta_soumu_go_jp/Documents/デスクトップ/"/>
    </mc:Choice>
  </mc:AlternateContent>
  <xr:revisionPtr revIDLastSave="0" documentId="13_ncr:1_{B7ECDAC8-FAA2-430D-9AEF-0A587B314ECA}" xr6:coauthVersionLast="47" xr6:coauthVersionMax="47" xr10:uidLastSave="{00000000-0000-0000-0000-000000000000}"/>
  <bookViews>
    <workbookView xWindow="28680" yWindow="-120" windowWidth="16440" windowHeight="29040" tabRatio="84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41" i="10" l="1"/>
  <c r="BG40" i="10"/>
  <c r="BG39" i="10"/>
  <c r="BG38" i="10"/>
  <c r="BG37" i="10"/>
  <c r="BG36" i="10"/>
  <c r="BG35" i="10"/>
  <c r="BG34" i="10"/>
  <c r="AO39"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BW41" i="10"/>
  <c r="AM41" i="10"/>
  <c r="U41" i="10"/>
  <c r="BW40" i="10"/>
  <c r="AM40" i="10"/>
  <c r="U40" i="10"/>
  <c r="BW39" i="10"/>
  <c r="U39" i="10"/>
  <c r="BW38" i="10"/>
  <c r="U38" i="10"/>
  <c r="BW37"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C38" i="10" l="1"/>
  <c r="C39" i="10" l="1"/>
  <c r="C40" i="10" l="1"/>
  <c r="C41" i="10" l="1"/>
  <c r="C42" i="10" l="1"/>
  <c r="U34" i="10" l="1"/>
  <c r="U35" i="10" l="1"/>
  <c r="U36" i="10" l="1"/>
  <c r="U37" i="10" l="1"/>
  <c r="AM34" i="10" l="1"/>
  <c r="AM35" i="10" l="1"/>
  <c r="AM36" i="10" l="1"/>
  <c r="AM37" i="10" l="1"/>
  <c r="AM38" i="10" l="1"/>
  <c r="AM39" i="10" s="1"/>
  <c r="BE34" i="10"/>
  <c r="BE35" i="10" s="1"/>
  <c r="BE36" i="10" s="1"/>
  <c r="BE37" i="10" s="1"/>
  <c r="BE38" i="10" s="1"/>
  <c r="BE39" i="10" s="1"/>
  <c r="BE40" i="10" s="1"/>
  <c r="BE41" i="10" s="1"/>
  <c r="CO34" i="10" l="1"/>
  <c r="CO35" i="10" s="1"/>
  <c r="CO36" i="10" s="1"/>
  <c r="CO37" i="10" s="1"/>
  <c r="CO38" i="10" s="1"/>
  <c r="CO39" i="10" s="1"/>
  <c r="CO40" i="10" s="1"/>
  <c r="CO41" i="10" s="1"/>
  <c r="CO42" i="10" s="1"/>
  <c r="CO43" i="10" s="1"/>
  <c r="BW34" i="10"/>
  <c r="BW35" i="10" s="1"/>
  <c r="BW36" i="10" s="1"/>
</calcChain>
</file>

<file path=xl/sharedStrings.xml><?xml version="1.0" encoding="utf-8"?>
<sst xmlns="http://schemas.openxmlformats.org/spreadsheetml/2006/main" count="1185" uniqueCount="609">
  <si>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</si>
  <si>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</si>
  <si>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</si>
  <si>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</si>
  <si>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</si>
  <si>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</si>
  <si>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</si>
  <si>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</si>
  <si>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</si>
  <si>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</si>
  <si>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</si>
  <si>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</si>
  <si>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</si>
  <si>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</si>
  <si>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</si>
  <si>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</si>
  <si>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</si>
  <si>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</si>
  <si>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</si>
  <si>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</si>
  <si>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</si>
  <si>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</si>
  <si>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</si>
  <si>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</si>
  <si>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</si>
  <si>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</si>
  <si>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</si>
  <si>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</si>
  <si>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</si>
  <si>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</si>
  <si>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</si>
  <si>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</si>
  <si>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</si>
  <si>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</si>
  <si>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</si>
  <si>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</si>
  <si>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</si>
  <si>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</si>
  <si>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</si>
  <si>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</si>
  <si>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</si>
  <si>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</si>
  <si>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</si>
  <si>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</si>
  <si>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</si>
  <si>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</si>
  <si>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</si>
  <si>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</si>
  <si>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</si>
  <si>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</si>
  <si>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</si>
  <si>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</si>
  <si>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</si>
  <si>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</si>
  <si>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</si>
  <si>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</si>
  <si>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</si>
  <si>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</si>
  <si>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</si>
  <si>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</si>
  <si>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</si>
  <si>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</si>
  <si>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</si>
  <si>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</si>
  <si>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</si>
  <si>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</si>
  <si>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</si>
  <si>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</si>
  <si>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</si>
  <si>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</si>
  <si>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</si>
  <si>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</si>
  <si>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</si>
  <si>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</si>
  <si>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</si>
  <si>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</si>
  <si>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</si>
  <si>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</si>
  <si>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</si>
  <si>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</si>
  <si>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</si>
  <si>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政令指定都市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</si>
  <si>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</si>
  <si>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</si>
  <si>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</si>
  <si>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</si>
  <si>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</si>
  <si>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</si>
  <si>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</si>
  <si>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</si>
  <si>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</si>
  <si>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</si>
  <si>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</si>
  <si>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</si>
  <si>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北九州市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</si>
  <si>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</si>
  <si>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</si>
  <si>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</si>
  <si>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</si>
  <si>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</si>
  <si>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</si>
  <si>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</si>
  <si>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</si>
  <si>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</si>
  <si>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</si>
  <si>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</si>
  <si>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</si>
  <si>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</si>
  <si>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</si>
  <si>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</si>
  <si>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</si>
  <si>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</si>
  <si>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</si>
  <si>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</si>
  <si>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</si>
  <si>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</si>
  <si>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</si>
  <si>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</si>
  <si>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</si>
  <si>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</si>
  <si>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</si>
  <si>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</si>
  <si>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</si>
  <si>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</si>
  <si>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</si>
  <si>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</si>
  <si>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</si>
  <si>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</si>
  <si>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</si>
  <si>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</si>
  <si>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</si>
  <si>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</si>
  <si>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</si>
  <si>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</si>
  <si>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</si>
  <si>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</si>
  <si>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</si>
  <si>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</si>
  <si>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</si>
  <si>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</si>
  <si>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</si>
  <si>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</si>
  <si>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6"/>
  </si>
  <si>
    <t>うち日本人(％)</t>
    <phoneticPr fontId="5"/>
  </si>
  <si>
    <t>-1.1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</si>
  <si>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</si>
  <si>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</si>
  <si>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</si>
  <si>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</si>
  <si>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</si>
  <si>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</si>
  <si>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</si>
  <si>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</si>
  <si>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</si>
  <si>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</si>
  <si>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</si>
  <si>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</si>
  <si>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</si>
  <si>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</si>
  <si>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</si>
  <si>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</si>
  <si>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</si>
  <si>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</si>
  <si>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</si>
  <si>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</si>
  <si>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</si>
  <si>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</si>
  <si>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</si>
  <si>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</si>
  <si>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</si>
  <si>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</si>
  <si>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</si>
  <si>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</si>
  <si>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</si>
  <si>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</si>
  <si>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</si>
  <si>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</si>
  <si>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</si>
  <si>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</si>
  <si>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</si>
  <si>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</si>
  <si>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</si>
  <si>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</si>
  <si>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</si>
  <si>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</si>
  <si>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</si>
  <si>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</si>
  <si>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</si>
  <si>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</si>
  <si>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</si>
  <si>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</si>
  <si>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</si>
  <si>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</si>
  <si>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</si>
  <si>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</si>
  <si>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</si>
  <si>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</si>
  <si>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</si>
  <si>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</si>
  <si>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</si>
  <si>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</si>
  <si>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</si>
  <si>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</si>
  <si>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福岡県北九州市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</si>
  <si>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</si>
  <si>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</si>
  <si>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</si>
  <si>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</si>
  <si>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</si>
  <si>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</si>
  <si>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</si>
  <si>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</si>
  <si>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</si>
  <si>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</si>
  <si>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</si>
  <si>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</si>
  <si>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</si>
  <si>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</si>
  <si>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</si>
  <si>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</si>
  <si>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</si>
  <si>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</si>
  <si>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</si>
  <si>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</si>
  <si>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</si>
  <si>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</si>
  <si>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</si>
  <si>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</si>
  <si>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</si>
  <si>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</si>
  <si>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</si>
  <si>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</si>
  <si>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</si>
  <si>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</si>
  <si>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</si>
  <si>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</si>
  <si>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</si>
  <si>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</si>
  <si>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</si>
  <si>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</si>
  <si>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</si>
  <si>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</si>
  <si>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</si>
  <si>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</si>
  <si>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</si>
  <si>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</si>
  <si>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</si>
  <si>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</si>
  <si>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</si>
  <si>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</si>
  <si>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</si>
  <si>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</si>
  <si>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</si>
  <si>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</si>
  <si>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</si>
  <si>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</si>
  <si>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</si>
  <si>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</si>
  <si>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</si>
  <si>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</si>
  <si>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</si>
  <si>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</si>
  <si>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</si>
  <si>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</si>
  <si>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</si>
  <si>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</si>
  <si>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</si>
  <si>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</si>
  <si>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</si>
  <si>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</si>
  <si>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</si>
  <si>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</si>
  <si>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</si>
  <si>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</si>
  <si>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</si>
  <si>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</si>
  <si>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</si>
  <si>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</si>
  <si>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</si>
  <si>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</si>
  <si>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</si>
  <si>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</si>
  <si>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</si>
  <si>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</si>
  <si>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</si>
  <si>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</si>
  <si>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</si>
  <si>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</si>
  <si>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</si>
  <si>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</si>
  <si>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</si>
  <si>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</si>
  <si>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</si>
  <si>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</si>
  <si>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</si>
  <si>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</si>
  <si>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</si>
  <si>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</si>
  <si>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</si>
  <si>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</si>
  <si>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</si>
  <si>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</si>
  <si>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</si>
  <si>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</si>
  <si>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</si>
  <si>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</si>
  <si>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</si>
  <si>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</si>
  <si>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</si>
  <si>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</si>
  <si>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</si>
  <si>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</si>
  <si>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</si>
  <si>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</si>
  <si>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</si>
  <si>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</si>
  <si>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</si>
  <si>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</si>
  <si>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</si>
  <si>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</si>
  <si>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</si>
  <si>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</si>
  <si>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</si>
  <si>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</si>
  <si>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</si>
  <si>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</si>
  <si>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</si>
  <si>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</si>
  <si>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</si>
  <si>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</si>
  <si>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</si>
  <si>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病院</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</si>
  <si>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</si>
  <si>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</si>
  <si>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</si>
  <si>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</si>
  <si>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</si>
  <si>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</si>
  <si>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</si>
  <si>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</si>
  <si>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</si>
  <si>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</si>
  <si>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</si>
  <si>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</si>
  <si>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</si>
  <si>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</si>
  <si>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</si>
  <si>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</si>
  <si>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</si>
  <si>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</si>
  <si>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</si>
  <si>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</si>
  <si>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</si>
  <si>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</si>
  <si>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福岡県北九州市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</si>
  <si>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</si>
  <si>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</si>
  <si>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</si>
  <si>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</si>
  <si>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</si>
  <si>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</si>
  <si>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</si>
  <si>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</si>
  <si>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</si>
  <si>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</si>
  <si>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</si>
  <si>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</si>
  <si>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</si>
  <si>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</si>
  <si>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</si>
  <si>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</si>
  <si>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</si>
  <si>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</si>
  <si>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</si>
  <si>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</si>
  <si>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土地区画整理特別会計</t>
    <phoneticPr fontId="5"/>
  </si>
  <si>
    <t>土地区画整理事業清算特別会計</t>
    <phoneticPr fontId="5"/>
  </si>
  <si>
    <t>公債償還特別会計</t>
    <phoneticPr fontId="5"/>
  </si>
  <si>
    <t>住宅新築資金等貸付特別会計</t>
    <phoneticPr fontId="5"/>
  </si>
  <si>
    <t>土地取得特別会計</t>
    <phoneticPr fontId="5"/>
  </si>
  <si>
    <t>母子父子寡婦福祉資金特別会計</t>
    <phoneticPr fontId="5"/>
  </si>
  <si>
    <t>臨海部産業用地貸付特別会計</t>
    <phoneticPr fontId="5"/>
  </si>
  <si>
    <t>市立病院機構病院事業債管理特別会計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</si>
  <si>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</si>
  <si>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</si>
  <si>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</si>
  <si>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</si>
  <si>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</si>
  <si>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</si>
  <si>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</si>
  <si>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</si>
  <si>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</si>
  <si>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</si>
  <si>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</si>
  <si>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</si>
  <si>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</si>
  <si>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</si>
  <si>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</si>
  <si>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</si>
  <si>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駐車場特別会計</t>
    <phoneticPr fontId="5"/>
  </si>
  <si>
    <t>上水道事業会計</t>
    <phoneticPr fontId="5"/>
  </si>
  <si>
    <t>工業用水道事業会計</t>
    <phoneticPr fontId="5"/>
  </si>
  <si>
    <t>交通事業会計</t>
    <phoneticPr fontId="5"/>
  </si>
  <si>
    <t>病院事業会計</t>
    <phoneticPr fontId="5"/>
  </si>
  <si>
    <t>下水道事業会計</t>
    <phoneticPr fontId="5"/>
  </si>
  <si>
    <t>公営競技事業会計</t>
    <phoneticPr fontId="5"/>
  </si>
  <si>
    <t>食肉センター特別会計</t>
    <phoneticPr fontId="5"/>
  </si>
  <si>
    <t>卸売市場特別会計</t>
    <phoneticPr fontId="5"/>
  </si>
  <si>
    <t>渡船特別会計</t>
    <phoneticPr fontId="5"/>
  </si>
  <si>
    <t>漁業集落排水特別会計</t>
    <phoneticPr fontId="5"/>
  </si>
  <si>
    <t>港湾整備特別会計</t>
    <phoneticPr fontId="5"/>
  </si>
  <si>
    <t>市民太陽光発電所特別会計</t>
    <phoneticPr fontId="5"/>
  </si>
  <si>
    <t>産業用地整備特別会計</t>
    <phoneticPr fontId="5"/>
  </si>
  <si>
    <t>空港関連用地整備特別会計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</si>
  <si>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</si>
  <si>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</si>
  <si>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</si>
  <si>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</si>
  <si>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</si>
  <si>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</si>
  <si>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</si>
  <si>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</si>
  <si>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</si>
  <si>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</si>
  <si>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</si>
  <si>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</si>
  <si>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</si>
  <si>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</si>
  <si>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</si>
  <si>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</si>
  <si>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</si>
  <si>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</si>
  <si>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</si>
  <si>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</si>
  <si>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</si>
  <si>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</si>
  <si>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</si>
  <si>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</si>
  <si>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</si>
  <si>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</si>
  <si>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</si>
  <si>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</si>
  <si>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</si>
  <si>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</si>
  <si>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</si>
  <si>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</si>
  <si>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</si>
  <si>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</si>
  <si>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</si>
  <si>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</si>
  <si>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</si>
  <si>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</si>
  <si>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</si>
  <si>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</si>
  <si>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</si>
  <si>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</si>
  <si>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</si>
  <si>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</si>
  <si>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</si>
  <si>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</si>
  <si>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</si>
  <si>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</si>
  <si>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</si>
  <si>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</si>
  <si>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</si>
  <si>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</si>
  <si>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</si>
  <si>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</si>
  <si>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</si>
  <si>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</si>
  <si>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</si>
  <si>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</si>
  <si>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</si>
  <si>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</si>
  <si>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</si>
  <si>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</si>
  <si>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</si>
  <si>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</si>
  <si>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</si>
  <si>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</si>
  <si>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</si>
  <si>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</si>
  <si>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</si>
  <si>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</si>
  <si>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</si>
  <si>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</si>
  <si>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</si>
  <si>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</si>
  <si>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</si>
  <si>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</si>
  <si>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</si>
  <si>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</si>
  <si>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</si>
  <si>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</si>
  <si>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</si>
  <si>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</si>
  <si>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</si>
  <si>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</si>
  <si>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</si>
  <si>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</si>
  <si>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</si>
  <si>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</si>
  <si>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</si>
  <si>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</si>
  <si>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</si>
  <si>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</si>
  <si>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</si>
  <si>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</si>
  <si>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</si>
  <si>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</si>
  <si>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</si>
  <si>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</si>
  <si>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</si>
  <si>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</si>
  <si>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</si>
  <si>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</si>
  <si>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</si>
  <si>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</si>
  <si>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</si>
  <si>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</si>
  <si>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</si>
  <si>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</si>
  <si>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</si>
  <si>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</si>
  <si>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</si>
  <si>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</si>
  <si>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</si>
  <si>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</si>
  <si>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</si>
  <si>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</si>
  <si>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</si>
  <si>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</si>
  <si>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</si>
  <si>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</si>
  <si>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</si>
  <si>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</si>
  <si>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</si>
  <si>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</si>
  <si>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</si>
  <si>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</si>
  <si>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</si>
  <si>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</si>
  <si>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</si>
  <si>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</si>
  <si>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</si>
  <si>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</si>
  <si>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</si>
  <si>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</si>
  <si>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</si>
  <si>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0.10</t>
  </si>
  <si>
    <t>▲ 0.84</t>
  </si>
  <si>
    <t>公営競技事業会計</t>
  </si>
  <si>
    <t>港湾整備特別会計</t>
  </si>
  <si>
    <t>上水道事業会計</t>
  </si>
  <si>
    <t>介護保険特別会計</t>
  </si>
  <si>
    <t>下水道事業会計</t>
  </si>
  <si>
    <t>一般会計</t>
  </si>
  <si>
    <t>工業用水道事業会計</t>
  </si>
  <si>
    <t>国民健康保険特別会計</t>
  </si>
  <si>
    <t>その他会計（赤字）</t>
  </si>
  <si>
    <t>その他会計（黒字）</t>
  </si>
  <si>
    <t>R01</t>
    <phoneticPr fontId="5"/>
  </si>
  <si>
    <t>R02</t>
    <phoneticPr fontId="5"/>
  </si>
  <si>
    <t>R03</t>
    <phoneticPr fontId="5"/>
  </si>
  <si>
    <t>R04</t>
    <phoneticPr fontId="5"/>
  </si>
  <si>
    <t>R05</t>
    <phoneticPr fontId="5"/>
  </si>
  <si>
    <t>法適用企業</t>
  </si>
  <si>
    <t>法非適用企業</t>
  </si>
  <si>
    <t>福岡県自治振興組合</t>
  </si>
  <si>
    <t>直方市・北九州市岡森用水組合</t>
  </si>
  <si>
    <t>福岡県後期高齢者医療広域連合</t>
  </si>
  <si>
    <t>北九州市住宅供給公社</t>
  </si>
  <si>
    <t>〇</t>
  </si>
  <si>
    <t>福岡北九州高速道路公社</t>
  </si>
  <si>
    <t>公立大学法人　北九州市立大学</t>
  </si>
  <si>
    <t>▲ 147</t>
  </si>
  <si>
    <t>公益財団法人　北九州産業学術推進機構</t>
  </si>
  <si>
    <t>公益財団法人　北九州国際交流協会</t>
  </si>
  <si>
    <t>▲ 6</t>
  </si>
  <si>
    <t>公益財団法人　北九州市どうぶつ公園協会</t>
  </si>
  <si>
    <t>公益財団法人　北九州市学校給食協会</t>
  </si>
  <si>
    <t>公益財団法人　北九州市芸術文化振興財団</t>
  </si>
  <si>
    <t>▲ 7</t>
  </si>
  <si>
    <t>公益財団法人　アジア女性交流・研究フォーラム</t>
  </si>
  <si>
    <t>▲ 3</t>
  </si>
  <si>
    <t>公益財団法人　アジア成長研究所</t>
  </si>
  <si>
    <t>▲ 48</t>
  </si>
  <si>
    <t>公益財団法人　北九州観光コンベンション協会</t>
  </si>
  <si>
    <t>公益財団法人　北九州国際技術協力協会</t>
  </si>
  <si>
    <t>▲ 23</t>
  </si>
  <si>
    <t>公益財団法人　北九州市環境整備協会</t>
  </si>
  <si>
    <t>公益財団法人　福岡県豊前海漁業振興基金</t>
  </si>
  <si>
    <t>▲20</t>
  </si>
  <si>
    <t>公益財団法人　福岡県暴力追放運動推進センター</t>
  </si>
  <si>
    <t>北九州高速鉄道株式会社</t>
  </si>
  <si>
    <t>皿倉登山鉄道株式会社</t>
  </si>
  <si>
    <t>北九州埠頭株式会社</t>
  </si>
  <si>
    <t>ひびき灘開発株式会社</t>
  </si>
  <si>
    <t>北九州貨物鉄道施設保有株式会社</t>
  </si>
  <si>
    <t>北九州エアターミナル株式会社</t>
  </si>
  <si>
    <t>株式会社　北九州輸入促進センター</t>
  </si>
  <si>
    <t>北九州ウォーターサービス</t>
  </si>
  <si>
    <t>北九州紫川開発株式会社</t>
  </si>
  <si>
    <t>地方独立行政法人　北九州市立病院機構</t>
  </si>
  <si>
    <t>退職手当基金</t>
    <phoneticPr fontId="5"/>
  </si>
  <si>
    <t>都市高速鉄道等整備基金</t>
    <phoneticPr fontId="2"/>
  </si>
  <si>
    <t>SDGｓ未来基金</t>
    <phoneticPr fontId="2"/>
  </si>
  <si>
    <t>財産区基金</t>
    <phoneticPr fontId="2"/>
  </si>
  <si>
    <t>到津の森公園基金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</si>
</sst>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19" Target="../customXml/item1.xml" Type="http://schemas.openxmlformats.org/officeDocument/2006/relationships/customXml"/><Relationship Id="rId2" Target="worksheets/sheet2.xml" Type="http://schemas.openxmlformats.org/officeDocument/2006/relationships/worksheet"/><Relationship Id="rId20" Target="../customXml/item2.xml" Type="http://schemas.openxmlformats.org/officeDocument/2006/relationships/customXml"/><Relationship Id="rId21"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57132</c:v>
                </c:pt>
                <c:pt idx="1">
                  <c:v>58766</c:v>
                </c:pt>
                <c:pt idx="2">
                  <c:v>62482</c:v>
                </c:pt>
                <c:pt idx="3">
                  <c:v>59288</c:v>
                </c:pt>
                <c:pt idx="4">
                  <c:v>63490</c:v>
                </c:pt>
              </c:numCache>
            </c:numRef>
          </c:val>
          <c:smooth val="0"/>
          <c:extLst>
            <c:ext xmlns:c16="http://schemas.microsoft.com/office/drawing/2014/chart" uri="{C3380CC4-5D6E-409C-BE32-E72D297353CC}">
              <c16:uniqueId val="{00000000-4F52-4C16-AC3E-4D3904C80FB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67063</c:v>
                </c:pt>
                <c:pt idx="1">
                  <c:v>72921</c:v>
                </c:pt>
                <c:pt idx="2">
                  <c:v>72741</c:v>
                </c:pt>
                <c:pt idx="3">
                  <c:v>58990</c:v>
                </c:pt>
                <c:pt idx="4">
                  <c:v>75287</c:v>
                </c:pt>
              </c:numCache>
            </c:numRef>
          </c:val>
          <c:smooth val="0"/>
          <c:extLst>
            <c:ext xmlns:c16="http://schemas.microsoft.com/office/drawing/2014/chart" uri="{C3380CC4-5D6E-409C-BE32-E72D297353CC}">
              <c16:uniqueId val="{00000001-4F52-4C16-AC3E-4D3904C80FB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0.76</c:v>
                </c:pt>
                <c:pt idx="1">
                  <c:v>1.04</c:v>
                </c:pt>
                <c:pt idx="2">
                  <c:v>1.74</c:v>
                </c:pt>
                <c:pt idx="3">
                  <c:v>0.62</c:v>
                </c:pt>
                <c:pt idx="4">
                  <c:v>0.77</c:v>
                </c:pt>
              </c:numCache>
            </c:numRef>
          </c:val>
          <c:extLst>
            <c:ext xmlns:c16="http://schemas.microsoft.com/office/drawing/2014/chart" uri="{C3380CC4-5D6E-409C-BE32-E72D297353CC}">
              <c16:uniqueId val="{00000000-DA16-4EB5-92AD-B8720491986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2.91</c:v>
                </c:pt>
                <c:pt idx="1">
                  <c:v>2.83</c:v>
                </c:pt>
                <c:pt idx="2">
                  <c:v>4.99</c:v>
                </c:pt>
                <c:pt idx="3">
                  <c:v>5.5</c:v>
                </c:pt>
                <c:pt idx="4">
                  <c:v>5.56</c:v>
                </c:pt>
              </c:numCache>
            </c:numRef>
          </c:val>
          <c:extLst>
            <c:ext xmlns:c16="http://schemas.microsoft.com/office/drawing/2014/chart" uri="{C3380CC4-5D6E-409C-BE32-E72D297353CC}">
              <c16:uniqueId val="{00000001-DA16-4EB5-92AD-B8720491986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-0.1</c:v>
                </c:pt>
                <c:pt idx="1">
                  <c:v>0.25</c:v>
                </c:pt>
                <c:pt idx="2">
                  <c:v>2.99</c:v>
                </c:pt>
                <c:pt idx="3">
                  <c:v>-0.84</c:v>
                </c:pt>
                <c:pt idx="4">
                  <c:v>0.31</c:v>
                </c:pt>
              </c:numCache>
            </c:numRef>
          </c:val>
          <c:smooth val="0"/>
          <c:extLst>
            <c:ext xmlns:c16="http://schemas.microsoft.com/office/drawing/2014/chart" uri="{C3380CC4-5D6E-409C-BE32-E72D297353CC}">
              <c16:uniqueId val="{00000002-DA16-4EB5-92AD-B8720491986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1.07</c:v>
                </c:pt>
                <c:pt idx="2">
                  <c:v>#N/A</c:v>
                </c:pt>
                <c:pt idx="3">
                  <c:v>1.02</c:v>
                </c:pt>
                <c:pt idx="4">
                  <c:v>#N/A</c:v>
                </c:pt>
                <c:pt idx="5">
                  <c:v>0.85</c:v>
                </c:pt>
                <c:pt idx="6">
                  <c:v>#N/A</c:v>
                </c:pt>
                <c:pt idx="7">
                  <c:v>0.8</c:v>
                </c:pt>
                <c:pt idx="8">
                  <c:v>#N/A</c:v>
                </c:pt>
                <c:pt idx="9">
                  <c:v>0.92</c:v>
                </c:pt>
              </c:numCache>
            </c:numRef>
          </c:val>
          <c:extLst>
            <c:ext xmlns:c16="http://schemas.microsoft.com/office/drawing/2014/chart" uri="{C3380CC4-5D6E-409C-BE32-E72D297353CC}">
              <c16:uniqueId val="{00000000-575C-4D97-B8E5-ADDBBA2DA60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75C-4D97-B8E5-ADDBBA2DA605}"/>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1.44</c:v>
                </c:pt>
                <c:pt idx="2">
                  <c:v>#N/A</c:v>
                </c:pt>
                <c:pt idx="3">
                  <c:v>1.2</c:v>
                </c:pt>
                <c:pt idx="4">
                  <c:v>#N/A</c:v>
                </c:pt>
                <c:pt idx="5">
                  <c:v>1.2</c:v>
                </c:pt>
                <c:pt idx="6">
                  <c:v>#N/A</c:v>
                </c:pt>
                <c:pt idx="7">
                  <c:v>0.62</c:v>
                </c:pt>
                <c:pt idx="8">
                  <c:v>#N/A</c:v>
                </c:pt>
                <c:pt idx="9">
                  <c:v>0.35</c:v>
                </c:pt>
              </c:numCache>
            </c:numRef>
          </c:val>
          <c:extLst>
            <c:ext xmlns:c16="http://schemas.microsoft.com/office/drawing/2014/chart" uri="{C3380CC4-5D6E-409C-BE32-E72D297353CC}">
              <c16:uniqueId val="{00000002-575C-4D97-B8E5-ADDBBA2DA605}"/>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0.69</c:v>
                </c:pt>
                <c:pt idx="2">
                  <c:v>#N/A</c:v>
                </c:pt>
                <c:pt idx="3">
                  <c:v>0.74</c:v>
                </c:pt>
                <c:pt idx="4">
                  <c:v>#N/A</c:v>
                </c:pt>
                <c:pt idx="5">
                  <c:v>0.68</c:v>
                </c:pt>
                <c:pt idx="6">
                  <c:v>#N/A</c:v>
                </c:pt>
                <c:pt idx="7">
                  <c:v>0.66</c:v>
                </c:pt>
                <c:pt idx="8">
                  <c:v>#N/A</c:v>
                </c:pt>
                <c:pt idx="9">
                  <c:v>0.62</c:v>
                </c:pt>
              </c:numCache>
            </c:numRef>
          </c:val>
          <c:extLst>
            <c:ext xmlns:c16="http://schemas.microsoft.com/office/drawing/2014/chart" uri="{C3380CC4-5D6E-409C-BE32-E72D297353CC}">
              <c16:uniqueId val="{00000003-575C-4D97-B8E5-ADDBBA2DA605}"/>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0.57999999999999996</c:v>
                </c:pt>
                <c:pt idx="2">
                  <c:v>#N/A</c:v>
                </c:pt>
                <c:pt idx="3">
                  <c:v>0.41</c:v>
                </c:pt>
                <c:pt idx="4">
                  <c:v>#N/A</c:v>
                </c:pt>
                <c:pt idx="5">
                  <c:v>1.67</c:v>
                </c:pt>
                <c:pt idx="6">
                  <c:v>#N/A</c:v>
                </c:pt>
                <c:pt idx="7">
                  <c:v>0.56999999999999995</c:v>
                </c:pt>
                <c:pt idx="8">
                  <c:v>#N/A</c:v>
                </c:pt>
                <c:pt idx="9">
                  <c:v>0.71</c:v>
                </c:pt>
              </c:numCache>
            </c:numRef>
          </c:val>
          <c:extLst>
            <c:ext xmlns:c16="http://schemas.microsoft.com/office/drawing/2014/chart" uri="{C3380CC4-5D6E-409C-BE32-E72D297353CC}">
              <c16:uniqueId val="{00000004-575C-4D97-B8E5-ADDBBA2DA605}"/>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c:v>
                </c:pt>
                <c:pt idx="2">
                  <c:v>#N/A</c:v>
                </c:pt>
                <c:pt idx="3">
                  <c:v>1.2</c:v>
                </c:pt>
                <c:pt idx="4">
                  <c:v>#N/A</c:v>
                </c:pt>
                <c:pt idx="5">
                  <c:v>1.1299999999999999</c:v>
                </c:pt>
                <c:pt idx="6">
                  <c:v>#N/A</c:v>
                </c:pt>
                <c:pt idx="7">
                  <c:v>1.1499999999999999</c:v>
                </c:pt>
                <c:pt idx="8">
                  <c:v>#N/A</c:v>
                </c:pt>
                <c:pt idx="9">
                  <c:v>1.21</c:v>
                </c:pt>
              </c:numCache>
            </c:numRef>
          </c:val>
          <c:extLst>
            <c:ext xmlns:c16="http://schemas.microsoft.com/office/drawing/2014/chart" uri="{C3380CC4-5D6E-409C-BE32-E72D297353CC}">
              <c16:uniqueId val="{00000005-575C-4D97-B8E5-ADDBBA2DA60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0.67</c:v>
                </c:pt>
                <c:pt idx="2">
                  <c:v>#N/A</c:v>
                </c:pt>
                <c:pt idx="3">
                  <c:v>1.57</c:v>
                </c:pt>
                <c:pt idx="4">
                  <c:v>#N/A</c:v>
                </c:pt>
                <c:pt idx="5">
                  <c:v>1.61</c:v>
                </c:pt>
                <c:pt idx="6">
                  <c:v>#N/A</c:v>
                </c:pt>
                <c:pt idx="7">
                  <c:v>1.93</c:v>
                </c:pt>
                <c:pt idx="8">
                  <c:v>#N/A</c:v>
                </c:pt>
                <c:pt idx="9">
                  <c:v>1.4</c:v>
                </c:pt>
              </c:numCache>
            </c:numRef>
          </c:val>
          <c:extLst>
            <c:ext xmlns:c16="http://schemas.microsoft.com/office/drawing/2014/chart" uri="{C3380CC4-5D6E-409C-BE32-E72D297353CC}">
              <c16:uniqueId val="{00000006-575C-4D97-B8E5-ADDBBA2DA605}"/>
            </c:ext>
          </c:extLst>
        </c:ser>
        <c:ser>
          <c:idx val="7"/>
          <c:order val="7"/>
          <c:tx>
            <c:strRef>
              <c:f>データシート!$A$34</c:f>
              <c:strCache>
                <c:ptCount val="1"/>
                <c:pt idx="0">
                  <c:v>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1.94</c:v>
                </c:pt>
                <c:pt idx="2">
                  <c:v>#N/A</c:v>
                </c:pt>
                <c:pt idx="3">
                  <c:v>1.85</c:v>
                </c:pt>
                <c:pt idx="4">
                  <c:v>#N/A</c:v>
                </c:pt>
                <c:pt idx="5">
                  <c:v>1.76</c:v>
                </c:pt>
                <c:pt idx="6">
                  <c:v>#N/A</c:v>
                </c:pt>
                <c:pt idx="7">
                  <c:v>1.55</c:v>
                </c:pt>
                <c:pt idx="8">
                  <c:v>#N/A</c:v>
                </c:pt>
                <c:pt idx="9">
                  <c:v>1.4</c:v>
                </c:pt>
              </c:numCache>
            </c:numRef>
          </c:val>
          <c:extLst>
            <c:ext xmlns:c16="http://schemas.microsoft.com/office/drawing/2014/chart" uri="{C3380CC4-5D6E-409C-BE32-E72D297353CC}">
              <c16:uniqueId val="{00000007-575C-4D97-B8E5-ADDBBA2DA605}"/>
            </c:ext>
          </c:extLst>
        </c:ser>
        <c:ser>
          <c:idx val="8"/>
          <c:order val="8"/>
          <c:tx>
            <c:strRef>
              <c:f>データシート!$A$35</c:f>
              <c:strCache>
                <c:ptCount val="1"/>
                <c:pt idx="0">
                  <c:v>港湾整備特別会計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0.92</c:v>
                </c:pt>
                <c:pt idx="2">
                  <c:v>#N/A</c:v>
                </c:pt>
                <c:pt idx="3">
                  <c:v>0.97</c:v>
                </c:pt>
                <c:pt idx="4">
                  <c:v>#N/A</c:v>
                </c:pt>
                <c:pt idx="5">
                  <c:v>1.1499999999999999</c:v>
                </c:pt>
                <c:pt idx="6">
                  <c:v>#N/A</c:v>
                </c:pt>
                <c:pt idx="7">
                  <c:v>1.38</c:v>
                </c:pt>
                <c:pt idx="8">
                  <c:v>#N/A</c:v>
                </c:pt>
                <c:pt idx="9">
                  <c:v>1.51</c:v>
                </c:pt>
              </c:numCache>
            </c:numRef>
          </c:val>
          <c:extLst>
            <c:ext xmlns:c16="http://schemas.microsoft.com/office/drawing/2014/chart" uri="{C3380CC4-5D6E-409C-BE32-E72D297353CC}">
              <c16:uniqueId val="{00000008-575C-4D97-B8E5-ADDBBA2DA605}"/>
            </c:ext>
          </c:extLst>
        </c:ser>
        <c:ser>
          <c:idx val="9"/>
          <c:order val="9"/>
          <c:tx>
            <c:strRef>
              <c:f>データシート!$A$36</c:f>
              <c:strCache>
                <c:ptCount val="1"/>
                <c:pt idx="0">
                  <c:v>公営競技事業会計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3.16</c:v>
                </c:pt>
                <c:pt idx="2">
                  <c:v>#N/A</c:v>
                </c:pt>
                <c:pt idx="3">
                  <c:v>6.5</c:v>
                </c:pt>
                <c:pt idx="4">
                  <c:v>#N/A</c:v>
                </c:pt>
                <c:pt idx="5">
                  <c:v>10.25</c:v>
                </c:pt>
                <c:pt idx="6">
                  <c:v>#N/A</c:v>
                </c:pt>
                <c:pt idx="7">
                  <c:v>13.8</c:v>
                </c:pt>
                <c:pt idx="8">
                  <c:v>#N/A</c:v>
                </c:pt>
                <c:pt idx="9">
                  <c:v>16.149999999999999</c:v>
                </c:pt>
              </c:numCache>
            </c:numRef>
          </c:val>
          <c:extLst>
            <c:ext xmlns:c16="http://schemas.microsoft.com/office/drawing/2014/chart" uri="{C3380CC4-5D6E-409C-BE32-E72D297353CC}">
              <c16:uniqueId val="{00000009-575C-4D97-B8E5-ADDBBA2DA60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56787</c:v>
                </c:pt>
                <c:pt idx="5">
                  <c:v>54528</c:v>
                </c:pt>
                <c:pt idx="8">
                  <c:v>54420</c:v>
                </c:pt>
                <c:pt idx="11">
                  <c:v>51440</c:v>
                </c:pt>
                <c:pt idx="14">
                  <c:v>52773</c:v>
                </c:pt>
              </c:numCache>
            </c:numRef>
          </c:val>
          <c:extLst>
            <c:ext xmlns:c16="http://schemas.microsoft.com/office/drawing/2014/chart" uri="{C3380CC4-5D6E-409C-BE32-E72D297353CC}">
              <c16:uniqueId val="{00000000-688E-4225-AA28-4E1612B50F8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88E-4225-AA28-4E1612B50F8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211</c:v>
                </c:pt>
                <c:pt idx="3">
                  <c:v>211</c:v>
                </c:pt>
                <c:pt idx="6">
                  <c:v>473</c:v>
                </c:pt>
                <c:pt idx="9">
                  <c:v>188</c:v>
                </c:pt>
                <c:pt idx="12">
                  <c:v>301</c:v>
                </c:pt>
              </c:numCache>
            </c:numRef>
          </c:val>
          <c:extLst>
            <c:ext xmlns:c16="http://schemas.microsoft.com/office/drawing/2014/chart" uri="{C3380CC4-5D6E-409C-BE32-E72D297353CC}">
              <c16:uniqueId val="{00000002-688E-4225-AA28-4E1612B50F8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88E-4225-AA28-4E1612B50F8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5616</c:v>
                </c:pt>
                <c:pt idx="3">
                  <c:v>5570</c:v>
                </c:pt>
                <c:pt idx="6">
                  <c:v>5313</c:v>
                </c:pt>
                <c:pt idx="9">
                  <c:v>5071</c:v>
                </c:pt>
                <c:pt idx="12">
                  <c:v>4790</c:v>
                </c:pt>
              </c:numCache>
            </c:numRef>
          </c:val>
          <c:extLst>
            <c:ext xmlns:c16="http://schemas.microsoft.com/office/drawing/2014/chart" uri="{C3380CC4-5D6E-409C-BE32-E72D297353CC}">
              <c16:uniqueId val="{00000004-688E-4225-AA28-4E1612B50F8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34690</c:v>
                </c:pt>
                <c:pt idx="3">
                  <c:v>34444</c:v>
                </c:pt>
                <c:pt idx="6">
                  <c:v>35999</c:v>
                </c:pt>
                <c:pt idx="9">
                  <c:v>36712</c:v>
                </c:pt>
                <c:pt idx="12">
                  <c:v>37493</c:v>
                </c:pt>
              </c:numCache>
            </c:numRef>
          </c:val>
          <c:extLst>
            <c:ext xmlns:c16="http://schemas.microsoft.com/office/drawing/2014/chart" uri="{C3380CC4-5D6E-409C-BE32-E72D297353CC}">
              <c16:uniqueId val="{00000005-688E-4225-AA28-4E1612B50F8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5787</c:v>
                </c:pt>
                <c:pt idx="3">
                  <c:v>5608</c:v>
                </c:pt>
                <c:pt idx="6">
                  <c:v>2794</c:v>
                </c:pt>
                <c:pt idx="9">
                  <c:v>1792</c:v>
                </c:pt>
                <c:pt idx="12">
                  <c:v>1619</c:v>
                </c:pt>
              </c:numCache>
            </c:numRef>
          </c:val>
          <c:extLst>
            <c:ext xmlns:c16="http://schemas.microsoft.com/office/drawing/2014/chart" uri="{C3380CC4-5D6E-409C-BE32-E72D297353CC}">
              <c16:uniqueId val="{00000006-688E-4225-AA28-4E1612B50F8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35007</c:v>
                </c:pt>
                <c:pt idx="3">
                  <c:v>36590</c:v>
                </c:pt>
                <c:pt idx="6">
                  <c:v>34026</c:v>
                </c:pt>
                <c:pt idx="9">
                  <c:v>34086</c:v>
                </c:pt>
                <c:pt idx="12">
                  <c:v>34162</c:v>
                </c:pt>
              </c:numCache>
            </c:numRef>
          </c:val>
          <c:extLst>
            <c:ext xmlns:c16="http://schemas.microsoft.com/office/drawing/2014/chart" uri="{C3380CC4-5D6E-409C-BE32-E72D297353CC}">
              <c16:uniqueId val="{00000007-688E-4225-AA28-4E1612B50F8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24524</c:v>
                </c:pt>
                <c:pt idx="2">
                  <c:v>#N/A</c:v>
                </c:pt>
                <c:pt idx="3">
                  <c:v>#N/A</c:v>
                </c:pt>
                <c:pt idx="4">
                  <c:v>27895</c:v>
                </c:pt>
                <c:pt idx="5">
                  <c:v>#N/A</c:v>
                </c:pt>
                <c:pt idx="6">
                  <c:v>#N/A</c:v>
                </c:pt>
                <c:pt idx="7">
                  <c:v>24185</c:v>
                </c:pt>
                <c:pt idx="8">
                  <c:v>#N/A</c:v>
                </c:pt>
                <c:pt idx="9">
                  <c:v>#N/A</c:v>
                </c:pt>
                <c:pt idx="10">
                  <c:v>26409</c:v>
                </c:pt>
                <c:pt idx="11">
                  <c:v>#N/A</c:v>
                </c:pt>
                <c:pt idx="12">
                  <c:v>#N/A</c:v>
                </c:pt>
                <c:pt idx="13">
                  <c:v>25592</c:v>
                </c:pt>
                <c:pt idx="14">
                  <c:v>#N/A</c:v>
                </c:pt>
              </c:numCache>
            </c:numRef>
          </c:val>
          <c:smooth val="0"/>
          <c:extLst>
            <c:ext xmlns:c16="http://schemas.microsoft.com/office/drawing/2014/chart" uri="{C3380CC4-5D6E-409C-BE32-E72D297353CC}">
              <c16:uniqueId val="{00000008-688E-4225-AA28-4E1612B50F8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547605</c:v>
                </c:pt>
                <c:pt idx="5">
                  <c:v>553133</c:v>
                </c:pt>
                <c:pt idx="8">
                  <c:v>556892</c:v>
                </c:pt>
                <c:pt idx="11">
                  <c:v>550937</c:v>
                </c:pt>
                <c:pt idx="14">
                  <c:v>542970</c:v>
                </c:pt>
              </c:numCache>
            </c:numRef>
          </c:val>
          <c:extLst>
            <c:ext xmlns:c16="http://schemas.microsoft.com/office/drawing/2014/chart" uri="{C3380CC4-5D6E-409C-BE32-E72D297353CC}">
              <c16:uniqueId val="{00000000-0132-40C8-B32D-C51E4A72851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189826</c:v>
                </c:pt>
                <c:pt idx="5">
                  <c:v>191652</c:v>
                </c:pt>
                <c:pt idx="8">
                  <c:v>188417</c:v>
                </c:pt>
                <c:pt idx="11">
                  <c:v>200899</c:v>
                </c:pt>
                <c:pt idx="14">
                  <c:v>193627</c:v>
                </c:pt>
              </c:numCache>
            </c:numRef>
          </c:val>
          <c:extLst>
            <c:ext xmlns:c16="http://schemas.microsoft.com/office/drawing/2014/chart" uri="{C3380CC4-5D6E-409C-BE32-E72D297353CC}">
              <c16:uniqueId val="{00000001-0132-40C8-B32D-C51E4A72851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184818</c:v>
                </c:pt>
                <c:pt idx="5">
                  <c:v>196291</c:v>
                </c:pt>
                <c:pt idx="8">
                  <c:v>223706</c:v>
                </c:pt>
                <c:pt idx="11">
                  <c:v>237701</c:v>
                </c:pt>
                <c:pt idx="14">
                  <c:v>257984</c:v>
                </c:pt>
              </c:numCache>
            </c:numRef>
          </c:val>
          <c:extLst>
            <c:ext xmlns:c16="http://schemas.microsoft.com/office/drawing/2014/chart" uri="{C3380CC4-5D6E-409C-BE32-E72D297353CC}">
              <c16:uniqueId val="{00000002-0132-40C8-B32D-C51E4A72851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132-40C8-B32D-C51E4A72851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132-40C8-B32D-C51E4A72851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2891</c:v>
                </c:pt>
                <c:pt idx="3">
                  <c:v>1867</c:v>
                </c:pt>
                <c:pt idx="6">
                  <c:v>885</c:v>
                </c:pt>
                <c:pt idx="9">
                  <c:v>699</c:v>
                </c:pt>
                <c:pt idx="12">
                  <c:v>738</c:v>
                </c:pt>
              </c:numCache>
            </c:numRef>
          </c:val>
          <c:extLst>
            <c:ext xmlns:c16="http://schemas.microsoft.com/office/drawing/2014/chart" uri="{C3380CC4-5D6E-409C-BE32-E72D297353CC}">
              <c16:uniqueId val="{00000005-0132-40C8-B32D-C51E4A72851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76790</c:v>
                </c:pt>
                <c:pt idx="3">
                  <c:v>74163</c:v>
                </c:pt>
                <c:pt idx="6">
                  <c:v>73880</c:v>
                </c:pt>
                <c:pt idx="9">
                  <c:v>68825</c:v>
                </c:pt>
                <c:pt idx="12">
                  <c:v>71153</c:v>
                </c:pt>
              </c:numCache>
            </c:numRef>
          </c:val>
          <c:extLst>
            <c:ext xmlns:c16="http://schemas.microsoft.com/office/drawing/2014/chart" uri="{C3380CC4-5D6E-409C-BE32-E72D297353CC}">
              <c16:uniqueId val="{00000006-0132-40C8-B32D-C51E4A72851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132-40C8-B32D-C51E4A72851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69970</c:v>
                </c:pt>
                <c:pt idx="3">
                  <c:v>61841</c:v>
                </c:pt>
                <c:pt idx="6">
                  <c:v>60034</c:v>
                </c:pt>
                <c:pt idx="9">
                  <c:v>64149</c:v>
                </c:pt>
                <c:pt idx="12">
                  <c:v>53317</c:v>
                </c:pt>
              </c:numCache>
            </c:numRef>
          </c:val>
          <c:extLst>
            <c:ext xmlns:c16="http://schemas.microsoft.com/office/drawing/2014/chart" uri="{C3380CC4-5D6E-409C-BE32-E72D297353CC}">
              <c16:uniqueId val="{00000008-0132-40C8-B32D-C51E4A72851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1363</c:v>
                </c:pt>
                <c:pt idx="3">
                  <c:v>1152</c:v>
                </c:pt>
                <c:pt idx="6">
                  <c:v>898</c:v>
                </c:pt>
                <c:pt idx="9">
                  <c:v>711</c:v>
                </c:pt>
                <c:pt idx="12">
                  <c:v>423</c:v>
                </c:pt>
              </c:numCache>
            </c:numRef>
          </c:val>
          <c:extLst>
            <c:ext xmlns:c16="http://schemas.microsoft.com/office/drawing/2014/chart" uri="{C3380CC4-5D6E-409C-BE32-E72D297353CC}">
              <c16:uniqueId val="{00000009-0132-40C8-B32D-C51E4A72851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1182941</c:v>
                </c:pt>
                <c:pt idx="3">
                  <c:v>1199143</c:v>
                </c:pt>
                <c:pt idx="6">
                  <c:v>1217167</c:v>
                </c:pt>
                <c:pt idx="9">
                  <c:v>1219024</c:v>
                </c:pt>
                <c:pt idx="12">
                  <c:v>1228791</c:v>
                </c:pt>
              </c:numCache>
            </c:numRef>
          </c:val>
          <c:extLst>
            <c:ext xmlns:c16="http://schemas.microsoft.com/office/drawing/2014/chart" uri="{C3380CC4-5D6E-409C-BE32-E72D297353CC}">
              <c16:uniqueId val="{0000000A-0132-40C8-B32D-C51E4A72851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411707</c:v>
                </c:pt>
                <c:pt idx="2">
                  <c:v>#N/A</c:v>
                </c:pt>
                <c:pt idx="3">
                  <c:v>#N/A</c:v>
                </c:pt>
                <c:pt idx="4">
                  <c:v>397089</c:v>
                </c:pt>
                <c:pt idx="5">
                  <c:v>#N/A</c:v>
                </c:pt>
                <c:pt idx="6">
                  <c:v>#N/A</c:v>
                </c:pt>
                <c:pt idx="7">
                  <c:v>383850</c:v>
                </c:pt>
                <c:pt idx="8">
                  <c:v>#N/A</c:v>
                </c:pt>
                <c:pt idx="9">
                  <c:v>#N/A</c:v>
                </c:pt>
                <c:pt idx="10">
                  <c:v>363871</c:v>
                </c:pt>
                <c:pt idx="11">
                  <c:v>#N/A</c:v>
                </c:pt>
                <c:pt idx="12">
                  <c:v>#N/A</c:v>
                </c:pt>
                <c:pt idx="13">
                  <c:v>359841</c:v>
                </c:pt>
                <c:pt idx="14">
                  <c:v>#N/A</c:v>
                </c:pt>
              </c:numCache>
            </c:numRef>
          </c:val>
          <c:smooth val="0"/>
          <c:extLst>
            <c:ext xmlns:c16="http://schemas.microsoft.com/office/drawing/2014/chart" uri="{C3380CC4-5D6E-409C-BE32-E72D297353CC}">
              <c16:uniqueId val="{0000000B-0132-40C8-B32D-C51E4A72851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14617</c:v>
                </c:pt>
                <c:pt idx="1">
                  <c:v>15576</c:v>
                </c:pt>
                <c:pt idx="2">
                  <c:v>15991</c:v>
                </c:pt>
              </c:numCache>
            </c:numRef>
          </c:val>
          <c:extLst>
            <c:ext xmlns:c16="http://schemas.microsoft.com/office/drawing/2014/chart" uri="{C3380CC4-5D6E-409C-BE32-E72D297353CC}">
              <c16:uniqueId val="{00000000-B83A-4B99-9DC8-5D82C044FEF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10833</c:v>
                </c:pt>
                <c:pt idx="1">
                  <c:v>10139</c:v>
                </c:pt>
                <c:pt idx="2">
                  <c:v>11715</c:v>
                </c:pt>
              </c:numCache>
            </c:numRef>
          </c:val>
          <c:extLst>
            <c:ext xmlns:c16="http://schemas.microsoft.com/office/drawing/2014/chart" uri="{C3380CC4-5D6E-409C-BE32-E72D297353CC}">
              <c16:uniqueId val="{00000001-B83A-4B99-9DC8-5D82C044FEF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17634</c:v>
                </c:pt>
                <c:pt idx="1">
                  <c:v>19792</c:v>
                </c:pt>
                <c:pt idx="2">
                  <c:v>23013</c:v>
                </c:pt>
              </c:numCache>
            </c:numRef>
          </c:val>
          <c:extLst>
            <c:ext xmlns:c16="http://schemas.microsoft.com/office/drawing/2014/chart" uri="{C3380CC4-5D6E-409C-BE32-E72D297353CC}">
              <c16:uniqueId val="{00000002-B83A-4B99-9DC8-5D82C044FEF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921,241
905,276
492.50
617,806,572
614,040,979
2,228,300
287,670,566
1,008,758,183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令和５年度は、市町村民税や地方消費税交付金の増により、基準財政収入額が増加したものの、社会保障関係経費が増えたことにより、基準財政需要額がさらに大きく増加したため、前年度より</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ポイント減少の</a:t>
          </a:r>
          <a:r>
            <a:rPr kumimoji="1" lang="en-US" altLang="ja-JP" sz="1100">
              <a:solidFill>
                <a:schemeClr val="dk1"/>
              </a:solidFill>
              <a:effectLst/>
              <a:latin typeface="+mn-lt"/>
              <a:ea typeface="+mn-ea"/>
              <a:cs typeface="+mn-cs"/>
            </a:rPr>
            <a:t>0.69</a:t>
          </a:r>
          <a:r>
            <a:rPr kumimoji="1" lang="ja-JP" altLang="ja-JP" sz="1100">
              <a:solidFill>
                <a:schemeClr val="dk1"/>
              </a:solidFill>
              <a:effectLst/>
              <a:latin typeface="+mn-lt"/>
              <a:ea typeface="+mn-ea"/>
              <a:cs typeface="+mn-cs"/>
            </a:rPr>
            <a:t>となりました。</a:t>
          </a:r>
          <a:endParaRPr lang="ja-JP" altLang="ja-JP">
            <a:effectLst/>
          </a:endParaRPr>
        </a:p>
        <a:p>
          <a:r>
            <a:rPr kumimoji="1" lang="ja-JP" altLang="ja-JP" sz="1100">
              <a:solidFill>
                <a:schemeClr val="dk1"/>
              </a:solidFill>
              <a:effectLst/>
              <a:latin typeface="+mn-lt"/>
              <a:ea typeface="+mn-ea"/>
              <a:cs typeface="+mn-cs"/>
            </a:rPr>
            <a:t>　類似団体との比較では、人口の減少や高い高齢化率などの影響により、市民一人当たりの市税収入が類似団体の平均を下回っていることから、依然として低い水準となっています。</a:t>
          </a:r>
          <a:endParaRPr lang="ja-JP" altLang="ja-JP">
            <a:effectLst/>
          </a:endParaRPr>
        </a:p>
        <a:p>
          <a:r>
            <a:rPr kumimoji="1" lang="ja-JP" altLang="ja-JP" sz="1100">
              <a:solidFill>
                <a:schemeClr val="dk1"/>
              </a:solidFill>
              <a:effectLst/>
              <a:latin typeface="+mn-lt"/>
              <a:ea typeface="+mn-ea"/>
              <a:cs typeface="+mn-cs"/>
            </a:rPr>
            <a:t>　企業誘致など、税源の涵養に繋がる取り組みを強化し、歳入の確保に努めます。</a:t>
          </a:r>
          <a:endParaRPr lang="ja-JP" altLang="ja-JP">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20864</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6451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107241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20864</xdr:rowOff>
    </xdr:from>
    <xdr:to>
      <xdr:col>24</xdr:col>
      <xdr:colOff>12700</xdr:colOff>
      <xdr:row>37</xdr:row>
      <xdr:rowOff>20864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164193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020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161670</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4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129722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4676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41728</xdr:rowOff>
    </xdr:from>
    <xdr:to>
      <xdr:col>11</xdr:col>
      <xdr:colOff>82550</xdr:colOff>
      <xdr:row>40</xdr:row>
      <xdr:rowOff>143328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85470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経常収支比率は、令和３年度は地方交付税等の経常一般財源が大きく増加したことにより、</a:t>
          </a:r>
          <a:r>
            <a:rPr kumimoji="1" lang="en-US" altLang="ja-JP" sz="1100">
              <a:solidFill>
                <a:schemeClr val="dk1"/>
              </a:solidFill>
              <a:effectLst/>
              <a:latin typeface="+mn-lt"/>
              <a:ea typeface="+mn-ea"/>
              <a:cs typeface="+mn-cs"/>
            </a:rPr>
            <a:t>96.3</a:t>
          </a:r>
          <a:r>
            <a:rPr kumimoji="1" lang="ja-JP" altLang="ja-JP" sz="1100">
              <a:solidFill>
                <a:schemeClr val="dk1"/>
              </a:solidFill>
              <a:effectLst/>
              <a:latin typeface="+mn-lt"/>
              <a:ea typeface="+mn-ea"/>
              <a:cs typeface="+mn-cs"/>
            </a:rPr>
            <a:t>％まで改善しているものの、令和４年度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は、地方交付税や臨時財政対策債</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減少や、扶助費の増加</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99.3</a:t>
          </a:r>
          <a:r>
            <a:rPr kumimoji="1" lang="ja-JP" altLang="ja-JP" sz="1100">
              <a:solidFill>
                <a:schemeClr val="dk1"/>
              </a:solidFill>
              <a:effectLst/>
              <a:latin typeface="+mn-lt"/>
              <a:ea typeface="+mn-ea"/>
              <a:cs typeface="+mn-cs"/>
            </a:rPr>
            <a:t>％となりました。</a:t>
          </a:r>
          <a:r>
            <a:rPr kumimoji="1" lang="ja-JP" altLang="en-US" sz="1100">
              <a:solidFill>
                <a:schemeClr val="dk1"/>
              </a:solidFill>
              <a:effectLst/>
              <a:latin typeface="+mn-lt"/>
              <a:ea typeface="+mn-ea"/>
              <a:cs typeface="+mn-cs"/>
            </a:rPr>
            <a:t>令和５年度については、定年延長に伴う人件費の減少や、地方税等の経常一般財源の増等により、</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97.1</a:t>
          </a:r>
          <a:r>
            <a:rPr kumimoji="1" lang="ja-JP" altLang="en-US"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市税や地方交付税等の主要な一般財源が限られる中、福祉・医療関係経費の伸びが見込まれるなど、本市財政を取り巻く状況は引き続き厳しいことが見込まれます。今後とも一層の「選択と集中」を行いながら、行財政改革大綱に掲げた取組みを推進し、持続可能で安定的な財政の確立、維持に努めていきま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66</xdr:row>
      <xdr:rowOff>136172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9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108249</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2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136172</xdr:rowOff>
    </xdr:from>
    <xdr:to>
      <xdr:col>24</xdr:col>
      <xdr:colOff>12700</xdr:colOff>
      <xdr:row>66</xdr:row>
      <xdr:rowOff>136172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5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141111</xdr:rowOff>
    </xdr:from>
    <xdr:to>
      <xdr:col>23</xdr:col>
      <xdr:colOff>133350</xdr:colOff>
      <xdr:row>65</xdr:row>
      <xdr:rowOff>93133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942461"/>
          <a:ext cx="838200" cy="29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157638</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1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141111</xdr:rowOff>
    </xdr:from>
    <xdr:to>
      <xdr:col>23</xdr:col>
      <xdr:colOff>184150</xdr:colOff>
      <xdr:row>63</xdr:row>
      <xdr:rowOff>71261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7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33867</xdr:rowOff>
    </xdr:from>
    <xdr:to>
      <xdr:col>19</xdr:col>
      <xdr:colOff>133350</xdr:colOff>
      <xdr:row>65</xdr:row>
      <xdr:rowOff>93133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835217"/>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127705</xdr:rowOff>
    </xdr:from>
    <xdr:to>
      <xdr:col>19</xdr:col>
      <xdr:colOff>184150</xdr:colOff>
      <xdr:row>63</xdr:row>
      <xdr:rowOff>57855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68032</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52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33867</xdr:rowOff>
    </xdr:from>
    <xdr:to>
      <xdr:col>15</xdr:col>
      <xdr:colOff>82550</xdr:colOff>
      <xdr:row>65</xdr:row>
      <xdr:rowOff>106539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835217"/>
          <a:ext cx="889000" cy="41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14817</xdr:rowOff>
    </xdr:from>
    <xdr:to>
      <xdr:col>15</xdr:col>
      <xdr:colOff>133350</xdr:colOff>
      <xdr:row>60</xdr:row>
      <xdr:rowOff>116417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126594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106539</xdr:rowOff>
    </xdr:from>
    <xdr:to>
      <xdr:col>11</xdr:col>
      <xdr:colOff>31750</xdr:colOff>
      <xdr:row>65</xdr:row>
      <xdr:rowOff>133350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2507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57449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117122</xdr:rowOff>
    </xdr:from>
    <xdr:to>
      <xdr:col>7</xdr:col>
      <xdr:colOff>31750</xdr:colOff>
      <xdr:row>64</xdr:row>
      <xdr:rowOff>47272</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57449</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90311</xdr:rowOff>
    </xdr:from>
    <xdr:to>
      <xdr:col>23</xdr:col>
      <xdr:colOff>184150</xdr:colOff>
      <xdr:row>64</xdr:row>
      <xdr:rowOff>20461</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89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62388</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86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42333</xdr:rowOff>
    </xdr:from>
    <xdr:to>
      <xdr:col>19</xdr:col>
      <xdr:colOff>184150</xdr:colOff>
      <xdr:row>65</xdr:row>
      <xdr:rowOff>143933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128710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27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154517</xdr:rowOff>
    </xdr:from>
    <xdr:to>
      <xdr:col>15</xdr:col>
      <xdr:colOff>133350</xdr:colOff>
      <xdr:row>63</xdr:row>
      <xdr:rowOff>84667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69444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55739</xdr:rowOff>
    </xdr:from>
    <xdr:to>
      <xdr:col>11</xdr:col>
      <xdr:colOff>82550</xdr:colOff>
      <xdr:row>65</xdr:row>
      <xdr:rowOff>157339</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1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142116</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28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168927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[189,364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物件費及び維持補修費の合計額の人口一人当たりの金額が、例年、類似団体平均を大きく上回っている要因としては、本市が他の類似団体に比べ、人口一人当たりの公共施設の保有量が多いこと等が挙げられます。</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までは</a:t>
          </a:r>
          <a:r>
            <a:rPr kumimoji="1" lang="ja-JP" altLang="ja-JP" sz="1100">
              <a:solidFill>
                <a:schemeClr val="dk1"/>
              </a:solidFill>
              <a:effectLst/>
              <a:latin typeface="+mn-lt"/>
              <a:ea typeface="+mn-ea"/>
              <a:cs typeface="+mn-cs"/>
            </a:rPr>
            <a:t>、特別定額給付金事業</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新型コロナウイルスワクチン接種体制確保事業により物件費が増加しました。令和４年度については、退職者数</a:t>
          </a:r>
          <a:r>
            <a:rPr kumimoji="1" lang="ja-JP" altLang="en-US" sz="1100">
              <a:solidFill>
                <a:schemeClr val="dk1"/>
              </a:solidFill>
              <a:effectLst/>
              <a:latin typeface="+mn-lt"/>
              <a:ea typeface="+mn-ea"/>
              <a:cs typeface="+mn-cs"/>
            </a:rPr>
            <a:t>の増加に伴う</a:t>
          </a:r>
          <a:r>
            <a:rPr kumimoji="1" lang="ja-JP" altLang="ja-JP" sz="1100">
              <a:solidFill>
                <a:schemeClr val="dk1"/>
              </a:solidFill>
              <a:effectLst/>
              <a:latin typeface="+mn-lt"/>
              <a:ea typeface="+mn-ea"/>
              <a:cs typeface="+mn-cs"/>
            </a:rPr>
            <a:t>退職手当に係る人件費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しました</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　令和５年度は、定年延長に伴う人件費の減少や、</a:t>
          </a:r>
          <a:r>
            <a:rPr kumimoji="1" lang="ja-JP" altLang="ja-JP" sz="1100">
              <a:solidFill>
                <a:schemeClr val="dk1"/>
              </a:solidFill>
              <a:effectLst/>
              <a:latin typeface="+mn-lt"/>
              <a:ea typeface="+mn-ea"/>
              <a:cs typeface="+mn-cs"/>
            </a:rPr>
            <a:t>新型コロナウイルスワクチン接種体制確保事業</a:t>
          </a:r>
          <a:r>
            <a:rPr kumimoji="1" lang="ja-JP" altLang="en-US" sz="1100">
              <a:solidFill>
                <a:schemeClr val="dk1"/>
              </a:solidFill>
              <a:effectLst/>
              <a:latin typeface="+mn-lt"/>
              <a:ea typeface="+mn-ea"/>
              <a:cs typeface="+mn-cs"/>
            </a:rPr>
            <a:t>の縮小に伴い減少に転じています。</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物件費については、真に必要な施設を安全に保有し続ける運営体制を確立し、施設に関する将来的な財政負担を軽減するため、選択と集中による公共施設マネジメントに取り組み、施設の複合化等を含めた総量抑制、民間活力の導入等による維持管理コストの縮減、施設の長寿命化による資産の有効活用等に努めます。</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7334</xdr:rowOff>
    </xdr:from>
    <xdr:to>
      <xdr:col>23</xdr:col>
      <xdr:colOff>133350</xdr:colOff>
      <xdr:row>88</xdr:row>
      <xdr:rowOff>19786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94784"/>
          <a:ext cx="0" cy="12126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163313</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07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19786</xdr:rowOff>
    </xdr:from>
    <xdr:to>
      <xdr:col>24</xdr:col>
      <xdr:colOff>12700</xdr:colOff>
      <xdr:row>88</xdr:row>
      <xdr:rowOff>19786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10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93711</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63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7334</xdr:rowOff>
    </xdr:from>
    <xdr:to>
      <xdr:col>24</xdr:col>
      <xdr:colOff>12700</xdr:colOff>
      <xdr:row>81</xdr:row>
      <xdr:rowOff>7334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9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12548</xdr:rowOff>
    </xdr:from>
    <xdr:to>
      <xdr:col>23</xdr:col>
      <xdr:colOff>133350</xdr:colOff>
      <xdr:row>90</xdr:row>
      <xdr:rowOff>12018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4114800" y="15100148"/>
          <a:ext cx="838200" cy="34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45037</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27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28510</xdr:rowOff>
    </xdr:from>
    <xdr:to>
      <xdr:col>23</xdr:col>
      <xdr:colOff>184150</xdr:colOff>
      <xdr:row>84</xdr:row>
      <xdr:rowOff>130110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43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89</xdr:row>
      <xdr:rowOff>14971</xdr:rowOff>
    </xdr:from>
    <xdr:to>
      <xdr:col>19</xdr:col>
      <xdr:colOff>133350</xdr:colOff>
      <xdr:row>90</xdr:row>
      <xdr:rowOff>12018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5274021"/>
          <a:ext cx="889000" cy="16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79814</xdr:rowOff>
    </xdr:from>
    <xdr:to>
      <xdr:col>19</xdr:col>
      <xdr:colOff>184150</xdr:colOff>
      <xdr:row>86</xdr:row>
      <xdr:rowOff>9964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6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20141</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42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10044</xdr:rowOff>
    </xdr:from>
    <xdr:to>
      <xdr:col>15</xdr:col>
      <xdr:colOff>82550</xdr:colOff>
      <xdr:row>89</xdr:row>
      <xdr:rowOff>14971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754744"/>
          <a:ext cx="889000" cy="51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88835</xdr:rowOff>
    </xdr:from>
    <xdr:to>
      <xdr:col>15</xdr:col>
      <xdr:colOff>133350</xdr:colOff>
      <xdr:row>85</xdr:row>
      <xdr:rowOff>18985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4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29162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25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99062</xdr:rowOff>
    </xdr:from>
    <xdr:to>
      <xdr:col>11</xdr:col>
      <xdr:colOff>31750</xdr:colOff>
      <xdr:row>86</xdr:row>
      <xdr:rowOff>10044</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4500862"/>
          <a:ext cx="889000" cy="25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160813</xdr:rowOff>
    </xdr:from>
    <xdr:to>
      <xdr:col>11</xdr:col>
      <xdr:colOff>82550</xdr:colOff>
      <xdr:row>82</xdr:row>
      <xdr:rowOff>90963</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04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101140</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81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79035</xdr:rowOff>
    </xdr:from>
    <xdr:to>
      <xdr:col>7</xdr:col>
      <xdr:colOff>31750</xdr:colOff>
      <xdr:row>81</xdr:row>
      <xdr:rowOff>9185</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79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19362</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56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133198</xdr:rowOff>
    </xdr:from>
    <xdr:to>
      <xdr:col>23</xdr:col>
      <xdr:colOff>184150</xdr:colOff>
      <xdr:row>88</xdr:row>
      <xdr:rowOff>63348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504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29075</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945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132668</xdr:rowOff>
    </xdr:from>
    <xdr:to>
      <xdr:col>19</xdr:col>
      <xdr:colOff>184150</xdr:colOff>
      <xdr:row>90</xdr:row>
      <xdr:rowOff>62818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539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90</xdr:row>
      <xdr:rowOff>47595</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547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135621</xdr:rowOff>
    </xdr:from>
    <xdr:to>
      <xdr:col>15</xdr:col>
      <xdr:colOff>133350</xdr:colOff>
      <xdr:row>89</xdr:row>
      <xdr:rowOff>65771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522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50548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530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130694</xdr:rowOff>
    </xdr:from>
    <xdr:to>
      <xdr:col>11</xdr:col>
      <xdr:colOff>82550</xdr:colOff>
      <xdr:row>86</xdr:row>
      <xdr:rowOff>60844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70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45621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479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48262</xdr:rowOff>
    </xdr:from>
    <xdr:to>
      <xdr:col>7</xdr:col>
      <xdr:colOff>31750</xdr:colOff>
      <xdr:row>84</xdr:row>
      <xdr:rowOff>149862</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45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134639</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453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本市の令和５年のラスパイレス指数については、令和４年度における給料表の改定率が国よりも低かったことによる</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ポイントの低下要因と、職員構成の変動等による０．１ポイントの上昇要因により、変動はありません。</a:t>
          </a:r>
          <a:endParaRPr lang="ja-JP" altLang="ja-JP" sz="1400">
            <a:effectLst/>
          </a:endParaRPr>
        </a:p>
        <a:p>
          <a:r>
            <a:rPr kumimoji="1" lang="ja-JP" altLang="ja-JP" sz="1100">
              <a:solidFill>
                <a:schemeClr val="dk1"/>
              </a:solidFill>
              <a:effectLst/>
              <a:latin typeface="+mn-lt"/>
              <a:ea typeface="+mn-ea"/>
              <a:cs typeface="+mn-cs"/>
            </a:rPr>
            <a:t>　本市職員の給与水準は、毎年、人事委員会勧告に基づき、市内民間企業の給与水準との均衡を図っています。今後も人事委員会勧告を尊重することを基本とし、引き続き給与水準の適正化に努めます。</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87</xdr:row>
      <xdr:rowOff>102507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179800" y="1501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87</xdr:row>
      <xdr:rowOff>102507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5290800" y="1501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87</xdr:row>
      <xdr:rowOff>136979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4401800" y="150186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102507</xdr:rowOff>
    </xdr:from>
    <xdr:to>
      <xdr:col>68</xdr:col>
      <xdr:colOff>152400</xdr:colOff>
      <xdr:row>87</xdr:row>
      <xdr:rowOff>136979</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a:off x="13512800" y="150186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117021</xdr:rowOff>
    </xdr:from>
    <xdr:to>
      <xdr:col>68</xdr:col>
      <xdr:colOff>203200</xdr:colOff>
      <xdr:row>84</xdr:row>
      <xdr:rowOff>47171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本市の職員数は、児童相談所や市役所のＤ</a:t>
          </a:r>
          <a:r>
            <a:rPr kumimoji="1" lang="en-US" altLang="ja-JP" sz="1100" baseline="0">
              <a:solidFill>
                <a:schemeClr val="dk1"/>
              </a:solidFill>
              <a:effectLst/>
              <a:latin typeface="+mn-lt"/>
              <a:ea typeface="+mn-ea"/>
              <a:cs typeface="+mn-cs"/>
            </a:rPr>
            <a:t>Ⅹ</a:t>
          </a:r>
          <a:r>
            <a:rPr kumimoji="1" lang="ja-JP" altLang="ja-JP" sz="1100" baseline="0">
              <a:solidFill>
                <a:schemeClr val="dk1"/>
              </a:solidFill>
              <a:effectLst/>
              <a:latin typeface="+mn-lt"/>
              <a:ea typeface="+mn-ea"/>
              <a:cs typeface="+mn-cs"/>
            </a:rPr>
            <a:t>推進に係る体制強化、教員の増員等により、普通会計ベースでは令和５年４月１日現在で</a:t>
          </a:r>
          <a:r>
            <a:rPr kumimoji="1" lang="en-US" altLang="ja-JP" sz="1100" baseline="0">
              <a:solidFill>
                <a:schemeClr val="dk1"/>
              </a:solidFill>
              <a:effectLst/>
              <a:latin typeface="+mn-lt"/>
              <a:ea typeface="+mn-ea"/>
              <a:cs typeface="+mn-cs"/>
            </a:rPr>
            <a:t>11,555</a:t>
          </a:r>
          <a:r>
            <a:rPr kumimoji="1" lang="ja-JP" altLang="ja-JP" sz="1100" baseline="0">
              <a:solidFill>
                <a:schemeClr val="dk1"/>
              </a:solidFill>
              <a:effectLst/>
              <a:latin typeface="+mn-lt"/>
              <a:ea typeface="+mn-ea"/>
              <a:cs typeface="+mn-cs"/>
            </a:rPr>
            <a:t>人となり、人口</a:t>
          </a:r>
          <a:r>
            <a:rPr kumimoji="1" lang="en-US" altLang="ja-JP" sz="1100" baseline="0">
              <a:solidFill>
                <a:schemeClr val="dk1"/>
              </a:solidFill>
              <a:effectLst/>
              <a:latin typeface="+mn-lt"/>
              <a:ea typeface="+mn-ea"/>
              <a:cs typeface="+mn-cs"/>
            </a:rPr>
            <a:t>1,000</a:t>
          </a:r>
          <a:r>
            <a:rPr kumimoji="1" lang="ja-JP" altLang="ja-JP" sz="1100" baseline="0">
              <a:solidFill>
                <a:schemeClr val="dk1"/>
              </a:solidFill>
              <a:effectLst/>
              <a:latin typeface="+mn-lt"/>
              <a:ea typeface="+mn-ea"/>
              <a:cs typeface="+mn-cs"/>
            </a:rPr>
            <a:t>人当たり職員数は前年度を上回りましたが、職員数は前年度より減少しました。</a:t>
          </a:r>
          <a:endParaRPr lang="ja-JP" altLang="ja-JP" sz="1400">
            <a:effectLst/>
          </a:endParaRPr>
        </a:p>
        <a:p>
          <a:r>
            <a:rPr kumimoji="1" lang="ja-JP" altLang="ja-JP" sz="1100" baseline="0">
              <a:solidFill>
                <a:schemeClr val="dk1"/>
              </a:solidFill>
              <a:effectLst/>
              <a:latin typeface="+mn-lt"/>
              <a:ea typeface="+mn-ea"/>
              <a:cs typeface="+mn-cs"/>
            </a:rPr>
            <a:t>　今後も引き続き、令和６年３月に策定した北九州市政変革推進プランに基づき、民営化や民間委託化、事務事業の見直し等に取り組み、簡素で効率的な組織体制を構築するとともに、職員の適正配置にも務めま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131826</xdr:rowOff>
    </xdr:from>
    <xdr:to>
      <xdr:col>81</xdr:col>
      <xdr:colOff>44450</xdr:colOff>
      <xdr:row>65</xdr:row>
      <xdr:rowOff>152654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75926"/>
          <a:ext cx="0" cy="1220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124731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152654</xdr:rowOff>
    </xdr:from>
    <xdr:to>
      <xdr:col>81</xdr:col>
      <xdr:colOff>133350</xdr:colOff>
      <xdr:row>65</xdr:row>
      <xdr:rowOff>152654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46753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131826</xdr:rowOff>
    </xdr:from>
    <xdr:to>
      <xdr:col>81</xdr:col>
      <xdr:colOff>133350</xdr:colOff>
      <xdr:row>58</xdr:row>
      <xdr:rowOff>131826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104394</xdr:rowOff>
    </xdr:from>
    <xdr:to>
      <xdr:col>81</xdr:col>
      <xdr:colOff>44450</xdr:colOff>
      <xdr:row>65</xdr:row>
      <xdr:rowOff>152654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124864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72915</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56388</xdr:rowOff>
    </xdr:from>
    <xdr:to>
      <xdr:col>81</xdr:col>
      <xdr:colOff>95250</xdr:colOff>
      <xdr:row>62</xdr:row>
      <xdr:rowOff>157988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85090</xdr:rowOff>
    </xdr:from>
    <xdr:to>
      <xdr:col>77</xdr:col>
      <xdr:colOff>44450</xdr:colOff>
      <xdr:row>65</xdr:row>
      <xdr:rowOff>104394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12293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144035</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36830</xdr:rowOff>
    </xdr:from>
    <xdr:to>
      <xdr:col>72</xdr:col>
      <xdr:colOff>203200</xdr:colOff>
      <xdr:row>65</xdr:row>
      <xdr:rowOff>85090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11810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22606</xdr:rowOff>
    </xdr:from>
    <xdr:to>
      <xdr:col>73</xdr:col>
      <xdr:colOff>44450</xdr:colOff>
      <xdr:row>62</xdr:row>
      <xdr:rowOff>124206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134383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56388</xdr:rowOff>
    </xdr:from>
    <xdr:to>
      <xdr:col>68</xdr:col>
      <xdr:colOff>152400</xdr:colOff>
      <xdr:row>65</xdr:row>
      <xdr:rowOff>36830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857738"/>
          <a:ext cx="8890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8128</xdr:rowOff>
    </xdr:from>
    <xdr:to>
      <xdr:col>68</xdr:col>
      <xdr:colOff>203200</xdr:colOff>
      <xdr:row>62</xdr:row>
      <xdr:rowOff>109728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119905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162814</xdr:rowOff>
    </xdr:from>
    <xdr:to>
      <xdr:col>64</xdr:col>
      <xdr:colOff>152400</xdr:colOff>
      <xdr:row>61</xdr:row>
      <xdr:rowOff>92964</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103141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101854</xdr:rowOff>
    </xdr:from>
    <xdr:to>
      <xdr:col>81</xdr:col>
      <xdr:colOff>95250</xdr:colOff>
      <xdr:row>66</xdr:row>
      <xdr:rowOff>32004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169181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114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53594</xdr:rowOff>
    </xdr:from>
    <xdr:to>
      <xdr:col>77</xdr:col>
      <xdr:colOff>95250</xdr:colOff>
      <xdr:row>65</xdr:row>
      <xdr:rowOff>155194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139971</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28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34290</xdr:rowOff>
    </xdr:from>
    <xdr:to>
      <xdr:col>73</xdr:col>
      <xdr:colOff>44450</xdr:colOff>
      <xdr:row>65</xdr:row>
      <xdr:rowOff>135890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120667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157480</xdr:rowOff>
    </xdr:from>
    <xdr:to>
      <xdr:col>68</xdr:col>
      <xdr:colOff>203200</xdr:colOff>
      <xdr:row>65</xdr:row>
      <xdr:rowOff>87630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72407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5588</xdr:rowOff>
    </xdr:from>
    <xdr:to>
      <xdr:col>64</xdr:col>
      <xdr:colOff>152400</xdr:colOff>
      <xdr:row>63</xdr:row>
      <xdr:rowOff>107188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91965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実質公債費比率は、令和５年度は</a:t>
          </a:r>
          <a:r>
            <a:rPr kumimoji="1" lang="en-US" altLang="ja-JP" sz="1100">
              <a:solidFill>
                <a:schemeClr val="dk1"/>
              </a:solidFill>
              <a:effectLst/>
              <a:latin typeface="+mn-lt"/>
              <a:ea typeface="+mn-ea"/>
              <a:cs typeface="+mn-cs"/>
            </a:rPr>
            <a:t>10.1</a:t>
          </a:r>
          <a:r>
            <a:rPr kumimoji="1" lang="ja-JP" altLang="ja-JP" sz="1100">
              <a:solidFill>
                <a:schemeClr val="dk1"/>
              </a:solidFill>
              <a:effectLst/>
              <a:latin typeface="+mn-lt"/>
              <a:ea typeface="+mn-ea"/>
              <a:cs typeface="+mn-cs"/>
            </a:rPr>
            <a:t>％となっています。</a:t>
          </a:r>
          <a:endParaRPr lang="ja-JP" altLang="ja-JP" sz="1400">
            <a:effectLst/>
          </a:endParaRPr>
        </a:p>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ポイント減少しており、これは標準財政規模の増加や元利償還金の減少などによるものです。</a:t>
          </a:r>
          <a:endParaRPr lang="ja-JP" altLang="ja-JP" sz="1400">
            <a:effectLst/>
          </a:endParaRPr>
        </a:p>
        <a:p>
          <a:r>
            <a:rPr kumimoji="1" lang="ja-JP" altLang="ja-JP" sz="1100">
              <a:solidFill>
                <a:schemeClr val="dk1"/>
              </a:solidFill>
              <a:effectLst/>
              <a:latin typeface="+mn-lt"/>
              <a:ea typeface="+mn-ea"/>
              <a:cs typeface="+mn-cs"/>
            </a:rPr>
            <a:t>　今後も地方債の活用にあたっては、事業の熟度や重要性を吟味した上で、施策の選択と集中により、適正な市債管理に努めます。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87489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301317"/>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59566</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87489</xdr:rowOff>
    </xdr:from>
    <xdr:to>
      <xdr:col>81</xdr:col>
      <xdr:colOff>133350</xdr:colOff>
      <xdr:row>45</xdr:row>
      <xdr:rowOff>87489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162278</xdr:rowOff>
    </xdr:from>
    <xdr:to>
      <xdr:col>81</xdr:col>
      <xdr:colOff>44450</xdr:colOff>
      <xdr:row>44</xdr:row>
      <xdr:rowOff>31045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53462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17639</xdr:rowOff>
    </xdr:from>
    <xdr:to>
      <xdr:col>77</xdr:col>
      <xdr:colOff>44450</xdr:colOff>
      <xdr:row>44</xdr:row>
      <xdr:rowOff>31045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11995</xdr:rowOff>
    </xdr:from>
    <xdr:to>
      <xdr:col>77</xdr:col>
      <xdr:colOff>95250</xdr:colOff>
      <xdr:row>41</xdr:row>
      <xdr:rowOff>113595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123772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17639</xdr:rowOff>
    </xdr:from>
    <xdr:to>
      <xdr:col>72</xdr:col>
      <xdr:colOff>203200</xdr:colOff>
      <xdr:row>44</xdr:row>
      <xdr:rowOff>57855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5614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52211</xdr:rowOff>
    </xdr:from>
    <xdr:to>
      <xdr:col>73</xdr:col>
      <xdr:colOff>44450</xdr:colOff>
      <xdr:row>41</xdr:row>
      <xdr:rowOff>153811</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163988</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135467</xdr:rowOff>
    </xdr:from>
    <xdr:to>
      <xdr:col>68</xdr:col>
      <xdr:colOff>152400</xdr:colOff>
      <xdr:row>44</xdr:row>
      <xdr:rowOff>57855</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7507817"/>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19349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79022</xdr:rowOff>
    </xdr:from>
    <xdr:to>
      <xdr:col>64</xdr:col>
      <xdr:colOff>152400</xdr:colOff>
      <xdr:row>42</xdr:row>
      <xdr:rowOff>9172</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19349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111478</xdr:rowOff>
    </xdr:from>
    <xdr:to>
      <xdr:col>81</xdr:col>
      <xdr:colOff>95250</xdr:colOff>
      <xdr:row>44</xdr:row>
      <xdr:rowOff>41628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83555</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4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151695</xdr:rowOff>
    </xdr:from>
    <xdr:to>
      <xdr:col>77</xdr:col>
      <xdr:colOff>95250</xdr:colOff>
      <xdr:row>44</xdr:row>
      <xdr:rowOff>81845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66622</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61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138289</xdr:rowOff>
    </xdr:from>
    <xdr:to>
      <xdr:col>73</xdr:col>
      <xdr:colOff>44450</xdr:colOff>
      <xdr:row>44</xdr:row>
      <xdr:rowOff>68439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53216</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7055</xdr:rowOff>
    </xdr:from>
    <xdr:to>
      <xdr:col>68</xdr:col>
      <xdr:colOff>203200</xdr:colOff>
      <xdr:row>44</xdr:row>
      <xdr:rowOff>108655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93432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84667</xdr:rowOff>
    </xdr:from>
    <xdr:to>
      <xdr:col>64</xdr:col>
      <xdr:colOff>152400</xdr:colOff>
      <xdr:row>44</xdr:row>
      <xdr:rowOff>14817</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171044</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令和５年度の将来負担比率は、地方債の残高は増加したものの、標準財政規模が増加したことや、充当可能基金が増加したこと等により、前年度に比べ</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143.2%</a:t>
          </a:r>
          <a:r>
            <a:rPr kumimoji="1" lang="ja-JP" altLang="en-US" sz="1300">
              <a:latin typeface="ＭＳ Ｐゴシック" panose="020B0600070205080204" pitchFamily="50" charset="-128"/>
              <a:ea typeface="ＭＳ Ｐゴシック" panose="020B0600070205080204" pitchFamily="50" charset="-128"/>
            </a:rPr>
            <a:t>となりました。</a:t>
          </a:r>
        </a:p>
        <a:p>
          <a:r>
            <a:rPr kumimoji="1" lang="ja-JP" altLang="en-US" sz="1300">
              <a:latin typeface="ＭＳ Ｐゴシック" panose="020B0600070205080204" pitchFamily="50" charset="-128"/>
              <a:ea typeface="ＭＳ Ｐゴシック" panose="020B0600070205080204" pitchFamily="50" charset="-128"/>
            </a:rPr>
            <a:t>　しかし、類似団体平均と比較すると、依然として高い水準にあります。</a:t>
          </a:r>
        </a:p>
        <a:p>
          <a:r>
            <a:rPr kumimoji="1" lang="ja-JP" altLang="en-US" sz="1300">
              <a:latin typeface="ＭＳ Ｐゴシック" panose="020B0600070205080204" pitchFamily="50" charset="-128"/>
              <a:ea typeface="ＭＳ Ｐゴシック" panose="020B0600070205080204" pitchFamily="50" charset="-128"/>
            </a:rPr>
            <a:t>　将来負担額の大部分を地方債の残高が占めることから、投資的経費の選択と集中により事業量を縮減し、地方債残高の抑制を図ることで、さらなる比率の改善に努めます。</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100584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330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72661</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6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100584</xdr:rowOff>
    </xdr:from>
    <xdr:to>
      <xdr:col>81</xdr:col>
      <xdr:colOff>133350</xdr:colOff>
      <xdr:row>21</xdr:row>
      <xdr:rowOff>100584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70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93472</xdr:rowOff>
    </xdr:from>
    <xdr:to>
      <xdr:col>81</xdr:col>
      <xdr:colOff>44450</xdr:colOff>
      <xdr:row>20</xdr:row>
      <xdr:rowOff>125645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3522472"/>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99924</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6716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83397</xdr:rowOff>
    </xdr:from>
    <xdr:to>
      <xdr:col>81</xdr:col>
      <xdr:colOff>95250</xdr:colOff>
      <xdr:row>17</xdr:row>
      <xdr:rowOff>13547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82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125645</xdr:rowOff>
    </xdr:from>
    <xdr:to>
      <xdr:col>77</xdr:col>
      <xdr:colOff>44450</xdr:colOff>
      <xdr:row>20</xdr:row>
      <xdr:rowOff>148167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3554645"/>
          <a:ext cx="8890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120396</xdr:rowOff>
    </xdr:from>
    <xdr:to>
      <xdr:col>77</xdr:col>
      <xdr:colOff>95250</xdr:colOff>
      <xdr:row>17</xdr:row>
      <xdr:rowOff>50546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60723</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63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148167</xdr:rowOff>
    </xdr:from>
    <xdr:to>
      <xdr:col>72</xdr:col>
      <xdr:colOff>203200</xdr:colOff>
      <xdr:row>21</xdr:row>
      <xdr:rowOff>70019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3577167"/>
          <a:ext cx="889000" cy="9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162221</xdr:rowOff>
    </xdr:from>
    <xdr:to>
      <xdr:col>73</xdr:col>
      <xdr:colOff>44450</xdr:colOff>
      <xdr:row>17</xdr:row>
      <xdr:rowOff>92371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102548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67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70019</xdr:rowOff>
    </xdr:from>
    <xdr:to>
      <xdr:col>68</xdr:col>
      <xdr:colOff>152400</xdr:colOff>
      <xdr:row>21</xdr:row>
      <xdr:rowOff>144018</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3670469"/>
          <a:ext cx="889000" cy="7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97748</xdr:rowOff>
    </xdr:from>
    <xdr:to>
      <xdr:col>68</xdr:col>
      <xdr:colOff>203200</xdr:colOff>
      <xdr:row>18</xdr:row>
      <xdr:rowOff>27898</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301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38075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7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144399</xdr:rowOff>
    </xdr:from>
    <xdr:to>
      <xdr:col>64</xdr:col>
      <xdr:colOff>152400</xdr:colOff>
      <xdr:row>18</xdr:row>
      <xdr:rowOff>74549</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84726</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82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42672</xdr:rowOff>
    </xdr:from>
    <xdr:to>
      <xdr:col>81</xdr:col>
      <xdr:colOff>95250</xdr:colOff>
      <xdr:row>20</xdr:row>
      <xdr:rowOff>144272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347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14749</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34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74845</xdr:rowOff>
    </xdr:from>
    <xdr:to>
      <xdr:col>77</xdr:col>
      <xdr:colOff>95250</xdr:colOff>
      <xdr:row>21</xdr:row>
      <xdr:rowOff>4995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35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161222</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3590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97367</xdr:rowOff>
    </xdr:from>
    <xdr:to>
      <xdr:col>73</xdr:col>
      <xdr:colOff>44450</xdr:colOff>
      <xdr:row>21</xdr:row>
      <xdr:rowOff>27517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352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12294</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361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19219</xdr:rowOff>
    </xdr:from>
    <xdr:to>
      <xdr:col>68</xdr:col>
      <xdr:colOff>203200</xdr:colOff>
      <xdr:row>21</xdr:row>
      <xdr:rowOff>120819</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36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105596</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370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93218</xdr:rowOff>
    </xdr:from>
    <xdr:to>
      <xdr:col>64</xdr:col>
      <xdr:colOff>152400</xdr:colOff>
      <xdr:row>22</xdr:row>
      <xdr:rowOff>23368</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369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8145</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378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921,241
905,276
492.50
617,806,572
614,040,979
2,228,300
287,670,566
1,008,758,183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人件費の経常収支比率は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令和２年度は、期末勤勉手当や退職手当の減等により、前年度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ポイント減少の</a:t>
          </a:r>
          <a:r>
            <a:rPr kumimoji="1" lang="en-US" altLang="ja-JP" sz="1100">
              <a:solidFill>
                <a:schemeClr val="dk1"/>
              </a:solidFill>
              <a:effectLst/>
              <a:latin typeface="+mn-lt"/>
              <a:ea typeface="+mn-ea"/>
              <a:cs typeface="+mn-cs"/>
            </a:rPr>
            <a:t>32.2</a:t>
          </a:r>
          <a:r>
            <a:rPr kumimoji="1" lang="ja-JP" altLang="ja-JP" sz="1100">
              <a:solidFill>
                <a:schemeClr val="dk1"/>
              </a:solidFill>
              <a:effectLst/>
              <a:latin typeface="+mn-lt"/>
              <a:ea typeface="+mn-ea"/>
              <a:cs typeface="+mn-cs"/>
            </a:rPr>
            <a:t>％、令和３年度も同様に、期末勤勉手当や退職手当の減等により、前年度</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ポイント減少の</a:t>
          </a:r>
          <a:r>
            <a:rPr kumimoji="1" lang="en-US" altLang="ja-JP" sz="1100">
              <a:solidFill>
                <a:schemeClr val="dk1"/>
              </a:solidFill>
              <a:effectLst/>
              <a:latin typeface="+mn-lt"/>
              <a:ea typeface="+mn-ea"/>
              <a:cs typeface="+mn-cs"/>
            </a:rPr>
            <a:t>31.0</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令和４年度は、退職手当の増加等により、前年度</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ポイント増加の</a:t>
          </a:r>
          <a:r>
            <a:rPr kumimoji="1" lang="en-US" altLang="ja-JP" sz="1100">
              <a:solidFill>
                <a:schemeClr val="dk1"/>
              </a:solidFill>
              <a:effectLst/>
              <a:latin typeface="+mn-lt"/>
              <a:ea typeface="+mn-ea"/>
              <a:cs typeface="+mn-cs"/>
            </a:rPr>
            <a:t>32.1</a:t>
          </a:r>
          <a:r>
            <a:rPr kumimoji="1" lang="ja-JP" altLang="ja-JP" sz="1100">
              <a:solidFill>
                <a:schemeClr val="dk1"/>
              </a:solidFill>
              <a:effectLst/>
              <a:latin typeface="+mn-lt"/>
              <a:ea typeface="+mn-ea"/>
              <a:cs typeface="+mn-cs"/>
            </a:rPr>
            <a:t>％となりました。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令和５年度は、定年延長に伴う人件費の減少等により、前年度から</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ポイント減少し</a:t>
          </a:r>
          <a:r>
            <a:rPr kumimoji="1" lang="en-US" altLang="ja-JP" sz="1100">
              <a:solidFill>
                <a:schemeClr val="dk1"/>
              </a:solidFill>
              <a:effectLst/>
              <a:latin typeface="+mn-lt"/>
              <a:ea typeface="+mn-ea"/>
              <a:cs typeface="+mn-cs"/>
            </a:rPr>
            <a:t>29.6</a:t>
          </a:r>
          <a:r>
            <a:rPr kumimoji="1" lang="ja-JP" altLang="en-US"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今後も行財政改革大綱に基づく取組みにより、簡素で効率的な組織体制・行政運営を図り、総人件費の抑制に努めます。</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29028</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15428"/>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115405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29028</xdr:rowOff>
    </xdr:from>
    <xdr:to>
      <xdr:col>24</xdr:col>
      <xdr:colOff>114300</xdr:colOff>
      <xdr:row>32</xdr:row>
      <xdr:rowOff>29028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1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167822</xdr:rowOff>
    </xdr:from>
    <xdr:to>
      <xdr:col>24</xdr:col>
      <xdr:colOff>25400</xdr:colOff>
      <xdr:row>40</xdr:row>
      <xdr:rowOff>61685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511472"/>
          <a:ext cx="838200" cy="40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100891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7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84364</xdr:rowOff>
    </xdr:from>
    <xdr:to>
      <xdr:col>24</xdr:col>
      <xdr:colOff>76200</xdr:colOff>
      <xdr:row>38</xdr:row>
      <xdr:rowOff>14514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53522</xdr:rowOff>
    </xdr:from>
    <xdr:to>
      <xdr:col>19</xdr:col>
      <xdr:colOff>187325</xdr:colOff>
      <xdr:row>40</xdr:row>
      <xdr:rowOff>61685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740072"/>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141515</xdr:rowOff>
    </xdr:from>
    <xdr:to>
      <xdr:col>20</xdr:col>
      <xdr:colOff>38100</xdr:colOff>
      <xdr:row>39</xdr:row>
      <xdr:rowOff>71665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81841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2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53522</xdr:rowOff>
    </xdr:from>
    <xdr:to>
      <xdr:col>15</xdr:col>
      <xdr:colOff>98425</xdr:colOff>
      <xdr:row>40</xdr:row>
      <xdr:rowOff>78015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7400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149678</xdr:rowOff>
    </xdr:from>
    <xdr:to>
      <xdr:col>15</xdr:col>
      <xdr:colOff>149225</xdr:colOff>
      <xdr:row>38</xdr:row>
      <xdr:rowOff>79828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90005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78015</xdr:rowOff>
    </xdr:from>
    <xdr:to>
      <xdr:col>11</xdr:col>
      <xdr:colOff>9525</xdr:colOff>
      <xdr:row>40</xdr:row>
      <xdr:rowOff>159657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9360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133350</xdr:rowOff>
    </xdr:from>
    <xdr:to>
      <xdr:col>11</xdr:col>
      <xdr:colOff>60325</xdr:colOff>
      <xdr:row>40</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73677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68035</xdr:rowOff>
    </xdr:from>
    <xdr:to>
      <xdr:col>6</xdr:col>
      <xdr:colOff>171450</xdr:colOff>
      <xdr:row>39</xdr:row>
      <xdr:rowOff>169635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8362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117022</xdr:rowOff>
    </xdr:from>
    <xdr:to>
      <xdr:col>24</xdr:col>
      <xdr:colOff>76200</xdr:colOff>
      <xdr:row>38</xdr:row>
      <xdr:rowOff>47172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89099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43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10885</xdr:rowOff>
    </xdr:from>
    <xdr:to>
      <xdr:col>20</xdr:col>
      <xdr:colOff>38100</xdr:colOff>
      <xdr:row>40</xdr:row>
      <xdr:rowOff>112485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8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97262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95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2722</xdr:rowOff>
    </xdr:from>
    <xdr:to>
      <xdr:col>15</xdr:col>
      <xdr:colOff>149225</xdr:colOff>
      <xdr:row>39</xdr:row>
      <xdr:rowOff>104322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89099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27215</xdr:rowOff>
    </xdr:from>
    <xdr:to>
      <xdr:col>11</xdr:col>
      <xdr:colOff>60325</xdr:colOff>
      <xdr:row>40</xdr:row>
      <xdr:rowOff>128815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113592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108857</xdr:rowOff>
    </xdr:from>
    <xdr:to>
      <xdr:col>6</xdr:col>
      <xdr:colOff>171450</xdr:colOff>
      <xdr:row>41</xdr:row>
      <xdr:rowOff>39007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9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23784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05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物件費の経常収支比率</a:t>
          </a:r>
          <a:r>
            <a:rPr kumimoji="1" lang="ja-JP" altLang="en-US" sz="1050">
              <a:solidFill>
                <a:schemeClr val="dk1"/>
              </a:solidFill>
              <a:effectLst/>
              <a:latin typeface="+mn-lt"/>
              <a:ea typeface="+mn-ea"/>
              <a:cs typeface="+mn-cs"/>
            </a:rPr>
            <a:t>について</a:t>
          </a:r>
          <a:r>
            <a:rPr kumimoji="1" lang="ja-JP" altLang="ja-JP" sz="1050">
              <a:solidFill>
                <a:schemeClr val="dk1"/>
              </a:solidFill>
              <a:effectLst/>
              <a:latin typeface="+mn-lt"/>
              <a:ea typeface="+mn-ea"/>
              <a:cs typeface="+mn-cs"/>
            </a:rPr>
            <a:t>は、令和２年度は、定期予防接種事業の増加等により前年度</a:t>
          </a:r>
          <a:r>
            <a:rPr kumimoji="1" lang="en-US" altLang="ja-JP" sz="1050">
              <a:solidFill>
                <a:schemeClr val="dk1"/>
              </a:solidFill>
              <a:effectLst/>
              <a:latin typeface="+mn-lt"/>
              <a:ea typeface="+mn-ea"/>
              <a:cs typeface="+mn-cs"/>
            </a:rPr>
            <a:t>0.2</a:t>
          </a:r>
          <a:r>
            <a:rPr kumimoji="1" lang="ja-JP" altLang="ja-JP" sz="1050">
              <a:solidFill>
                <a:schemeClr val="dk1"/>
              </a:solidFill>
              <a:effectLst/>
              <a:latin typeface="+mn-lt"/>
              <a:ea typeface="+mn-ea"/>
              <a:cs typeface="+mn-cs"/>
            </a:rPr>
            <a:t>ポイント増加の</a:t>
          </a:r>
          <a:r>
            <a:rPr kumimoji="1" lang="en-US" altLang="ja-JP" sz="1050">
              <a:solidFill>
                <a:schemeClr val="dk1"/>
              </a:solidFill>
              <a:effectLst/>
              <a:latin typeface="+mn-lt"/>
              <a:ea typeface="+mn-ea"/>
              <a:cs typeface="+mn-cs"/>
            </a:rPr>
            <a:t>11.6</a:t>
          </a:r>
          <a:r>
            <a:rPr kumimoji="1" lang="ja-JP" altLang="ja-JP" sz="1050">
              <a:solidFill>
                <a:schemeClr val="dk1"/>
              </a:solidFill>
              <a:effectLst/>
              <a:latin typeface="+mn-lt"/>
              <a:ea typeface="+mn-ea"/>
              <a:cs typeface="+mn-cs"/>
            </a:rPr>
            <a:t>％、令和３年度は新型コロナウイルスの影響等による放課後児童クラブ利用児童の減等により</a:t>
          </a:r>
          <a:r>
            <a:rPr kumimoji="1" lang="en-US" altLang="ja-JP" sz="1050">
              <a:solidFill>
                <a:schemeClr val="dk1"/>
              </a:solidFill>
              <a:effectLst/>
              <a:latin typeface="+mn-lt"/>
              <a:ea typeface="+mn-ea"/>
              <a:cs typeface="+mn-cs"/>
            </a:rPr>
            <a:t>0.6</a:t>
          </a:r>
          <a:r>
            <a:rPr kumimoji="1" lang="ja-JP" altLang="ja-JP" sz="1050">
              <a:solidFill>
                <a:schemeClr val="dk1"/>
              </a:solidFill>
              <a:effectLst/>
              <a:latin typeface="+mn-lt"/>
              <a:ea typeface="+mn-ea"/>
              <a:cs typeface="+mn-cs"/>
            </a:rPr>
            <a:t>ポイント減少の</a:t>
          </a:r>
          <a:r>
            <a:rPr kumimoji="1" lang="en-US" altLang="ja-JP" sz="1050">
              <a:solidFill>
                <a:schemeClr val="dk1"/>
              </a:solidFill>
              <a:effectLst/>
              <a:latin typeface="+mn-lt"/>
              <a:ea typeface="+mn-ea"/>
              <a:cs typeface="+mn-cs"/>
            </a:rPr>
            <a:t>11.0</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　令和４年度は、科学館の新設により管理運営費の増加等により、前年度</a:t>
          </a:r>
          <a:r>
            <a:rPr kumimoji="1" lang="en-US" altLang="ja-JP" sz="1050">
              <a:solidFill>
                <a:schemeClr val="dk1"/>
              </a:solidFill>
              <a:effectLst/>
              <a:latin typeface="+mn-lt"/>
              <a:ea typeface="+mn-ea"/>
              <a:cs typeface="+mn-cs"/>
            </a:rPr>
            <a:t>0.2</a:t>
          </a:r>
          <a:r>
            <a:rPr kumimoji="1" lang="ja-JP" altLang="ja-JP" sz="1050">
              <a:solidFill>
                <a:schemeClr val="dk1"/>
              </a:solidFill>
              <a:effectLst/>
              <a:latin typeface="+mn-lt"/>
              <a:ea typeface="+mn-ea"/>
              <a:cs typeface="+mn-cs"/>
            </a:rPr>
            <a:t>ポイント増加の</a:t>
          </a:r>
          <a:r>
            <a:rPr kumimoji="1" lang="en-US" altLang="ja-JP" sz="1050">
              <a:solidFill>
                <a:schemeClr val="dk1"/>
              </a:solidFill>
              <a:effectLst/>
              <a:latin typeface="+mn-lt"/>
              <a:ea typeface="+mn-ea"/>
              <a:cs typeface="+mn-cs"/>
            </a:rPr>
            <a:t>11.2</a:t>
          </a:r>
          <a:r>
            <a:rPr kumimoji="1" lang="ja-JP" altLang="ja-JP" sz="1050">
              <a:solidFill>
                <a:schemeClr val="dk1"/>
              </a:solidFill>
              <a:effectLst/>
              <a:latin typeface="+mn-lt"/>
              <a:ea typeface="+mn-ea"/>
              <a:cs typeface="+mn-cs"/>
            </a:rPr>
            <a:t>％となりました。</a:t>
          </a:r>
          <a:r>
            <a:rPr kumimoji="1" lang="ja-JP" altLang="en-US" sz="1050">
              <a:solidFill>
                <a:schemeClr val="dk1"/>
              </a:solidFill>
              <a:effectLst/>
              <a:latin typeface="+mn-lt"/>
              <a:ea typeface="+mn-ea"/>
              <a:cs typeface="+mn-cs"/>
            </a:rPr>
            <a:t>令和５年度については、ごみ処理工場の維持費の増加等に伴い</a:t>
          </a:r>
          <a:r>
            <a:rPr kumimoji="1" lang="en-US" altLang="ja-JP" sz="1050">
              <a:solidFill>
                <a:schemeClr val="dk1"/>
              </a:solidFill>
              <a:effectLst/>
              <a:latin typeface="+mn-lt"/>
              <a:ea typeface="+mn-ea"/>
              <a:cs typeface="+mn-cs"/>
            </a:rPr>
            <a:t>0.2</a:t>
          </a:r>
          <a:r>
            <a:rPr kumimoji="1" lang="ja-JP" altLang="ja-JP" sz="1050">
              <a:solidFill>
                <a:schemeClr val="dk1"/>
              </a:solidFill>
              <a:effectLst/>
              <a:latin typeface="+mn-lt"/>
              <a:ea typeface="+mn-ea"/>
              <a:cs typeface="+mn-cs"/>
            </a:rPr>
            <a:t>ポイント増加の</a:t>
          </a:r>
          <a:r>
            <a:rPr kumimoji="1" lang="en-US" altLang="ja-JP" sz="1050">
              <a:solidFill>
                <a:schemeClr val="dk1"/>
              </a:solidFill>
              <a:effectLst/>
              <a:latin typeface="+mn-lt"/>
              <a:ea typeface="+mn-ea"/>
              <a:cs typeface="+mn-cs"/>
            </a:rPr>
            <a:t>11.4</a:t>
          </a:r>
          <a:r>
            <a:rPr kumimoji="1" lang="ja-JP" altLang="ja-JP" sz="1050">
              <a:solidFill>
                <a:schemeClr val="dk1"/>
              </a:solidFill>
              <a:effectLst/>
              <a:latin typeface="+mn-lt"/>
              <a:ea typeface="+mn-ea"/>
              <a:cs typeface="+mn-cs"/>
            </a:rPr>
            <a:t>％となりました。今後も引き続き、行政サービス水準の維持・向上やコスト削減等を図り、民間委託等を進めながら、事業の有効性・経済性・効率性などを検証した上で、見直し・改善を図ります。</a:t>
          </a:r>
          <a:endParaRPr lang="ja-JP" altLang="ja-JP" sz="12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61686</xdr:rowOff>
    </xdr:from>
    <xdr:to>
      <xdr:col>82</xdr:col>
      <xdr:colOff>107950</xdr:colOff>
      <xdr:row>21</xdr:row>
      <xdr:rowOff>53522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11908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25599</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53522</xdr:rowOff>
    </xdr:from>
    <xdr:to>
      <xdr:col>82</xdr:col>
      <xdr:colOff>196850</xdr:colOff>
      <xdr:row>21</xdr:row>
      <xdr:rowOff>53522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148063</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8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61686</xdr:rowOff>
    </xdr:from>
    <xdr:to>
      <xdr:col>82</xdr:col>
      <xdr:colOff>196850</xdr:colOff>
      <xdr:row>12</xdr:row>
      <xdr:rowOff>61686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11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135164</xdr:rowOff>
    </xdr:from>
    <xdr:to>
      <xdr:col>82</xdr:col>
      <xdr:colOff>107950</xdr:colOff>
      <xdr:row>13</xdr:row>
      <xdr:rowOff>167821</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3640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146248</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546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102507</xdr:rowOff>
    </xdr:from>
    <xdr:to>
      <xdr:col>78</xdr:col>
      <xdr:colOff>69850</xdr:colOff>
      <xdr:row>13</xdr:row>
      <xdr:rowOff>135164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3313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125186</xdr:rowOff>
    </xdr:from>
    <xdr:to>
      <xdr:col>78</xdr:col>
      <xdr:colOff>120650</xdr:colOff>
      <xdr:row>15</xdr:row>
      <xdr:rowOff>55336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5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40113</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611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102507</xdr:rowOff>
    </xdr:from>
    <xdr:to>
      <xdr:col>73</xdr:col>
      <xdr:colOff>180975</xdr:colOff>
      <xdr:row>14</xdr:row>
      <xdr:rowOff>29029</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3313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149679</xdr:rowOff>
    </xdr:from>
    <xdr:to>
      <xdr:col>74</xdr:col>
      <xdr:colOff>31750</xdr:colOff>
      <xdr:row>14</xdr:row>
      <xdr:rowOff>79829</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37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64606</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46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167821</xdr:rowOff>
    </xdr:from>
    <xdr:to>
      <xdr:col>69</xdr:col>
      <xdr:colOff>92075</xdr:colOff>
      <xdr:row>14</xdr:row>
      <xdr:rowOff>29029</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3966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59871</xdr:rowOff>
    </xdr:from>
    <xdr:to>
      <xdr:col>69</xdr:col>
      <xdr:colOff>142875</xdr:colOff>
      <xdr:row>14</xdr:row>
      <xdr:rowOff>161471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4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146248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54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43543</xdr:rowOff>
    </xdr:from>
    <xdr:to>
      <xdr:col>65</xdr:col>
      <xdr:colOff>53975</xdr:colOff>
      <xdr:row>14</xdr:row>
      <xdr:rowOff>145143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129920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117021</xdr:rowOff>
    </xdr:from>
    <xdr:to>
      <xdr:col>82</xdr:col>
      <xdr:colOff>158750</xdr:colOff>
      <xdr:row>14</xdr:row>
      <xdr:rowOff>47171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133548</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84364</xdr:rowOff>
    </xdr:from>
    <xdr:to>
      <xdr:col>78</xdr:col>
      <xdr:colOff>120650</xdr:colOff>
      <xdr:row>14</xdr:row>
      <xdr:rowOff>14514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24691</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08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51707</xdr:rowOff>
    </xdr:from>
    <xdr:to>
      <xdr:col>74</xdr:col>
      <xdr:colOff>31750</xdr:colOff>
      <xdr:row>13</xdr:row>
      <xdr:rowOff>153307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163484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149679</xdr:rowOff>
    </xdr:from>
    <xdr:to>
      <xdr:col>69</xdr:col>
      <xdr:colOff>142875</xdr:colOff>
      <xdr:row>14</xdr:row>
      <xdr:rowOff>79829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90006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117021</xdr:rowOff>
    </xdr:from>
    <xdr:to>
      <xdr:col>65</xdr:col>
      <xdr:colOff>53975</xdr:colOff>
      <xdr:row>14</xdr:row>
      <xdr:rowOff>47171</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57348</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扶助費の経常収支比率は、令和２年度は、受診控えによる生活保護費（医療扶助）等の減少により、前年度</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ポイント減少の</a:t>
          </a:r>
          <a:r>
            <a:rPr kumimoji="1" lang="en-US" altLang="ja-JP" sz="1100">
              <a:solidFill>
                <a:schemeClr val="dk1"/>
              </a:solidFill>
              <a:effectLst/>
              <a:latin typeface="+mn-lt"/>
              <a:ea typeface="+mn-ea"/>
              <a:cs typeface="+mn-cs"/>
            </a:rPr>
            <a:t>14.1</a:t>
          </a:r>
          <a:r>
            <a:rPr kumimoji="1" lang="ja-JP" altLang="ja-JP" sz="1100">
              <a:solidFill>
                <a:schemeClr val="dk1"/>
              </a:solidFill>
              <a:effectLst/>
              <a:latin typeface="+mn-lt"/>
              <a:ea typeface="+mn-ea"/>
              <a:cs typeface="+mn-cs"/>
            </a:rPr>
            <a:t>％となりましたが、令和３年度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は、障害福祉サービス事業等の増加により</a:t>
          </a:r>
          <a:r>
            <a:rPr kumimoji="1" lang="ja-JP" altLang="en-US" sz="1100">
              <a:solidFill>
                <a:schemeClr val="dk1"/>
              </a:solidFill>
              <a:effectLst/>
              <a:latin typeface="+mn-lt"/>
              <a:ea typeface="+mn-ea"/>
              <a:cs typeface="+mn-cs"/>
            </a:rPr>
            <a:t>増加傾向にあります。令和３年度は</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ポイント増加の</a:t>
          </a:r>
          <a:r>
            <a:rPr kumimoji="1" lang="en-US" altLang="ja-JP" sz="1100">
              <a:solidFill>
                <a:schemeClr val="dk1"/>
              </a:solidFill>
              <a:effectLst/>
              <a:latin typeface="+mn-lt"/>
              <a:ea typeface="+mn-ea"/>
              <a:cs typeface="+mn-cs"/>
            </a:rPr>
            <a:t>14.3%</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令和４年度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ポイント増加の</a:t>
          </a:r>
          <a:r>
            <a:rPr kumimoji="1" lang="en-US" altLang="ja-JP" sz="1100">
              <a:solidFill>
                <a:schemeClr val="dk1"/>
              </a:solidFill>
              <a:effectLst/>
              <a:latin typeface="+mn-lt"/>
              <a:ea typeface="+mn-ea"/>
              <a:cs typeface="+mn-cs"/>
            </a:rPr>
            <a:t>15.1%</a:t>
          </a:r>
          <a:r>
            <a:rPr kumimoji="1" lang="ja-JP" altLang="ja-JP" sz="1100">
              <a:solidFill>
                <a:schemeClr val="dk1"/>
              </a:solidFill>
              <a:effectLst/>
              <a:latin typeface="+mn-lt"/>
              <a:ea typeface="+mn-ea"/>
              <a:cs typeface="+mn-cs"/>
            </a:rPr>
            <a:t>となり</a:t>
          </a:r>
          <a:r>
            <a:rPr kumimoji="1" lang="ja-JP" altLang="en-US" sz="1100">
              <a:solidFill>
                <a:schemeClr val="dk1"/>
              </a:solidFill>
              <a:effectLst/>
              <a:latin typeface="+mn-lt"/>
              <a:ea typeface="+mn-ea"/>
              <a:cs typeface="+mn-cs"/>
            </a:rPr>
            <a:t>、令和５年度については</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ポイント増加の</a:t>
          </a:r>
          <a:r>
            <a:rPr kumimoji="1" lang="en-US" altLang="ja-JP" sz="1100">
              <a:solidFill>
                <a:schemeClr val="dk1"/>
              </a:solidFill>
              <a:effectLst/>
              <a:latin typeface="+mn-lt"/>
              <a:ea typeface="+mn-ea"/>
              <a:cs typeface="+mn-cs"/>
            </a:rPr>
            <a:t>15.4%</a:t>
          </a:r>
          <a:r>
            <a:rPr kumimoji="1" lang="ja-JP" altLang="en-US"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今後の見通しについても、障害福祉サービス事業等により扶助費に係る経常収支比率は増加していく見込みです。</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376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56</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671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67327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1001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95250</xdr:rowOff>
    </xdr:from>
    <xdr:to>
      <xdr:col>24</xdr:col>
      <xdr:colOff>76200</xdr:colOff>
      <xdr:row>59</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56</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5186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88900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480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56</xdr:row>
      <xdr:rowOff>31750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4805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その他の経常収支比率は、高齢化社会の進展に伴い、後期高齢者医療制度等の特別会計への繰出金等について、高い伸びが続いていることにより、</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概ね増加傾向で、令和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年度については、前年度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ポイント増加の</a:t>
          </a:r>
          <a:r>
            <a:rPr kumimoji="1" lang="en-US" altLang="ja-JP" sz="1100">
              <a:solidFill>
                <a:schemeClr val="dk1"/>
              </a:solidFill>
              <a:effectLst/>
              <a:latin typeface="+mn-lt"/>
              <a:ea typeface="+mn-ea"/>
              <a:cs typeface="+mn-cs"/>
            </a:rPr>
            <a:t>13.5</a:t>
          </a:r>
          <a:r>
            <a:rPr kumimoji="1" lang="ja-JP" altLang="ja-JP" sz="1100">
              <a:solidFill>
                <a:schemeClr val="dk1"/>
              </a:solidFill>
              <a:effectLst/>
              <a:latin typeface="+mn-lt"/>
              <a:ea typeface="+mn-ea"/>
              <a:cs typeface="+mn-cs"/>
            </a:rPr>
            <a:t>％となりました。</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143328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89357"/>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86178</xdr:rowOff>
    </xdr:from>
    <xdr:to>
      <xdr:col>82</xdr:col>
      <xdr:colOff>107950</xdr:colOff>
      <xdr:row>57</xdr:row>
      <xdr:rowOff>151493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8588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57</xdr:row>
      <xdr:rowOff>86178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7771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8362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4535</xdr:rowOff>
    </xdr:from>
    <xdr:to>
      <xdr:col>73</xdr:col>
      <xdr:colOff>180975</xdr:colOff>
      <xdr:row>57</xdr:row>
      <xdr:rowOff>20865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7771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157843</xdr:rowOff>
    </xdr:from>
    <xdr:to>
      <xdr:col>74</xdr:col>
      <xdr:colOff>31750</xdr:colOff>
      <xdr:row>55</xdr:row>
      <xdr:rowOff>87993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98170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4535</xdr:rowOff>
    </xdr:from>
    <xdr:to>
      <xdr:col>69</xdr:col>
      <xdr:colOff>92075</xdr:colOff>
      <xdr:row>57</xdr:row>
      <xdr:rowOff>20865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7771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84365</xdr:rowOff>
    </xdr:from>
    <xdr:to>
      <xdr:col>69</xdr:col>
      <xdr:colOff>142875</xdr:colOff>
      <xdr:row>56</xdr:row>
      <xdr:rowOff>14515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24692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100693</xdr:rowOff>
    </xdr:from>
    <xdr:to>
      <xdr:col>82</xdr:col>
      <xdr:colOff>158750</xdr:colOff>
      <xdr:row>58</xdr:row>
      <xdr:rowOff>30843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72770</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35378</xdr:rowOff>
    </xdr:from>
    <xdr:to>
      <xdr:col>78</xdr:col>
      <xdr:colOff>120650</xdr:colOff>
      <xdr:row>57</xdr:row>
      <xdr:rowOff>136978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121755</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125185</xdr:rowOff>
    </xdr:from>
    <xdr:to>
      <xdr:col>74</xdr:col>
      <xdr:colOff>31750</xdr:colOff>
      <xdr:row>57</xdr:row>
      <xdr:rowOff>55335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141515</xdr:rowOff>
    </xdr:from>
    <xdr:to>
      <xdr:col>69</xdr:col>
      <xdr:colOff>142875</xdr:colOff>
      <xdr:row>57</xdr:row>
      <xdr:rowOff>71665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56442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40112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補助費等の経常収支比率は、令和３年度は、下水道事業（雨水）にかかる負担金が減少し、前年度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ポイント減少の</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％となり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令和４年度は、市立病院機構への負担金が減少し、前年度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ポイント減少の</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％となりました。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令和５年度については、交通事業会計に対する経営支援補助金の新設に伴い、</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ポイント増加の</a:t>
          </a:r>
          <a:r>
            <a:rPr kumimoji="1" lang="en-US" altLang="ja-JP" sz="1100">
              <a:solidFill>
                <a:schemeClr val="dk1"/>
              </a:solidFill>
              <a:effectLst/>
              <a:latin typeface="+mn-lt"/>
              <a:ea typeface="+mn-ea"/>
              <a:cs typeface="+mn-cs"/>
            </a:rPr>
            <a:t>5.8</a:t>
          </a:r>
          <a:r>
            <a:rPr kumimoji="1" lang="ja-JP" altLang="en-US"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補助金については、今後も引き続き必要性や有効性等の観点から、常に見直しを行っていきます。</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8420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115570</xdr:rowOff>
    </xdr:from>
    <xdr:to>
      <xdr:col>82</xdr:col>
      <xdr:colOff>107950</xdr:colOff>
      <xdr:row>35</xdr:row>
      <xdr:rowOff>138430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116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128287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47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115570</xdr:rowOff>
    </xdr:from>
    <xdr:to>
      <xdr:col>78</xdr:col>
      <xdr:colOff>69850</xdr:colOff>
      <xdr:row>35</xdr:row>
      <xdr:rowOff>161290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116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104140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1620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104140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30480</xdr:rowOff>
    </xdr:from>
    <xdr:to>
      <xdr:col>69</xdr:col>
      <xdr:colOff>142875</xdr:colOff>
      <xdr:row>38</xdr:row>
      <xdr:rowOff>132080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99060</xdr:rowOff>
    </xdr:from>
    <xdr:to>
      <xdr:col>65</xdr:col>
      <xdr:colOff>53975</xdr:colOff>
      <xdr:row>39</xdr:row>
      <xdr:rowOff>29210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13987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87630</xdr:rowOff>
    </xdr:from>
    <xdr:to>
      <xdr:col>82</xdr:col>
      <xdr:colOff>158750</xdr:colOff>
      <xdr:row>36</xdr:row>
      <xdr:rowOff>17780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104157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64770</xdr:rowOff>
    </xdr:from>
    <xdr:to>
      <xdr:col>78</xdr:col>
      <xdr:colOff>120650</xdr:colOff>
      <xdr:row>35</xdr:row>
      <xdr:rowOff>166370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5097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投資的経費の水準が類似団体と比較して高い時期が長く続いていたため、その財源である市債の残高が多くなっており、公債費にかかる経常収支比率は類似団平均を</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ポイント上回っているなど、引き続き高い水準で推移しています。</a:t>
          </a:r>
          <a:endParaRPr lang="ja-JP" altLang="ja-JP" sz="1400">
            <a:effectLst/>
          </a:endParaRPr>
        </a:p>
        <a:p>
          <a:r>
            <a:rPr kumimoji="1" lang="ja-JP" altLang="ja-JP" sz="1100">
              <a:solidFill>
                <a:schemeClr val="dk1"/>
              </a:solidFill>
              <a:effectLst/>
              <a:latin typeface="+mn-lt"/>
              <a:ea typeface="+mn-ea"/>
              <a:cs typeface="+mn-cs"/>
            </a:rPr>
            <a:t>　今後も、地方債の活用にあたっては、事業の熟度や必要性を吟味した上で、選択と集中を図り、適正な市債管理に努めます。</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66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31750</xdr:rowOff>
    </xdr:from>
    <xdr:to>
      <xdr:col>24</xdr:col>
      <xdr:colOff>25400</xdr:colOff>
      <xdr:row>81</xdr:row>
      <xdr:rowOff>165100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39192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111777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95250</xdr:rowOff>
    </xdr:from>
    <xdr:to>
      <xdr:col>24</xdr:col>
      <xdr:colOff>76200</xdr:colOff>
      <xdr:row>77</xdr:row>
      <xdr:rowOff>25400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50800</xdr:rowOff>
    </xdr:from>
    <xdr:to>
      <xdr:col>19</xdr:col>
      <xdr:colOff>187325</xdr:colOff>
      <xdr:row>81</xdr:row>
      <xdr:rowOff>165100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3938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133350</xdr:rowOff>
    </xdr:from>
    <xdr:to>
      <xdr:col>20</xdr:col>
      <xdr:colOff>38100</xdr:colOff>
      <xdr:row>77</xdr:row>
      <xdr:rowOff>63500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73677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50800</xdr:rowOff>
    </xdr:from>
    <xdr:to>
      <xdr:col>15</xdr:col>
      <xdr:colOff>98425</xdr:colOff>
      <xdr:row>82</xdr:row>
      <xdr:rowOff>50800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39382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88900</xdr:rowOff>
    </xdr:from>
    <xdr:to>
      <xdr:col>11</xdr:col>
      <xdr:colOff>9525</xdr:colOff>
      <xdr:row>82</xdr:row>
      <xdr:rowOff>50800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39763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76200</xdr:rowOff>
    </xdr:from>
    <xdr:to>
      <xdr:col>11</xdr:col>
      <xdr:colOff>60325</xdr:colOff>
      <xdr:row>78</xdr:row>
      <xdr:rowOff>6350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16527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114300</xdr:rowOff>
    </xdr:from>
    <xdr:to>
      <xdr:col>6</xdr:col>
      <xdr:colOff>171450</xdr:colOff>
      <xdr:row>78</xdr:row>
      <xdr:rowOff>44450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54627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152400</xdr:rowOff>
    </xdr:from>
    <xdr:to>
      <xdr:col>24</xdr:col>
      <xdr:colOff>76200</xdr:colOff>
      <xdr:row>81</xdr:row>
      <xdr:rowOff>82550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60977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114300</xdr:rowOff>
    </xdr:from>
    <xdr:to>
      <xdr:col>20</xdr:col>
      <xdr:colOff>38100</xdr:colOff>
      <xdr:row>82</xdr:row>
      <xdr:rowOff>44450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400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82</xdr:row>
      <xdr:rowOff>29227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408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0</xdr:rowOff>
    </xdr:from>
    <xdr:to>
      <xdr:col>15</xdr:col>
      <xdr:colOff>149225</xdr:colOff>
      <xdr:row>81</xdr:row>
      <xdr:rowOff>101600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88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86377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97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82</xdr:row>
      <xdr:rowOff>0</xdr:rowOff>
    </xdr:from>
    <xdr:to>
      <xdr:col>11</xdr:col>
      <xdr:colOff>60325</xdr:colOff>
      <xdr:row>82</xdr:row>
      <xdr:rowOff>101600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86377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414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38100</xdr:rowOff>
    </xdr:from>
    <xdr:to>
      <xdr:col>6</xdr:col>
      <xdr:colOff>171450</xdr:colOff>
      <xdr:row>81</xdr:row>
      <xdr:rowOff>139700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92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124477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401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公債費以外の経常収支比率は、令和３年度は、人件費、物件費、補助費等の減少等により前年度</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ポイント減少の</a:t>
          </a:r>
          <a:r>
            <a:rPr kumimoji="1" lang="en-US" altLang="ja-JP" sz="1100">
              <a:solidFill>
                <a:schemeClr val="dk1"/>
              </a:solidFill>
              <a:effectLst/>
              <a:latin typeface="+mn-lt"/>
              <a:ea typeface="+mn-ea"/>
              <a:cs typeface="+mn-cs"/>
            </a:rPr>
            <a:t>74.8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令和４年度は、人件費、扶助費当の増加等により前年度</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ポイント増加の</a:t>
          </a:r>
          <a:r>
            <a:rPr kumimoji="1" lang="en-US" altLang="ja-JP" sz="1100">
              <a:solidFill>
                <a:schemeClr val="dk1"/>
              </a:solidFill>
              <a:effectLst/>
              <a:latin typeface="+mn-lt"/>
              <a:ea typeface="+mn-ea"/>
              <a:cs typeface="+mn-cs"/>
            </a:rPr>
            <a:t>77.2</a:t>
          </a:r>
          <a:r>
            <a:rPr kumimoji="1" lang="ja-JP" altLang="ja-JP" sz="1100">
              <a:solidFill>
                <a:schemeClr val="dk1"/>
              </a:solidFill>
              <a:effectLst/>
              <a:latin typeface="+mn-lt"/>
              <a:ea typeface="+mn-ea"/>
              <a:cs typeface="+mn-cs"/>
            </a:rPr>
            <a:t>％となりました。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令和５年度については、</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の減少等により前年度から</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ポイント減少の</a:t>
          </a:r>
          <a:r>
            <a:rPr kumimoji="1" lang="en-US" altLang="ja-JP" sz="1100">
              <a:solidFill>
                <a:schemeClr val="dk1"/>
              </a:solidFill>
              <a:effectLst/>
              <a:latin typeface="+mn-lt"/>
              <a:ea typeface="+mn-ea"/>
              <a:cs typeface="+mn-cs"/>
            </a:rPr>
            <a:t>75.7</a:t>
          </a:r>
          <a:r>
            <a:rPr kumimoji="1" lang="ja-JP" altLang="en-US"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今後も引き続き、より一層の「選択と集中」を行いながら、行財政改革大綱に掲げた取組みを推進し、持続可能で安定的な財政の確立、維持に努めていきます。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80</xdr:row>
      <xdr:rowOff>143329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651015"/>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115406</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143329</xdr:rowOff>
    </xdr:from>
    <xdr:to>
      <xdr:col>82</xdr:col>
      <xdr:colOff>196850</xdr:colOff>
      <xdr:row>80</xdr:row>
      <xdr:rowOff>143329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170543</xdr:rowOff>
    </xdr:from>
    <xdr:to>
      <xdr:col>82</xdr:col>
      <xdr:colOff>107950</xdr:colOff>
      <xdr:row>75</xdr:row>
      <xdr:rowOff>162379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5671800" y="12857843"/>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75491</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105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103414</xdr:rowOff>
    </xdr:from>
    <xdr:to>
      <xdr:col>82</xdr:col>
      <xdr:colOff>158750</xdr:colOff>
      <xdr:row>77</xdr:row>
      <xdr:rowOff>33564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72572</xdr:rowOff>
    </xdr:from>
    <xdr:to>
      <xdr:col>78</xdr:col>
      <xdr:colOff>69850</xdr:colOff>
      <xdr:row>75</xdr:row>
      <xdr:rowOff>162379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2759872"/>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70757</xdr:rowOff>
    </xdr:from>
    <xdr:to>
      <xdr:col>78</xdr:col>
      <xdr:colOff>120650</xdr:colOff>
      <xdr:row>77</xdr:row>
      <xdr:rowOff>907</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157134</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187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72572</xdr:rowOff>
    </xdr:from>
    <xdr:to>
      <xdr:col>73</xdr:col>
      <xdr:colOff>180975</xdr:colOff>
      <xdr:row>75</xdr:row>
      <xdr:rowOff>140607</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893800" y="12759872"/>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54428</xdr:rowOff>
    </xdr:from>
    <xdr:to>
      <xdr:col>74</xdr:col>
      <xdr:colOff>31750</xdr:colOff>
      <xdr:row>74</xdr:row>
      <xdr:rowOff>156028</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140805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82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140607</xdr:rowOff>
    </xdr:from>
    <xdr:to>
      <xdr:col>69</xdr:col>
      <xdr:colOff>92075</xdr:colOff>
      <xdr:row>76</xdr:row>
      <xdr:rowOff>67129</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flipV="1">
          <a:off x="13004800" y="129993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136071</xdr:rowOff>
    </xdr:from>
    <xdr:to>
      <xdr:col>69</xdr:col>
      <xdr:colOff>142875</xdr:colOff>
      <xdr:row>77</xdr:row>
      <xdr:rowOff>66221</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50998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25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119743</xdr:rowOff>
    </xdr:from>
    <xdr:to>
      <xdr:col>82</xdr:col>
      <xdr:colOff>158750</xdr:colOff>
      <xdr:row>75</xdr:row>
      <xdr:rowOff>49893</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280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136270</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111578</xdr:rowOff>
    </xdr:from>
    <xdr:to>
      <xdr:col>78</xdr:col>
      <xdr:colOff>120650</xdr:colOff>
      <xdr:row>76</xdr:row>
      <xdr:rowOff>41728</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51905</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273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21772</xdr:rowOff>
    </xdr:from>
    <xdr:to>
      <xdr:col>74</xdr:col>
      <xdr:colOff>31750</xdr:colOff>
      <xdr:row>74</xdr:row>
      <xdr:rowOff>123372</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27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133549</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24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89807</xdr:rowOff>
    </xdr:from>
    <xdr:to>
      <xdr:col>69</xdr:col>
      <xdr:colOff>142875</xdr:colOff>
      <xdr:row>76</xdr:row>
      <xdr:rowOff>19957</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29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30134</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271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16329</xdr:rowOff>
    </xdr:from>
    <xdr:to>
      <xdr:col>65</xdr:col>
      <xdr:colOff>53975</xdr:colOff>
      <xdr:row>76</xdr:row>
      <xdr:rowOff>117929</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0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128105</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28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24054</xdr:rowOff>
    </xdr:from>
    <xdr:to>
      <xdr:col>29</xdr:col>
      <xdr:colOff>127000</xdr:colOff>
      <xdr:row>19</xdr:row>
      <xdr:rowOff>131001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9079"/>
          <a:ext cx="0" cy="13070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103078</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0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131001</xdr:rowOff>
    </xdr:from>
    <xdr:to>
      <xdr:col>30</xdr:col>
      <xdr:colOff>25400</xdr:colOff>
      <xdr:row>19</xdr:row>
      <xdr:rowOff>131001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61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110431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24054</xdr:rowOff>
    </xdr:from>
    <xdr:to>
      <xdr:col>30</xdr:col>
      <xdr:colOff>25400</xdr:colOff>
      <xdr:row>12</xdr:row>
      <xdr:rowOff>24054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120028</xdr:rowOff>
    </xdr:from>
    <xdr:to>
      <xdr:col>29</xdr:col>
      <xdr:colOff>127000</xdr:colOff>
      <xdr:row>13</xdr:row>
      <xdr:rowOff>151613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396503"/>
          <a:ext cx="647700" cy="31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93883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41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121806</xdr:rowOff>
    </xdr:from>
    <xdr:to>
      <xdr:col>29</xdr:col>
      <xdr:colOff>177800</xdr:colOff>
      <xdr:row>15</xdr:row>
      <xdr:rowOff>51956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569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151613</xdr:rowOff>
    </xdr:from>
    <xdr:to>
      <xdr:col>26</xdr:col>
      <xdr:colOff>50800</xdr:colOff>
      <xdr:row>14</xdr:row>
      <xdr:rowOff>6985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28088"/>
          <a:ext cx="698500" cy="26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169012</xdr:rowOff>
    </xdr:from>
    <xdr:to>
      <xdr:col>26</xdr:col>
      <xdr:colOff>101600</xdr:colOff>
      <xdr:row>15</xdr:row>
      <xdr:rowOff>99162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83939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0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166700</xdr:rowOff>
    </xdr:from>
    <xdr:to>
      <xdr:col>22</xdr:col>
      <xdr:colOff>114300</xdr:colOff>
      <xdr:row>14</xdr:row>
      <xdr:rowOff>6985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443175"/>
          <a:ext cx="698500" cy="11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30937</xdr:rowOff>
    </xdr:from>
    <xdr:to>
      <xdr:col>22</xdr:col>
      <xdr:colOff>165100</xdr:colOff>
      <xdr:row>15</xdr:row>
      <xdr:rowOff>132537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117314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166700</xdr:rowOff>
    </xdr:from>
    <xdr:to>
      <xdr:col>18</xdr:col>
      <xdr:colOff>177800</xdr:colOff>
      <xdr:row>14</xdr:row>
      <xdr:rowOff>6604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443175"/>
          <a:ext cx="698500" cy="11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38138</xdr:rowOff>
    </xdr:from>
    <xdr:to>
      <xdr:col>19</xdr:col>
      <xdr:colOff>38100</xdr:colOff>
      <xdr:row>15</xdr:row>
      <xdr:rowOff>139738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124515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71285</xdr:rowOff>
    </xdr:from>
    <xdr:to>
      <xdr:col>15</xdr:col>
      <xdr:colOff>101600</xdr:colOff>
      <xdr:row>16</xdr:row>
      <xdr:rowOff>1435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157662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69228</xdr:rowOff>
    </xdr:from>
    <xdr:to>
      <xdr:col>29</xdr:col>
      <xdr:colOff>177800</xdr:colOff>
      <xdr:row>13</xdr:row>
      <xdr:rowOff>170828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45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85755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9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100813</xdr:rowOff>
    </xdr:from>
    <xdr:to>
      <xdr:col>26</xdr:col>
      <xdr:colOff>101600</xdr:colOff>
      <xdr:row>14</xdr:row>
      <xdr:rowOff>30963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77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41140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46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127635</xdr:rowOff>
    </xdr:from>
    <xdr:to>
      <xdr:col>22</xdr:col>
      <xdr:colOff>165100</xdr:colOff>
      <xdr:row>14</xdr:row>
      <xdr:rowOff>57785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04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67962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7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115900</xdr:rowOff>
    </xdr:from>
    <xdr:to>
      <xdr:col>19</xdr:col>
      <xdr:colOff>38100</xdr:colOff>
      <xdr:row>14</xdr:row>
      <xdr:rowOff>46050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392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56227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6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127254</xdr:rowOff>
    </xdr:from>
    <xdr:to>
      <xdr:col>15</xdr:col>
      <xdr:colOff>101600</xdr:colOff>
      <xdr:row>14</xdr:row>
      <xdr:rowOff>57404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403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67581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17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329463</xdr:rowOff>
    </xdr:from>
    <xdr:to>
      <xdr:col>29</xdr:col>
      <xdr:colOff>127000</xdr:colOff>
      <xdr:row>38</xdr:row>
      <xdr:rowOff>16814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54013"/>
          <a:ext cx="0" cy="1230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331791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5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16814</xdr:rowOff>
    </xdr:from>
    <xdr:to>
      <xdr:col>30</xdr:col>
      <xdr:colOff>25400</xdr:colOff>
      <xdr:row>38</xdr:row>
      <xdr:rowOff>16814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844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72940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329463</xdr:rowOff>
    </xdr:from>
    <xdr:to>
      <xdr:col>30</xdr:col>
      <xdr:colOff>25400</xdr:colOff>
      <xdr:row>33</xdr:row>
      <xdr:rowOff>329463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54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206477</xdr:rowOff>
    </xdr:from>
    <xdr:to>
      <xdr:col>29</xdr:col>
      <xdr:colOff>127000</xdr:colOff>
      <xdr:row>34</xdr:row>
      <xdr:rowOff>230594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473927"/>
          <a:ext cx="647700" cy="24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213250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23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241173</xdr:rowOff>
    </xdr:from>
    <xdr:to>
      <xdr:col>29</xdr:col>
      <xdr:colOff>177800</xdr:colOff>
      <xdr:row>35</xdr:row>
      <xdr:rowOff>342773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206477</xdr:rowOff>
    </xdr:from>
    <xdr:to>
      <xdr:col>26</xdr:col>
      <xdr:colOff>50800</xdr:colOff>
      <xdr:row>34</xdr:row>
      <xdr:rowOff>305156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473927"/>
          <a:ext cx="698500" cy="98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277178</xdr:rowOff>
    </xdr:from>
    <xdr:to>
      <xdr:col>26</xdr:col>
      <xdr:colOff>101600</xdr:colOff>
      <xdr:row>36</xdr:row>
      <xdr:rowOff>35878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87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20655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7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164033</xdr:rowOff>
    </xdr:from>
    <xdr:to>
      <xdr:col>22</xdr:col>
      <xdr:colOff>114300</xdr:colOff>
      <xdr:row>34</xdr:row>
      <xdr:rowOff>305156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431483"/>
          <a:ext cx="698500" cy="141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229971</xdr:rowOff>
    </xdr:from>
    <xdr:to>
      <xdr:col>22</xdr:col>
      <xdr:colOff>165100</xdr:colOff>
      <xdr:row>35</xdr:row>
      <xdr:rowOff>331571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403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316348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2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164033</xdr:rowOff>
    </xdr:from>
    <xdr:to>
      <xdr:col>18</xdr:col>
      <xdr:colOff>177800</xdr:colOff>
      <xdr:row>34</xdr:row>
      <xdr:rowOff>306146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431483"/>
          <a:ext cx="698500" cy="142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222123</xdr:rowOff>
    </xdr:from>
    <xdr:to>
      <xdr:col>19</xdr:col>
      <xdr:colOff>38100</xdr:colOff>
      <xdr:row>35</xdr:row>
      <xdr:rowOff>323723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32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308500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1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237668</xdr:rowOff>
    </xdr:from>
    <xdr:to>
      <xdr:col>15</xdr:col>
      <xdr:colOff>101600</xdr:colOff>
      <xdr:row>35</xdr:row>
      <xdr:rowOff>339268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324045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3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179794</xdr:rowOff>
    </xdr:from>
    <xdr:to>
      <xdr:col>29</xdr:col>
      <xdr:colOff>177800</xdr:colOff>
      <xdr:row>34</xdr:row>
      <xdr:rowOff>281394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447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24871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292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155677</xdr:rowOff>
    </xdr:from>
    <xdr:to>
      <xdr:col>26</xdr:col>
      <xdr:colOff>101600</xdr:colOff>
      <xdr:row>34</xdr:row>
      <xdr:rowOff>257277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423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267454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192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254356</xdr:rowOff>
    </xdr:from>
    <xdr:to>
      <xdr:col>22</xdr:col>
      <xdr:colOff>165100</xdr:colOff>
      <xdr:row>35</xdr:row>
      <xdr:rowOff>13056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521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23233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290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113233</xdr:rowOff>
    </xdr:from>
    <xdr:to>
      <xdr:col>19</xdr:col>
      <xdr:colOff>38100</xdr:colOff>
      <xdr:row>34</xdr:row>
      <xdr:rowOff>214833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380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225010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149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255346</xdr:rowOff>
    </xdr:from>
    <xdr:to>
      <xdr:col>15</xdr:col>
      <xdr:colOff>101600</xdr:colOff>
      <xdr:row>35</xdr:row>
      <xdr:rowOff>14046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522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24223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29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921,241
905,276
492.50
617,806,572
614,040,979
2,228,300
287,670,566
1,008,758,183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158712</xdr:rowOff>
    </xdr:from>
    <xdr:to>
      <xdr:col>24</xdr:col>
      <xdr:colOff>62865</xdr:colOff>
      <xdr:row>38</xdr:row>
      <xdr:rowOff>150063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02212"/>
          <a:ext cx="1270" cy="1362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153890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150063</xdr:rowOff>
    </xdr:from>
    <xdr:to>
      <xdr:col>24</xdr:col>
      <xdr:colOff>152400</xdr:colOff>
      <xdr:row>38</xdr:row>
      <xdr:rowOff>150063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105389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158712</xdr:rowOff>
    </xdr:from>
    <xdr:to>
      <xdr:col>24</xdr:col>
      <xdr:colOff>152400</xdr:colOff>
      <xdr:row>30</xdr:row>
      <xdr:rowOff>158712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157683</xdr:rowOff>
    </xdr:from>
    <xdr:to>
      <xdr:col>24</xdr:col>
      <xdr:colOff>63500</xdr:colOff>
      <xdr:row>32</xdr:row>
      <xdr:rowOff>68186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301183"/>
          <a:ext cx="838200" cy="25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110913</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87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132486</xdr:rowOff>
    </xdr:from>
    <xdr:to>
      <xdr:col>24</xdr:col>
      <xdr:colOff>114300</xdr:colOff>
      <xdr:row>34</xdr:row>
      <xdr:rowOff>62636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157683</xdr:rowOff>
    </xdr:from>
    <xdr:to>
      <xdr:col>19</xdr:col>
      <xdr:colOff>177800</xdr:colOff>
      <xdr:row>31</xdr:row>
      <xdr:rowOff>73597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301183"/>
          <a:ext cx="889000" cy="8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23520</xdr:rowOff>
    </xdr:from>
    <xdr:to>
      <xdr:col>20</xdr:col>
      <xdr:colOff>38100</xdr:colOff>
      <xdr:row>33</xdr:row>
      <xdr:rowOff>125120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116247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7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55118</xdr:rowOff>
    </xdr:from>
    <xdr:to>
      <xdr:col>15</xdr:col>
      <xdr:colOff>50800</xdr:colOff>
      <xdr:row>31</xdr:row>
      <xdr:rowOff>73597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370068"/>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53543</xdr:rowOff>
    </xdr:from>
    <xdr:to>
      <xdr:col>15</xdr:col>
      <xdr:colOff>101600</xdr:colOff>
      <xdr:row>33</xdr:row>
      <xdr:rowOff>155143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146270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55118</xdr:rowOff>
    </xdr:from>
    <xdr:to>
      <xdr:col>10</xdr:col>
      <xdr:colOff>114300</xdr:colOff>
      <xdr:row>31</xdr:row>
      <xdr:rowOff>75616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370068"/>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64592</xdr:rowOff>
    </xdr:from>
    <xdr:to>
      <xdr:col>10</xdr:col>
      <xdr:colOff>165100</xdr:colOff>
      <xdr:row>33</xdr:row>
      <xdr:rowOff>166192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157319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136030</xdr:rowOff>
    </xdr:from>
    <xdr:to>
      <xdr:col>6</xdr:col>
      <xdr:colOff>38100</xdr:colOff>
      <xdr:row>34</xdr:row>
      <xdr:rowOff>66180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57307</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8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17386</xdr:rowOff>
    </xdr:from>
    <xdr:to>
      <xdr:col>24</xdr:col>
      <xdr:colOff>114300</xdr:colOff>
      <xdr:row>32</xdr:row>
      <xdr:rowOff>118986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0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40263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5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106883</xdr:rowOff>
    </xdr:from>
    <xdr:to>
      <xdr:col>20</xdr:col>
      <xdr:colOff>38100</xdr:colOff>
      <xdr:row>31</xdr:row>
      <xdr:rowOff>37033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25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53560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025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22797</xdr:rowOff>
    </xdr:from>
    <xdr:to>
      <xdr:col>15</xdr:col>
      <xdr:colOff>101600</xdr:colOff>
      <xdr:row>31</xdr:row>
      <xdr:rowOff>124397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33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140924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11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4318</xdr:rowOff>
    </xdr:from>
    <xdr:to>
      <xdr:col>10</xdr:col>
      <xdr:colOff>165100</xdr:colOff>
      <xdr:row>31</xdr:row>
      <xdr:rowOff>105918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31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122445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09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24816</xdr:rowOff>
    </xdr:from>
    <xdr:to>
      <xdr:col>6</xdr:col>
      <xdr:colOff>38100</xdr:colOff>
      <xdr:row>31</xdr:row>
      <xdr:rowOff>126416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33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142943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114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87237</xdr:rowOff>
    </xdr:from>
    <xdr:to>
      <xdr:col>24</xdr:col>
      <xdr:colOff>62865</xdr:colOff>
      <xdr:row>59</xdr:row>
      <xdr:rowOff>81217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9174087"/>
          <a:ext cx="1270" cy="10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85044</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81217</xdr:rowOff>
    </xdr:from>
    <xdr:to>
      <xdr:col>24</xdr:col>
      <xdr:colOff>152400</xdr:colOff>
      <xdr:row>59</xdr:row>
      <xdr:rowOff>81217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6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33914</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94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87237</xdr:rowOff>
    </xdr:from>
    <xdr:to>
      <xdr:col>24</xdr:col>
      <xdr:colOff>152400</xdr:colOff>
      <xdr:row>53</xdr:row>
      <xdr:rowOff>87237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1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122593</xdr:rowOff>
    </xdr:from>
    <xdr:to>
      <xdr:col>24</xdr:col>
      <xdr:colOff>63500</xdr:colOff>
      <xdr:row>54</xdr:row>
      <xdr:rowOff>32068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8866543"/>
          <a:ext cx="838200" cy="4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25531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26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47104</xdr:rowOff>
    </xdr:from>
    <xdr:to>
      <xdr:col>24</xdr:col>
      <xdr:colOff>114300</xdr:colOff>
      <xdr:row>56</xdr:row>
      <xdr:rowOff>148704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4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122593</xdr:rowOff>
    </xdr:from>
    <xdr:to>
      <xdr:col>19</xdr:col>
      <xdr:colOff>177800</xdr:colOff>
      <xdr:row>52</xdr:row>
      <xdr:rowOff>93218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8866543"/>
          <a:ext cx="889000" cy="14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88595</xdr:rowOff>
    </xdr:from>
    <xdr:to>
      <xdr:col>20</xdr:col>
      <xdr:colOff>38100</xdr:colOff>
      <xdr:row>55</xdr:row>
      <xdr:rowOff>18745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34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9872</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3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93218</xdr:rowOff>
    </xdr:from>
    <xdr:to>
      <xdr:col>15</xdr:col>
      <xdr:colOff>50800</xdr:colOff>
      <xdr:row>55</xdr:row>
      <xdr:rowOff>161913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008618"/>
          <a:ext cx="889000" cy="58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54801</xdr:rowOff>
    </xdr:from>
    <xdr:to>
      <xdr:col>15</xdr:col>
      <xdr:colOff>101600</xdr:colOff>
      <xdr:row>55</xdr:row>
      <xdr:rowOff>156401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48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147528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7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161913</xdr:rowOff>
    </xdr:from>
    <xdr:to>
      <xdr:col>10</xdr:col>
      <xdr:colOff>114300</xdr:colOff>
      <xdr:row>57</xdr:row>
      <xdr:rowOff>51918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591663"/>
          <a:ext cx="889000" cy="23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16434</xdr:rowOff>
    </xdr:from>
    <xdr:to>
      <xdr:col>10</xdr:col>
      <xdr:colOff>165100</xdr:colOff>
      <xdr:row>58</xdr:row>
      <xdr:rowOff>118034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60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109161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1005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19253</xdr:rowOff>
    </xdr:from>
    <xdr:to>
      <xdr:col>6</xdr:col>
      <xdr:colOff>38100</xdr:colOff>
      <xdr:row>59</xdr:row>
      <xdr:rowOff>120853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13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111980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22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152718</xdr:rowOff>
    </xdr:from>
    <xdr:to>
      <xdr:col>24</xdr:col>
      <xdr:colOff>114300</xdr:colOff>
      <xdr:row>54</xdr:row>
      <xdr:rowOff>82868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23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67645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15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71793</xdr:rowOff>
    </xdr:from>
    <xdr:to>
      <xdr:col>20</xdr:col>
      <xdr:colOff>38100</xdr:colOff>
      <xdr:row>52</xdr:row>
      <xdr:rowOff>1943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881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18470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859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42418</xdr:rowOff>
    </xdr:from>
    <xdr:to>
      <xdr:col>15</xdr:col>
      <xdr:colOff>101600</xdr:colOff>
      <xdr:row>52</xdr:row>
      <xdr:rowOff>144018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895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160545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873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111113</xdr:rowOff>
    </xdr:from>
    <xdr:to>
      <xdr:col>10</xdr:col>
      <xdr:colOff>165100</xdr:colOff>
      <xdr:row>56</xdr:row>
      <xdr:rowOff>41263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4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57790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31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xdr:rowOff>
    </xdr:from>
    <xdr:to>
      <xdr:col>6</xdr:col>
      <xdr:colOff>38100</xdr:colOff>
      <xdr:row>57</xdr:row>
      <xdr:rowOff>102718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7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119245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4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156028</xdr:rowOff>
    </xdr:from>
    <xdr:to>
      <xdr:col>24</xdr:col>
      <xdr:colOff>62865</xdr:colOff>
      <xdr:row>79</xdr:row>
      <xdr:rowOff>17453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157528"/>
          <a:ext cx="1270" cy="140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21280</xdr:rowOff>
    </xdr:from>
    <xdr:ext cx="469744"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17453</xdr:rowOff>
    </xdr:from>
    <xdr:to>
      <xdr:col>24</xdr:col>
      <xdr:colOff>152400</xdr:colOff>
      <xdr:row>79</xdr:row>
      <xdr:rowOff>17453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62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102705</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3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156028</xdr:rowOff>
    </xdr:from>
    <xdr:to>
      <xdr:col>24</xdr:col>
      <xdr:colOff>152400</xdr:colOff>
      <xdr:row>70</xdr:row>
      <xdr:rowOff>156028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1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4063</xdr:rowOff>
    </xdr:from>
    <xdr:to>
      <xdr:col>24</xdr:col>
      <xdr:colOff>63500</xdr:colOff>
      <xdr:row>76</xdr:row>
      <xdr:rowOff>46845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034263"/>
          <a:ext cx="838200" cy="4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14532</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044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36105</xdr:rowOff>
    </xdr:from>
    <xdr:to>
      <xdr:col>24</xdr:col>
      <xdr:colOff>114300</xdr:colOff>
      <xdr:row>76</xdr:row>
      <xdr:rowOff>137705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06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46845</xdr:rowOff>
    </xdr:from>
    <xdr:to>
      <xdr:col>19</xdr:col>
      <xdr:colOff>177800</xdr:colOff>
      <xdr:row>76</xdr:row>
      <xdr:rowOff>82006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077045"/>
          <a:ext cx="889000" cy="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57658</xdr:rowOff>
    </xdr:from>
    <xdr:to>
      <xdr:col>20</xdr:col>
      <xdr:colOff>38100</xdr:colOff>
      <xdr:row>76</xdr:row>
      <xdr:rowOff>159258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150385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18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82006</xdr:rowOff>
    </xdr:from>
    <xdr:to>
      <xdr:col>15</xdr:col>
      <xdr:colOff>50800</xdr:colOff>
      <xdr:row>76</xdr:row>
      <xdr:rowOff>88537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1122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73986</xdr:rowOff>
    </xdr:from>
    <xdr:to>
      <xdr:col>15</xdr:col>
      <xdr:colOff>101600</xdr:colOff>
      <xdr:row>77</xdr:row>
      <xdr:rowOff>4136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166713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19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75583</xdr:rowOff>
    </xdr:from>
    <xdr:to>
      <xdr:col>10</xdr:col>
      <xdr:colOff>114300</xdr:colOff>
      <xdr:row>76</xdr:row>
      <xdr:rowOff>88537</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105783"/>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84110</xdr:rowOff>
    </xdr:from>
    <xdr:to>
      <xdr:col>10</xdr:col>
      <xdr:colOff>165100</xdr:colOff>
      <xdr:row>77</xdr:row>
      <xdr:rowOff>14260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5387</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20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130048</xdr:rowOff>
    </xdr:from>
    <xdr:to>
      <xdr:col>6</xdr:col>
      <xdr:colOff>38100</xdr:colOff>
      <xdr:row>77</xdr:row>
      <xdr:rowOff>60198</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51325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25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124714</xdr:rowOff>
    </xdr:from>
    <xdr:to>
      <xdr:col>24</xdr:col>
      <xdr:colOff>114300</xdr:colOff>
      <xdr:row>76</xdr:row>
      <xdr:rowOff>54865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29834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147591</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283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167495</xdr:rowOff>
    </xdr:from>
    <xdr:to>
      <xdr:col>20</xdr:col>
      <xdr:colOff>38100</xdr:colOff>
      <xdr:row>76</xdr:row>
      <xdr:rowOff>97645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02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114172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280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31206</xdr:rowOff>
    </xdr:from>
    <xdr:to>
      <xdr:col>15</xdr:col>
      <xdr:colOff>101600</xdr:colOff>
      <xdr:row>76</xdr:row>
      <xdr:rowOff>132806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0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149333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283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37737</xdr:rowOff>
    </xdr:from>
    <xdr:to>
      <xdr:col>10</xdr:col>
      <xdr:colOff>165100</xdr:colOff>
      <xdr:row>76</xdr:row>
      <xdr:rowOff>139337</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06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155864</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284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24783</xdr:rowOff>
    </xdr:from>
    <xdr:to>
      <xdr:col>6</xdr:col>
      <xdr:colOff>38100</xdr:colOff>
      <xdr:row>76</xdr:row>
      <xdr:rowOff>126383</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05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142910</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128106</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930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14002</xdr:rowOff>
    </xdr:from>
    <xdr:to>
      <xdr:col>24</xdr:col>
      <xdr:colOff>62865</xdr:colOff>
      <xdr:row>99</xdr:row>
      <xdr:rowOff>141018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615952"/>
          <a:ext cx="1270" cy="149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144845</xdr:rowOff>
    </xdr:from>
    <xdr:ext cx="599010"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71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141018</xdr:rowOff>
    </xdr:from>
    <xdr:to>
      <xdr:col>24</xdr:col>
      <xdr:colOff>152400</xdr:colOff>
      <xdr:row>99</xdr:row>
      <xdr:rowOff>141018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71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132129</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3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14002</xdr:rowOff>
    </xdr:from>
    <xdr:to>
      <xdr:col>24</xdr:col>
      <xdr:colOff>152400</xdr:colOff>
      <xdr:row>91</xdr:row>
      <xdr:rowOff>14002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6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89103</xdr:rowOff>
    </xdr:from>
    <xdr:to>
      <xdr:col>24</xdr:col>
      <xdr:colOff>63500</xdr:colOff>
      <xdr:row>96</xdr:row>
      <xdr:rowOff>35937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6376853"/>
          <a:ext cx="838200" cy="11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138520</xdr:rowOff>
    </xdr:from>
    <xdr:ext cx="599010"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426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160093</xdr:rowOff>
    </xdr:from>
    <xdr:to>
      <xdr:col>24</xdr:col>
      <xdr:colOff>114300</xdr:colOff>
      <xdr:row>96</xdr:row>
      <xdr:rowOff>90243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44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98988</xdr:rowOff>
    </xdr:from>
    <xdr:to>
      <xdr:col>19</xdr:col>
      <xdr:colOff>177800</xdr:colOff>
      <xdr:row>96</xdr:row>
      <xdr:rowOff>35937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908300" y="16386738"/>
          <a:ext cx="889000" cy="10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86962</xdr:rowOff>
    </xdr:from>
    <xdr:to>
      <xdr:col>20</xdr:col>
      <xdr:colOff>38100</xdr:colOff>
      <xdr:row>97</xdr:row>
      <xdr:rowOff>17112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54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8239</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497795" y="16638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98988</xdr:rowOff>
    </xdr:from>
    <xdr:to>
      <xdr:col>15</xdr:col>
      <xdr:colOff>50800</xdr:colOff>
      <xdr:row>97</xdr:row>
      <xdr:rowOff>113280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019300" y="16386738"/>
          <a:ext cx="889000" cy="35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9793</xdr:rowOff>
    </xdr:from>
    <xdr:to>
      <xdr:col>15</xdr:col>
      <xdr:colOff>101600</xdr:colOff>
      <xdr:row>96</xdr:row>
      <xdr:rowOff>111393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46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102520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08795" y="16561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113280</xdr:rowOff>
    </xdr:from>
    <xdr:to>
      <xdr:col>10</xdr:col>
      <xdr:colOff>114300</xdr:colOff>
      <xdr:row>97</xdr:row>
      <xdr:rowOff>154460</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1130300" y="16743930"/>
          <a:ext cx="889000" cy="4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130397</xdr:rowOff>
    </xdr:from>
    <xdr:to>
      <xdr:col>10</xdr:col>
      <xdr:colOff>165100</xdr:colOff>
      <xdr:row>98</xdr:row>
      <xdr:rowOff>60547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7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51674</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19795" y="168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15748</xdr:rowOff>
    </xdr:from>
    <xdr:to>
      <xdr:col>6</xdr:col>
      <xdr:colOff>38100</xdr:colOff>
      <xdr:row>98</xdr:row>
      <xdr:rowOff>117348</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108475</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30795" y="16910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38303</xdr:rowOff>
    </xdr:from>
    <xdr:to>
      <xdr:col>24</xdr:col>
      <xdr:colOff>114300</xdr:colOff>
      <xdr:row>95</xdr:row>
      <xdr:rowOff>139903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32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61180</xdr:rowOff>
    </xdr:from>
    <xdr:ext cx="599010"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177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156587</xdr:rowOff>
    </xdr:from>
    <xdr:to>
      <xdr:col>20</xdr:col>
      <xdr:colOff>38100</xdr:colOff>
      <xdr:row>96</xdr:row>
      <xdr:rowOff>86737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44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103264</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497795" y="16219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48188</xdr:rowOff>
    </xdr:from>
    <xdr:to>
      <xdr:col>15</xdr:col>
      <xdr:colOff>101600</xdr:colOff>
      <xdr:row>95</xdr:row>
      <xdr:rowOff>149788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33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166315</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08795" y="1611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62480</xdr:rowOff>
    </xdr:from>
    <xdr:to>
      <xdr:col>10</xdr:col>
      <xdr:colOff>165100</xdr:colOff>
      <xdr:row>97</xdr:row>
      <xdr:rowOff>164080</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6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9157</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19795" y="1646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103660</xdr:rowOff>
    </xdr:from>
    <xdr:to>
      <xdr:col>6</xdr:col>
      <xdr:colOff>38100</xdr:colOff>
      <xdr:row>98</xdr:row>
      <xdr:rowOff>33810</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73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50337</xdr:rowOff>
    </xdr:from>
    <xdr:ext cx="599010"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30795" y="1650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64376</xdr:rowOff>
    </xdr:from>
    <xdr:to>
      <xdr:col>54</xdr:col>
      <xdr:colOff>189865</xdr:colOff>
      <xdr:row>39</xdr:row>
      <xdr:rowOff>111861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6408026"/>
          <a:ext cx="1270" cy="3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115688</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80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111861</xdr:rowOff>
    </xdr:from>
    <xdr:to>
      <xdr:col>55</xdr:col>
      <xdr:colOff>88900</xdr:colOff>
      <xdr:row>39</xdr:row>
      <xdr:rowOff>111861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798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11053</xdr:rowOff>
    </xdr:from>
    <xdr:ext cx="534377"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61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64376</xdr:rowOff>
    </xdr:from>
    <xdr:to>
      <xdr:col>55</xdr:col>
      <xdr:colOff>88900</xdr:colOff>
      <xdr:row>37</xdr:row>
      <xdr:rowOff>64376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40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141846</xdr:rowOff>
    </xdr:from>
    <xdr:to>
      <xdr:col>55</xdr:col>
      <xdr:colOff>0</xdr:colOff>
      <xdr:row>39</xdr:row>
      <xdr:rowOff>10833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656946"/>
          <a:ext cx="838200" cy="4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45229</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388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22352</xdr:rowOff>
    </xdr:from>
    <xdr:to>
      <xdr:col>55</xdr:col>
      <xdr:colOff>50800</xdr:colOff>
      <xdr:row>38</xdr:row>
      <xdr:rowOff>123952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53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113246</xdr:rowOff>
    </xdr:from>
    <xdr:to>
      <xdr:col>50</xdr:col>
      <xdr:colOff>114300</xdr:colOff>
      <xdr:row>39</xdr:row>
      <xdr:rowOff>10833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6628346"/>
          <a:ext cx="889000" cy="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153886</xdr:rowOff>
    </xdr:from>
    <xdr:to>
      <xdr:col>50</xdr:col>
      <xdr:colOff>165100</xdr:colOff>
      <xdr:row>38</xdr:row>
      <xdr:rowOff>84036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49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100563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27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22923</xdr:rowOff>
    </xdr:from>
    <xdr:to>
      <xdr:col>45</xdr:col>
      <xdr:colOff>177800</xdr:colOff>
      <xdr:row>38</xdr:row>
      <xdr:rowOff>113246</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5337873"/>
          <a:ext cx="889000" cy="129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135153</xdr:rowOff>
    </xdr:from>
    <xdr:to>
      <xdr:col>46</xdr:col>
      <xdr:colOff>38100</xdr:colOff>
      <xdr:row>38</xdr:row>
      <xdr:rowOff>65303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81830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2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22923</xdr:rowOff>
    </xdr:from>
    <xdr:to>
      <xdr:col>41</xdr:col>
      <xdr:colOff>50800</xdr:colOff>
      <xdr:row>39</xdr:row>
      <xdr:rowOff>43879</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5337873"/>
          <a:ext cx="889000" cy="139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113246</xdr:rowOff>
    </xdr:from>
    <xdr:to>
      <xdr:col>41</xdr:col>
      <xdr:colOff>101600</xdr:colOff>
      <xdr:row>31</xdr:row>
      <xdr:rowOff>43396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59923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503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91072</xdr:rowOff>
    </xdr:from>
    <xdr:to>
      <xdr:col>36</xdr:col>
      <xdr:colOff>165100</xdr:colOff>
      <xdr:row>39</xdr:row>
      <xdr:rowOff>21222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37749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3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91046</xdr:rowOff>
    </xdr:from>
    <xdr:to>
      <xdr:col>55</xdr:col>
      <xdr:colOff>50800</xdr:colOff>
      <xdr:row>39</xdr:row>
      <xdr:rowOff>21196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60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69473</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58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131483</xdr:rowOff>
    </xdr:from>
    <xdr:to>
      <xdr:col>50</xdr:col>
      <xdr:colOff>165100</xdr:colOff>
      <xdr:row>39</xdr:row>
      <xdr:rowOff>61633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64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52760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73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62446</xdr:rowOff>
    </xdr:from>
    <xdr:to>
      <xdr:col>46</xdr:col>
      <xdr:colOff>38100</xdr:colOff>
      <xdr:row>38</xdr:row>
      <xdr:rowOff>164046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57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155173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67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143573</xdr:rowOff>
    </xdr:from>
    <xdr:to>
      <xdr:col>41</xdr:col>
      <xdr:colOff>101600</xdr:colOff>
      <xdr:row>31</xdr:row>
      <xdr:rowOff>73723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528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64850</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537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164529</xdr:rowOff>
    </xdr:from>
    <xdr:to>
      <xdr:col>36</xdr:col>
      <xdr:colOff>165100</xdr:colOff>
      <xdr:row>39</xdr:row>
      <xdr:rowOff>94679</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85806</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7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120764</xdr:rowOff>
    </xdr:from>
    <xdr:to>
      <xdr:col>54</xdr:col>
      <xdr:colOff>189865</xdr:colOff>
      <xdr:row>58</xdr:row>
      <xdr:rowOff>28601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93264"/>
          <a:ext cx="1270" cy="127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32428</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99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28601</xdr:rowOff>
    </xdr:from>
    <xdr:to>
      <xdr:col>55</xdr:col>
      <xdr:colOff>88900</xdr:colOff>
      <xdr:row>58</xdr:row>
      <xdr:rowOff>28601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99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67441</xdr:rowOff>
    </xdr:from>
    <xdr:ext cx="534377"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120764</xdr:rowOff>
    </xdr:from>
    <xdr:to>
      <xdr:col>55</xdr:col>
      <xdr:colOff>88900</xdr:colOff>
      <xdr:row>50</xdr:row>
      <xdr:rowOff>120764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9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19933</xdr:rowOff>
    </xdr:from>
    <xdr:to>
      <xdr:col>55</xdr:col>
      <xdr:colOff>0</xdr:colOff>
      <xdr:row>54</xdr:row>
      <xdr:rowOff>158941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106783"/>
          <a:ext cx="838200" cy="31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843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25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22416</xdr:rowOff>
    </xdr:from>
    <xdr:to>
      <xdr:col>55</xdr:col>
      <xdr:colOff>50800</xdr:colOff>
      <xdr:row>54</xdr:row>
      <xdr:rowOff>124016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28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68434</xdr:rowOff>
    </xdr:from>
    <xdr:to>
      <xdr:col>50</xdr:col>
      <xdr:colOff>114300</xdr:colOff>
      <xdr:row>54</xdr:row>
      <xdr:rowOff>158941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155284"/>
          <a:ext cx="889000" cy="26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102464</xdr:rowOff>
    </xdr:from>
    <xdr:to>
      <xdr:col>50</xdr:col>
      <xdr:colOff>165100</xdr:colOff>
      <xdr:row>55</xdr:row>
      <xdr:rowOff>32614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36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49141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13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65005</xdr:rowOff>
    </xdr:from>
    <xdr:to>
      <xdr:col>45</xdr:col>
      <xdr:colOff>177800</xdr:colOff>
      <xdr:row>53</xdr:row>
      <xdr:rowOff>68434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15185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41618</xdr:rowOff>
    </xdr:from>
    <xdr:to>
      <xdr:col>46</xdr:col>
      <xdr:colOff>38100</xdr:colOff>
      <xdr:row>54</xdr:row>
      <xdr:rowOff>143218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2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134345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39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65005</xdr:rowOff>
    </xdr:from>
    <xdr:to>
      <xdr:col>41</xdr:col>
      <xdr:colOff>50800</xdr:colOff>
      <xdr:row>54</xdr:row>
      <xdr:rowOff>5150</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151855"/>
          <a:ext cx="889000" cy="11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112408</xdr:rowOff>
    </xdr:from>
    <xdr:to>
      <xdr:col>41</xdr:col>
      <xdr:colOff>101600</xdr:colOff>
      <xdr:row>55</xdr:row>
      <xdr:rowOff>42558</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37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33685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46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143535</xdr:rowOff>
    </xdr:from>
    <xdr:to>
      <xdr:col>36</xdr:col>
      <xdr:colOff>165100</xdr:colOff>
      <xdr:row>55</xdr:row>
      <xdr:rowOff>73685</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64812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4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140583</xdr:rowOff>
    </xdr:from>
    <xdr:to>
      <xdr:col>55</xdr:col>
      <xdr:colOff>50800</xdr:colOff>
      <xdr:row>53</xdr:row>
      <xdr:rowOff>70733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05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163460</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890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108141</xdr:rowOff>
    </xdr:from>
    <xdr:to>
      <xdr:col>50</xdr:col>
      <xdr:colOff>165100</xdr:colOff>
      <xdr:row>55</xdr:row>
      <xdr:rowOff>38291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36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29418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45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17634</xdr:rowOff>
    </xdr:from>
    <xdr:to>
      <xdr:col>46</xdr:col>
      <xdr:colOff>38100</xdr:colOff>
      <xdr:row>53</xdr:row>
      <xdr:rowOff>119234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10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135761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887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14205</xdr:rowOff>
    </xdr:from>
    <xdr:to>
      <xdr:col>41</xdr:col>
      <xdr:colOff>101600</xdr:colOff>
      <xdr:row>53</xdr:row>
      <xdr:rowOff>115805</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1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132332</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887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125800</xdr:rowOff>
    </xdr:from>
    <xdr:to>
      <xdr:col>36</xdr:col>
      <xdr:colOff>165100</xdr:colOff>
      <xdr:row>54</xdr:row>
      <xdr:rowOff>55950</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21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72477</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898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31000</xdr:rowOff>
    </xdr:from>
    <xdr:to>
      <xdr:col>54</xdr:col>
      <xdr:colOff>189865</xdr:colOff>
      <xdr:row>78</xdr:row>
      <xdr:rowOff>126709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32500"/>
          <a:ext cx="1270" cy="146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130536</xdr:rowOff>
    </xdr:from>
    <xdr:ext cx="469744"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0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126709</xdr:rowOff>
    </xdr:from>
    <xdr:to>
      <xdr:col>55</xdr:col>
      <xdr:colOff>88900</xdr:colOff>
      <xdr:row>78</xdr:row>
      <xdr:rowOff>126709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49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149127</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0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31000</xdr:rowOff>
    </xdr:from>
    <xdr:to>
      <xdr:col>55</xdr:col>
      <xdr:colOff>88900</xdr:colOff>
      <xdr:row>70</xdr:row>
      <xdr:rowOff>31000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3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10274</xdr:rowOff>
    </xdr:from>
    <xdr:to>
      <xdr:col>55</xdr:col>
      <xdr:colOff>0</xdr:colOff>
      <xdr:row>77</xdr:row>
      <xdr:rowOff>104915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211924"/>
          <a:ext cx="838200" cy="9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132313</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2819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109436</xdr:rowOff>
    </xdr:from>
    <xdr:to>
      <xdr:col>55</xdr:col>
      <xdr:colOff>50800</xdr:colOff>
      <xdr:row>76</xdr:row>
      <xdr:rowOff>39585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29681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147092</xdr:rowOff>
    </xdr:from>
    <xdr:to>
      <xdr:col>50</xdr:col>
      <xdr:colOff>114300</xdr:colOff>
      <xdr:row>77</xdr:row>
      <xdr:rowOff>104915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005842"/>
          <a:ext cx="889000" cy="30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159880</xdr:rowOff>
    </xdr:from>
    <xdr:to>
      <xdr:col>50</xdr:col>
      <xdr:colOff>165100</xdr:colOff>
      <xdr:row>76</xdr:row>
      <xdr:rowOff>90030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0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106557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79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90360</xdr:rowOff>
    </xdr:from>
    <xdr:to>
      <xdr:col>45</xdr:col>
      <xdr:colOff>177800</xdr:colOff>
      <xdr:row>75</xdr:row>
      <xdr:rowOff>147092</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2777660"/>
          <a:ext cx="889000" cy="22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78460</xdr:rowOff>
    </xdr:from>
    <xdr:to>
      <xdr:col>46</xdr:col>
      <xdr:colOff>38100</xdr:colOff>
      <xdr:row>76</xdr:row>
      <xdr:rowOff>8610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29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25137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7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90360</xdr:rowOff>
    </xdr:from>
    <xdr:to>
      <xdr:col>41</xdr:col>
      <xdr:colOff>50800</xdr:colOff>
      <xdr:row>75</xdr:row>
      <xdr:rowOff>79007</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2777660"/>
          <a:ext cx="889000" cy="16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68897</xdr:rowOff>
    </xdr:from>
    <xdr:to>
      <xdr:col>41</xdr:col>
      <xdr:colOff>101600</xdr:colOff>
      <xdr:row>75</xdr:row>
      <xdr:rowOff>170498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29276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161625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0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21006</xdr:rowOff>
    </xdr:from>
    <xdr:to>
      <xdr:col>36</xdr:col>
      <xdr:colOff>165100</xdr:colOff>
      <xdr:row>75</xdr:row>
      <xdr:rowOff>122606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28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139133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6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130924</xdr:rowOff>
    </xdr:from>
    <xdr:to>
      <xdr:col>55</xdr:col>
      <xdr:colOff>50800</xdr:colOff>
      <xdr:row>77</xdr:row>
      <xdr:rowOff>61074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1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109351</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1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54115</xdr:rowOff>
    </xdr:from>
    <xdr:to>
      <xdr:col>50</xdr:col>
      <xdr:colOff>165100</xdr:colOff>
      <xdr:row>77</xdr:row>
      <xdr:rowOff>155715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2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146842</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34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96291</xdr:rowOff>
    </xdr:from>
    <xdr:to>
      <xdr:col>46</xdr:col>
      <xdr:colOff>38100</xdr:colOff>
      <xdr:row>76</xdr:row>
      <xdr:rowOff>26442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29550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17569</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04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39560</xdr:rowOff>
    </xdr:from>
    <xdr:to>
      <xdr:col>41</xdr:col>
      <xdr:colOff>101600</xdr:colOff>
      <xdr:row>74</xdr:row>
      <xdr:rowOff>141160</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27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157687</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50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28207</xdr:rowOff>
    </xdr:from>
    <xdr:to>
      <xdr:col>36</xdr:col>
      <xdr:colOff>165100</xdr:colOff>
      <xdr:row>75</xdr:row>
      <xdr:rowOff>129807</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288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120933</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297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22461</xdr:rowOff>
    </xdr:from>
    <xdr:to>
      <xdr:col>54</xdr:col>
      <xdr:colOff>189865</xdr:colOff>
      <xdr:row>98</xdr:row>
      <xdr:rowOff>63511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624411"/>
          <a:ext cx="1270" cy="1241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67338</xdr:rowOff>
    </xdr:from>
    <xdr:ext cx="534377"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686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63511</xdr:rowOff>
    </xdr:from>
    <xdr:to>
      <xdr:col>55</xdr:col>
      <xdr:colOff>88900</xdr:colOff>
      <xdr:row>98</xdr:row>
      <xdr:rowOff>63511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86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140588</xdr:rowOff>
    </xdr:from>
    <xdr:ext cx="534377"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39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22461</xdr:rowOff>
    </xdr:from>
    <xdr:to>
      <xdr:col>55</xdr:col>
      <xdr:colOff>88900</xdr:colOff>
      <xdr:row>91</xdr:row>
      <xdr:rowOff>22461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62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168275</xdr:rowOff>
    </xdr:from>
    <xdr:to>
      <xdr:col>55</xdr:col>
      <xdr:colOff>0</xdr:colOff>
      <xdr:row>93</xdr:row>
      <xdr:rowOff>53713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639300" y="15770225"/>
          <a:ext cx="838200" cy="22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153967</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09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4090</xdr:rowOff>
    </xdr:from>
    <xdr:to>
      <xdr:col>55</xdr:col>
      <xdr:colOff>50800</xdr:colOff>
      <xdr:row>94</xdr:row>
      <xdr:rowOff>105690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12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149856</xdr:rowOff>
    </xdr:from>
    <xdr:to>
      <xdr:col>50</xdr:col>
      <xdr:colOff>114300</xdr:colOff>
      <xdr:row>93</xdr:row>
      <xdr:rowOff>53713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5923256"/>
          <a:ext cx="889000" cy="7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98076</xdr:rowOff>
    </xdr:from>
    <xdr:to>
      <xdr:col>50</xdr:col>
      <xdr:colOff>165100</xdr:colOff>
      <xdr:row>95</xdr:row>
      <xdr:rowOff>28226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19353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30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149856</xdr:rowOff>
    </xdr:from>
    <xdr:to>
      <xdr:col>45</xdr:col>
      <xdr:colOff>177800</xdr:colOff>
      <xdr:row>93</xdr:row>
      <xdr:rowOff>158707</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861300" y="15923256"/>
          <a:ext cx="889000" cy="18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40469</xdr:rowOff>
    </xdr:from>
    <xdr:to>
      <xdr:col>46</xdr:col>
      <xdr:colOff>38100</xdr:colOff>
      <xdr:row>95</xdr:row>
      <xdr:rowOff>142069</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133196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92576</xdr:rowOff>
    </xdr:from>
    <xdr:to>
      <xdr:col>41</xdr:col>
      <xdr:colOff>50800</xdr:colOff>
      <xdr:row>93</xdr:row>
      <xdr:rowOff>158707</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6972300" y="16037426"/>
          <a:ext cx="889000" cy="6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63852</xdr:rowOff>
    </xdr:from>
    <xdr:to>
      <xdr:col>41</xdr:col>
      <xdr:colOff>101600</xdr:colOff>
      <xdr:row>95</xdr:row>
      <xdr:rowOff>165452</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156579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138604</xdr:rowOff>
    </xdr:from>
    <xdr:to>
      <xdr:col>36</xdr:col>
      <xdr:colOff>165100</xdr:colOff>
      <xdr:row>96</xdr:row>
      <xdr:rowOff>68754</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59881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51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117475</xdr:rowOff>
    </xdr:from>
    <xdr:to>
      <xdr:col>55</xdr:col>
      <xdr:colOff>50800</xdr:colOff>
      <xdr:row>92</xdr:row>
      <xdr:rowOff>47625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571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140352</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557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2913</xdr:rowOff>
    </xdr:from>
    <xdr:to>
      <xdr:col>50</xdr:col>
      <xdr:colOff>165100</xdr:colOff>
      <xdr:row>93</xdr:row>
      <xdr:rowOff>104513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594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121040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572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99056</xdr:rowOff>
    </xdr:from>
    <xdr:to>
      <xdr:col>46</xdr:col>
      <xdr:colOff>38100</xdr:colOff>
      <xdr:row>93</xdr:row>
      <xdr:rowOff>29206</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587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45733</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564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107907</xdr:rowOff>
    </xdr:from>
    <xdr:to>
      <xdr:col>41</xdr:col>
      <xdr:colOff>101600</xdr:colOff>
      <xdr:row>94</xdr:row>
      <xdr:rowOff>38057</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05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54584</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582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41776</xdr:rowOff>
    </xdr:from>
    <xdr:to>
      <xdr:col>36</xdr:col>
      <xdr:colOff>165100</xdr:colOff>
      <xdr:row>93</xdr:row>
      <xdr:rowOff>143376</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59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159903</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576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130229</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76906</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130229</xdr:rowOff>
    </xdr:from>
    <xdr:to>
      <xdr:col>86</xdr:col>
      <xdr:colOff>25400</xdr:colOff>
      <xdr:row>30</xdr:row>
      <xdr:rowOff>130229</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75039</xdr:rowOff>
    </xdr:from>
    <xdr:to>
      <xdr:col>85</xdr:col>
      <xdr:colOff>127000</xdr:colOff>
      <xdr:row>39</xdr:row>
      <xdr:rowOff>82659</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5481300" y="6761589"/>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141604</xdr:rowOff>
    </xdr:from>
    <xdr:ext cx="378565"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118727</xdr:rowOff>
    </xdr:from>
    <xdr:to>
      <xdr:col>85</xdr:col>
      <xdr:colOff>177800</xdr:colOff>
      <xdr:row>39</xdr:row>
      <xdr:rowOff>48877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75039</xdr:rowOff>
    </xdr:from>
    <xdr:to>
      <xdr:col>81</xdr:col>
      <xdr:colOff>50800</xdr:colOff>
      <xdr:row>39</xdr:row>
      <xdr:rowOff>94851</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4592300" y="6761589"/>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124170</xdr:rowOff>
    </xdr:from>
    <xdr:to>
      <xdr:col>81</xdr:col>
      <xdr:colOff>101600</xdr:colOff>
      <xdr:row>39</xdr:row>
      <xdr:rowOff>54320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63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70847</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414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94851</xdr:rowOff>
    </xdr:from>
    <xdr:to>
      <xdr:col>76</xdr:col>
      <xdr:colOff>114300</xdr:colOff>
      <xdr:row>39</xdr:row>
      <xdr:rowOff>98878</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flipV="1">
          <a:off x="13703300" y="6781401"/>
          <a:ext cx="889000" cy="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120360</xdr:rowOff>
    </xdr:from>
    <xdr:to>
      <xdr:col>76</xdr:col>
      <xdr:colOff>165100</xdr:colOff>
      <xdr:row>39</xdr:row>
      <xdr:rowOff>50510</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3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67037</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3017" y="6410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38898</xdr:rowOff>
    </xdr:from>
    <xdr:to>
      <xdr:col>71</xdr:col>
      <xdr:colOff>177800</xdr:colOff>
      <xdr:row>39</xdr:row>
      <xdr:rowOff>98878</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814300" y="6725448"/>
          <a:ext cx="889000" cy="5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73551</xdr:rowOff>
    </xdr:from>
    <xdr:to>
      <xdr:col>72</xdr:col>
      <xdr:colOff>38100</xdr:colOff>
      <xdr:row>39</xdr:row>
      <xdr:rowOff>3701</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58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20228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36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37846</xdr:rowOff>
    </xdr:from>
    <xdr:to>
      <xdr:col>67</xdr:col>
      <xdr:colOff>101600</xdr:colOff>
      <xdr:row>38</xdr:row>
      <xdr:rowOff>139446</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155973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32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31859</xdr:rowOff>
    </xdr:from>
    <xdr:to>
      <xdr:col>85</xdr:col>
      <xdr:colOff>177800</xdr:colOff>
      <xdr:row>39</xdr:row>
      <xdr:rowOff>133459</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71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118236</xdr:rowOff>
    </xdr:from>
    <xdr:ext cx="378565"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633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24239</xdr:rowOff>
    </xdr:from>
    <xdr:to>
      <xdr:col>81</xdr:col>
      <xdr:colOff>101600</xdr:colOff>
      <xdr:row>39</xdr:row>
      <xdr:rowOff>125839</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7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116966</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292017" y="6803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44051</xdr:rowOff>
    </xdr:from>
    <xdr:to>
      <xdr:col>76</xdr:col>
      <xdr:colOff>165100</xdr:colOff>
      <xdr:row>39</xdr:row>
      <xdr:rowOff>145651</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73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136778</xdr:rowOff>
    </xdr:from>
    <xdr:ext cx="313932"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35333" y="68233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159548</xdr:rowOff>
    </xdr:from>
    <xdr:to>
      <xdr:col>67</xdr:col>
      <xdr:colOff>101600</xdr:colOff>
      <xdr:row>39</xdr:row>
      <xdr:rowOff>89698</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67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80825</xdr:rowOff>
    </xdr:from>
    <xdr:ext cx="378565"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625017" y="6767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a:extLst>
            <a:ext uri="{FF2B5EF4-FFF2-40B4-BE49-F238E27FC236}">
              <a16:creationId xmlns:a16="http://schemas.microsoft.com/office/drawing/2014/main" id="{00000000-0008-0000-06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143625</xdr:rowOff>
    </xdr:from>
    <xdr:to>
      <xdr:col>85</xdr:col>
      <xdr:colOff>126364</xdr:colOff>
      <xdr:row>79</xdr:row>
      <xdr:rowOff>93294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6317595" y="11973675"/>
          <a:ext cx="1269" cy="166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97121</xdr:rowOff>
    </xdr:from>
    <xdr:ext cx="534377" cy="259045"/>
    <xdr:sp macro="" textlink="">
      <xdr:nvSpPr>
        <xdr:cNvPr id="634" name="公債費最小値テキスト">
          <a:extLst>
            <a:ext uri="{FF2B5EF4-FFF2-40B4-BE49-F238E27FC236}">
              <a16:creationId xmlns:a16="http://schemas.microsoft.com/office/drawing/2014/main" id="{00000000-0008-0000-0600-00007A020000}"/>
            </a:ext>
          </a:extLst>
        </xdr:cNvPr>
        <xdr:cNvSpPr txBox="1"/>
      </xdr:nvSpPr>
      <xdr:spPr>
        <a:xfrm>
          <a:off x="16370300" y="1364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93294</xdr:rowOff>
    </xdr:from>
    <xdr:to>
      <xdr:col>86</xdr:col>
      <xdr:colOff>25400</xdr:colOff>
      <xdr:row>79</xdr:row>
      <xdr:rowOff>93294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36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90302</xdr:rowOff>
    </xdr:from>
    <xdr:ext cx="534377" cy="259045"/>
    <xdr:sp macro="" textlink="">
      <xdr:nvSpPr>
        <xdr:cNvPr id="636" name="公債費最大値テキスト">
          <a:extLst>
            <a:ext uri="{FF2B5EF4-FFF2-40B4-BE49-F238E27FC236}">
              <a16:creationId xmlns:a16="http://schemas.microsoft.com/office/drawing/2014/main" id="{00000000-0008-0000-0600-00007C020000}"/>
            </a:ext>
          </a:extLst>
        </xdr:cNvPr>
        <xdr:cNvSpPr txBox="1"/>
      </xdr:nvSpPr>
      <xdr:spPr>
        <a:xfrm>
          <a:off x="16370300" y="1174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143625</xdr:rowOff>
    </xdr:from>
    <xdr:to>
      <xdr:col>86</xdr:col>
      <xdr:colOff>25400</xdr:colOff>
      <xdr:row>69</xdr:row>
      <xdr:rowOff>143625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19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123127</xdr:rowOff>
    </xdr:from>
    <xdr:to>
      <xdr:col>85</xdr:col>
      <xdr:colOff>127000</xdr:colOff>
      <xdr:row>71</xdr:row>
      <xdr:rowOff>150025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5481300" y="12296077"/>
          <a:ext cx="838200" cy="2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144556</xdr:rowOff>
    </xdr:from>
    <xdr:ext cx="534377" cy="259045"/>
    <xdr:sp macro="" textlink="">
      <xdr:nvSpPr>
        <xdr:cNvPr id="639" name="公債費平均値テキスト">
          <a:extLst>
            <a:ext uri="{FF2B5EF4-FFF2-40B4-BE49-F238E27FC236}">
              <a16:creationId xmlns:a16="http://schemas.microsoft.com/office/drawing/2014/main" id="{00000000-0008-0000-0600-00007F020000}"/>
            </a:ext>
          </a:extLst>
        </xdr:cNvPr>
        <xdr:cNvSpPr txBox="1"/>
      </xdr:nvSpPr>
      <xdr:spPr>
        <a:xfrm>
          <a:off x="16370300" y="1283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166129</xdr:rowOff>
    </xdr:from>
    <xdr:to>
      <xdr:col>85</xdr:col>
      <xdr:colOff>177800</xdr:colOff>
      <xdr:row>75</xdr:row>
      <xdr:rowOff>96279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6268700" y="128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115659</xdr:rowOff>
    </xdr:from>
    <xdr:to>
      <xdr:col>81</xdr:col>
      <xdr:colOff>50800</xdr:colOff>
      <xdr:row>71</xdr:row>
      <xdr:rowOff>150025</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4592300" y="12288609"/>
          <a:ext cx="889000" cy="3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22949</xdr:rowOff>
    </xdr:from>
    <xdr:to>
      <xdr:col>81</xdr:col>
      <xdr:colOff>101600</xdr:colOff>
      <xdr:row>75</xdr:row>
      <xdr:rowOff>124549</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54305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115676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97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71654</xdr:rowOff>
    </xdr:from>
    <xdr:to>
      <xdr:col>76</xdr:col>
      <xdr:colOff>114300</xdr:colOff>
      <xdr:row>71</xdr:row>
      <xdr:rowOff>115659</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3703300" y="12244604"/>
          <a:ext cx="8890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168453</xdr:rowOff>
    </xdr:from>
    <xdr:to>
      <xdr:col>76</xdr:col>
      <xdr:colOff>165100</xdr:colOff>
      <xdr:row>75</xdr:row>
      <xdr:rowOff>98603</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4541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89730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94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71654</xdr:rowOff>
    </xdr:from>
    <xdr:to>
      <xdr:col>71</xdr:col>
      <xdr:colOff>177800</xdr:colOff>
      <xdr:row>72</xdr:row>
      <xdr:rowOff>25781</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flipV="1">
          <a:off x="12814300" y="12244604"/>
          <a:ext cx="889000" cy="12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88595</xdr:rowOff>
    </xdr:from>
    <xdr:to>
      <xdr:col>72</xdr:col>
      <xdr:colOff>38100</xdr:colOff>
      <xdr:row>76</xdr:row>
      <xdr:rowOff>18746</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3652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9872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0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28131</xdr:rowOff>
    </xdr:from>
    <xdr:to>
      <xdr:col>67</xdr:col>
      <xdr:colOff>101600</xdr:colOff>
      <xdr:row>75</xdr:row>
      <xdr:rowOff>129731</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2763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120857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97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72327</xdr:rowOff>
    </xdr:from>
    <xdr:to>
      <xdr:col>85</xdr:col>
      <xdr:colOff>177800</xdr:colOff>
      <xdr:row>72</xdr:row>
      <xdr:rowOff>2477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6268700" y="1224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95204</xdr:rowOff>
    </xdr:from>
    <xdr:ext cx="534377" cy="259045"/>
    <xdr:sp macro="" textlink="">
      <xdr:nvSpPr>
        <xdr:cNvPr id="658" name="公債費該当値テキスト">
          <a:extLst>
            <a:ext uri="{FF2B5EF4-FFF2-40B4-BE49-F238E27FC236}">
              <a16:creationId xmlns:a16="http://schemas.microsoft.com/office/drawing/2014/main" id="{00000000-0008-0000-0600-000092020000}"/>
            </a:ext>
          </a:extLst>
        </xdr:cNvPr>
        <xdr:cNvSpPr txBox="1"/>
      </xdr:nvSpPr>
      <xdr:spPr>
        <a:xfrm>
          <a:off x="16370300" y="1209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99225</xdr:rowOff>
    </xdr:from>
    <xdr:to>
      <xdr:col>81</xdr:col>
      <xdr:colOff>101600</xdr:colOff>
      <xdr:row>72</xdr:row>
      <xdr:rowOff>29375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5430500" y="1227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45902</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5214111" y="1204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64859</xdr:rowOff>
    </xdr:from>
    <xdr:to>
      <xdr:col>76</xdr:col>
      <xdr:colOff>165100</xdr:colOff>
      <xdr:row>71</xdr:row>
      <xdr:rowOff>166459</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4541500" y="1223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11536</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4325111" y="1201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20854</xdr:rowOff>
    </xdr:from>
    <xdr:to>
      <xdr:col>72</xdr:col>
      <xdr:colOff>38100</xdr:colOff>
      <xdr:row>71</xdr:row>
      <xdr:rowOff>122454</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3652500" y="1219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138981</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3436111" y="1196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146431</xdr:rowOff>
    </xdr:from>
    <xdr:to>
      <xdr:col>67</xdr:col>
      <xdr:colOff>101600</xdr:colOff>
      <xdr:row>72</xdr:row>
      <xdr:rowOff>76581</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2763500" y="1231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93108</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547111" y="1209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a:extLst>
            <a:ext uri="{FF2B5EF4-FFF2-40B4-BE49-F238E27FC236}">
              <a16:creationId xmlns:a16="http://schemas.microsoft.com/office/drawing/2014/main" id="{00000000-0008-0000-06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26924</xdr:rowOff>
    </xdr:from>
    <xdr:to>
      <xdr:col>85</xdr:col>
      <xdr:colOff>126364</xdr:colOff>
      <xdr:row>98</xdr:row>
      <xdr:rowOff>110897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6317595" y="15628874"/>
          <a:ext cx="1269" cy="1284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114724</xdr:rowOff>
    </xdr:from>
    <xdr:ext cx="469744" cy="259045"/>
    <xdr:sp macro="" textlink="">
      <xdr:nvSpPr>
        <xdr:cNvPr id="691" name="積立金最小値テキスト">
          <a:extLst>
            <a:ext uri="{FF2B5EF4-FFF2-40B4-BE49-F238E27FC236}">
              <a16:creationId xmlns:a16="http://schemas.microsoft.com/office/drawing/2014/main" id="{00000000-0008-0000-0600-0000B3020000}"/>
            </a:ext>
          </a:extLst>
        </xdr:cNvPr>
        <xdr:cNvSpPr txBox="1"/>
      </xdr:nvSpPr>
      <xdr:spPr>
        <a:xfrm>
          <a:off x="16370300" y="1691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110897</xdr:rowOff>
    </xdr:from>
    <xdr:to>
      <xdr:col>86</xdr:col>
      <xdr:colOff>25400</xdr:colOff>
      <xdr:row>98</xdr:row>
      <xdr:rowOff>110897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6912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145051</xdr:rowOff>
    </xdr:from>
    <xdr:ext cx="534377" cy="259045"/>
    <xdr:sp macro="" textlink="">
      <xdr:nvSpPr>
        <xdr:cNvPr id="693" name="積立金最大値テキスト">
          <a:extLst>
            <a:ext uri="{FF2B5EF4-FFF2-40B4-BE49-F238E27FC236}">
              <a16:creationId xmlns:a16="http://schemas.microsoft.com/office/drawing/2014/main" id="{00000000-0008-0000-0600-0000B5020000}"/>
            </a:ext>
          </a:extLst>
        </xdr:cNvPr>
        <xdr:cNvSpPr txBox="1"/>
      </xdr:nvSpPr>
      <xdr:spPr>
        <a:xfrm>
          <a:off x="16370300" y="1540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26924</xdr:rowOff>
    </xdr:from>
    <xdr:to>
      <xdr:col>86</xdr:col>
      <xdr:colOff>25400</xdr:colOff>
      <xdr:row>91</xdr:row>
      <xdr:rowOff>26924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562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78739</xdr:rowOff>
    </xdr:from>
    <xdr:to>
      <xdr:col>85</xdr:col>
      <xdr:colOff>127000</xdr:colOff>
      <xdr:row>96</xdr:row>
      <xdr:rowOff>31953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5481300" y="16366489"/>
          <a:ext cx="838200" cy="12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162144</xdr:rowOff>
    </xdr:from>
    <xdr:ext cx="469744" cy="259045"/>
    <xdr:sp macro="" textlink="">
      <xdr:nvSpPr>
        <xdr:cNvPr id="696" name="積立金平均値テキスト">
          <a:extLst>
            <a:ext uri="{FF2B5EF4-FFF2-40B4-BE49-F238E27FC236}">
              <a16:creationId xmlns:a16="http://schemas.microsoft.com/office/drawing/2014/main" id="{00000000-0008-0000-0600-0000B8020000}"/>
            </a:ext>
          </a:extLst>
        </xdr:cNvPr>
        <xdr:cNvSpPr txBox="1"/>
      </xdr:nvSpPr>
      <xdr:spPr>
        <a:xfrm>
          <a:off x="16370300" y="16106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139267</xdr:rowOff>
    </xdr:from>
    <xdr:to>
      <xdr:col>85</xdr:col>
      <xdr:colOff>177800</xdr:colOff>
      <xdr:row>95</xdr:row>
      <xdr:rowOff>69417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6268700" y="1625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166979</xdr:rowOff>
    </xdr:from>
    <xdr:to>
      <xdr:col>81</xdr:col>
      <xdr:colOff>50800</xdr:colOff>
      <xdr:row>96</xdr:row>
      <xdr:rowOff>31953</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4592300" y="15940379"/>
          <a:ext cx="889000" cy="55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108559</xdr:rowOff>
    </xdr:from>
    <xdr:to>
      <xdr:col>81</xdr:col>
      <xdr:colOff>101600</xdr:colOff>
      <xdr:row>95</xdr:row>
      <xdr:rowOff>38709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5430500" y="162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55236</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600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166979</xdr:rowOff>
    </xdr:from>
    <xdr:to>
      <xdr:col>76</xdr:col>
      <xdr:colOff>114300</xdr:colOff>
      <xdr:row>96</xdr:row>
      <xdr:rowOff>167436</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3703300" y="15940379"/>
          <a:ext cx="889000" cy="68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130124</xdr:rowOff>
    </xdr:from>
    <xdr:to>
      <xdr:col>76</xdr:col>
      <xdr:colOff>165100</xdr:colOff>
      <xdr:row>94</xdr:row>
      <xdr:rowOff>60274</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4541500" y="160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51401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16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167436</xdr:rowOff>
    </xdr:from>
    <xdr:to>
      <xdr:col>71</xdr:col>
      <xdr:colOff>177800</xdr:colOff>
      <xdr:row>97</xdr:row>
      <xdr:rowOff>27381</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flipV="1">
          <a:off x="12814300" y="16626636"/>
          <a:ext cx="8890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34874</xdr:rowOff>
    </xdr:from>
    <xdr:to>
      <xdr:col>72</xdr:col>
      <xdr:colOff>38100</xdr:colOff>
      <xdr:row>97</xdr:row>
      <xdr:rowOff>136474</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3652500" y="166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127601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75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116484</xdr:rowOff>
    </xdr:from>
    <xdr:to>
      <xdr:col>67</xdr:col>
      <xdr:colOff>101600</xdr:colOff>
      <xdr:row>97</xdr:row>
      <xdr:rowOff>46634</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2763500" y="1657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63161</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35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27939</xdr:rowOff>
    </xdr:from>
    <xdr:to>
      <xdr:col>85</xdr:col>
      <xdr:colOff>177800</xdr:colOff>
      <xdr:row>95</xdr:row>
      <xdr:rowOff>129539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6268700" y="1631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6366</xdr:rowOff>
    </xdr:from>
    <xdr:ext cx="469744" cy="259045"/>
    <xdr:sp macro="" textlink="">
      <xdr:nvSpPr>
        <xdr:cNvPr id="715" name="積立金該当値テキスト">
          <a:extLst>
            <a:ext uri="{FF2B5EF4-FFF2-40B4-BE49-F238E27FC236}">
              <a16:creationId xmlns:a16="http://schemas.microsoft.com/office/drawing/2014/main" id="{00000000-0008-0000-0600-0000CB020000}"/>
            </a:ext>
          </a:extLst>
        </xdr:cNvPr>
        <xdr:cNvSpPr txBox="1"/>
      </xdr:nvSpPr>
      <xdr:spPr>
        <a:xfrm>
          <a:off x="16370300" y="1629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152603</xdr:rowOff>
    </xdr:from>
    <xdr:to>
      <xdr:col>81</xdr:col>
      <xdr:colOff>101600</xdr:colOff>
      <xdr:row>96</xdr:row>
      <xdr:rowOff>82753</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5430500" y="1644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73880</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5246428" y="1653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116179</xdr:rowOff>
    </xdr:from>
    <xdr:to>
      <xdr:col>76</xdr:col>
      <xdr:colOff>165100</xdr:colOff>
      <xdr:row>93</xdr:row>
      <xdr:rowOff>46329</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4541500" y="1588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62856</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4325111" y="1566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116636</xdr:rowOff>
    </xdr:from>
    <xdr:to>
      <xdr:col>72</xdr:col>
      <xdr:colOff>38100</xdr:colOff>
      <xdr:row>97</xdr:row>
      <xdr:rowOff>46786</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3652500" y="1657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63313</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3468428" y="1635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148031</xdr:rowOff>
    </xdr:from>
    <xdr:to>
      <xdr:col>67</xdr:col>
      <xdr:colOff>101600</xdr:colOff>
      <xdr:row>97</xdr:row>
      <xdr:rowOff>78181</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2763500" y="1660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69308</xdr:rowOff>
    </xdr:from>
    <xdr:ext cx="469744"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2579428" y="1669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投資及び出資金グラフ枠">
          <a:extLst>
            <a:ext uri="{FF2B5EF4-FFF2-40B4-BE49-F238E27FC236}">
              <a16:creationId xmlns:a16="http://schemas.microsoft.com/office/drawing/2014/main" id="{00000000-0008-0000-06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124678</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2159595" y="5268178"/>
          <a:ext cx="1269" cy="1517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0" name="投資及び出資金最小値テキスト">
          <a:extLst>
            <a:ext uri="{FF2B5EF4-FFF2-40B4-BE49-F238E27FC236}">
              <a16:creationId xmlns:a16="http://schemas.microsoft.com/office/drawing/2014/main" id="{00000000-0008-0000-0600-0000E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71355</xdr:rowOff>
    </xdr:from>
    <xdr:ext cx="469744" cy="259045"/>
    <xdr:sp macro="" textlink="">
      <xdr:nvSpPr>
        <xdr:cNvPr id="752" name="投資及び出資金最大値テキスト">
          <a:extLst>
            <a:ext uri="{FF2B5EF4-FFF2-40B4-BE49-F238E27FC236}">
              <a16:creationId xmlns:a16="http://schemas.microsoft.com/office/drawing/2014/main" id="{00000000-0008-0000-0600-0000F0020000}"/>
            </a:ext>
          </a:extLst>
        </xdr:cNvPr>
        <xdr:cNvSpPr txBox="1"/>
      </xdr:nvSpPr>
      <xdr:spPr>
        <a:xfrm>
          <a:off x="22212300" y="504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124678</xdr:rowOff>
    </xdr:from>
    <xdr:to>
      <xdr:col>116</xdr:col>
      <xdr:colOff>152400</xdr:colOff>
      <xdr:row>30</xdr:row>
      <xdr:rowOff>124678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526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62302</xdr:rowOff>
    </xdr:from>
    <xdr:to>
      <xdr:col>116</xdr:col>
      <xdr:colOff>63500</xdr:colOff>
      <xdr:row>38</xdr:row>
      <xdr:rowOff>114881</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21323300" y="6577402"/>
          <a:ext cx="8382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50055</xdr:rowOff>
    </xdr:from>
    <xdr:ext cx="469744" cy="259045"/>
    <xdr:sp macro="" textlink="">
      <xdr:nvSpPr>
        <xdr:cNvPr id="755" name="投資及び出資金平均値テキスト">
          <a:extLst>
            <a:ext uri="{FF2B5EF4-FFF2-40B4-BE49-F238E27FC236}">
              <a16:creationId xmlns:a16="http://schemas.microsoft.com/office/drawing/2014/main" id="{00000000-0008-0000-0600-0000F3020000}"/>
            </a:ext>
          </a:extLst>
        </xdr:cNvPr>
        <xdr:cNvSpPr txBox="1"/>
      </xdr:nvSpPr>
      <xdr:spPr>
        <a:xfrm>
          <a:off x="22212300" y="6050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27178</xdr:rowOff>
    </xdr:from>
    <xdr:to>
      <xdr:col>116</xdr:col>
      <xdr:colOff>114300</xdr:colOff>
      <xdr:row>36</xdr:row>
      <xdr:rowOff>128778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2110700" y="619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50873</xdr:rowOff>
    </xdr:from>
    <xdr:to>
      <xdr:col>111</xdr:col>
      <xdr:colOff>177800</xdr:colOff>
      <xdr:row>38</xdr:row>
      <xdr:rowOff>114881</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20434300" y="6565973"/>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127435</xdr:rowOff>
    </xdr:from>
    <xdr:to>
      <xdr:col>112</xdr:col>
      <xdr:colOff>38100</xdr:colOff>
      <xdr:row>36</xdr:row>
      <xdr:rowOff>57585</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1272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74112</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590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50873</xdr:rowOff>
    </xdr:from>
    <xdr:to>
      <xdr:col>107</xdr:col>
      <xdr:colOff>50800</xdr:colOff>
      <xdr:row>38</xdr:row>
      <xdr:rowOff>128597</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9545300" y="656597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49711</xdr:rowOff>
    </xdr:from>
    <xdr:to>
      <xdr:col>107</xdr:col>
      <xdr:colOff>101600</xdr:colOff>
      <xdr:row>36</xdr:row>
      <xdr:rowOff>151311</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20383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167838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59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128597</xdr:rowOff>
    </xdr:from>
    <xdr:to>
      <xdr:col>102</xdr:col>
      <xdr:colOff>114300</xdr:colOff>
      <xdr:row>38</xdr:row>
      <xdr:rowOff>130883</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flipV="1">
          <a:off x="18656300" y="664369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131028</xdr:rowOff>
    </xdr:from>
    <xdr:to>
      <xdr:col>102</xdr:col>
      <xdr:colOff>165100</xdr:colOff>
      <xdr:row>36</xdr:row>
      <xdr:rowOff>61178</xdr:rowOff>
    </xdr:to>
    <xdr:sp macro="" textlink="">
      <xdr:nvSpPr>
        <xdr:cNvPr id="764" name="フローチャート: 判断 763">
          <a:extLst>
            <a:ext uri="{FF2B5EF4-FFF2-40B4-BE49-F238E27FC236}">
              <a16:creationId xmlns:a16="http://schemas.microsoft.com/office/drawing/2014/main" id="{00000000-0008-0000-0600-0000FC020000}"/>
            </a:ext>
          </a:extLst>
        </xdr:cNvPr>
        <xdr:cNvSpPr/>
      </xdr:nvSpPr>
      <xdr:spPr>
        <a:xfrm>
          <a:off x="19494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77705</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590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73878</xdr:rowOff>
    </xdr:from>
    <xdr:to>
      <xdr:col>98</xdr:col>
      <xdr:colOff>38100</xdr:colOff>
      <xdr:row>36</xdr:row>
      <xdr:rowOff>4028</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8605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20555</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584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11502</xdr:rowOff>
    </xdr:from>
    <xdr:to>
      <xdr:col>116</xdr:col>
      <xdr:colOff>114300</xdr:colOff>
      <xdr:row>38</xdr:row>
      <xdr:rowOff>113102</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2110700" y="652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161379</xdr:rowOff>
    </xdr:from>
    <xdr:ext cx="378565" cy="259045"/>
    <xdr:sp macro="" textlink="">
      <xdr:nvSpPr>
        <xdr:cNvPr id="774" name="投資及び出資金該当値テキスト">
          <a:extLst>
            <a:ext uri="{FF2B5EF4-FFF2-40B4-BE49-F238E27FC236}">
              <a16:creationId xmlns:a16="http://schemas.microsoft.com/office/drawing/2014/main" id="{00000000-0008-0000-0600-000006030000}"/>
            </a:ext>
          </a:extLst>
        </xdr:cNvPr>
        <xdr:cNvSpPr txBox="1"/>
      </xdr:nvSpPr>
      <xdr:spPr>
        <a:xfrm>
          <a:off x="22212300" y="6505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64081</xdr:rowOff>
    </xdr:from>
    <xdr:to>
      <xdr:col>112</xdr:col>
      <xdr:colOff>38100</xdr:colOff>
      <xdr:row>38</xdr:row>
      <xdr:rowOff>165681</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1272500" y="657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156808</xdr:rowOff>
    </xdr:from>
    <xdr:ext cx="378565"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1134017" y="6671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73</xdr:rowOff>
    </xdr:from>
    <xdr:to>
      <xdr:col>107</xdr:col>
      <xdr:colOff>101600</xdr:colOff>
      <xdr:row>38</xdr:row>
      <xdr:rowOff>101673</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0383500" y="651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92800</xdr:rowOff>
    </xdr:from>
    <xdr:ext cx="378565"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0245017" y="660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77797</xdr:rowOff>
    </xdr:from>
    <xdr:to>
      <xdr:col>102</xdr:col>
      <xdr:colOff>165100</xdr:colOff>
      <xdr:row>39</xdr:row>
      <xdr:rowOff>7947</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19494500" y="659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170524</xdr:rowOff>
    </xdr:from>
    <xdr:ext cx="378565"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9356017" y="6685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80083</xdr:rowOff>
    </xdr:from>
    <xdr:to>
      <xdr:col>98</xdr:col>
      <xdr:colOff>38100</xdr:colOff>
      <xdr:row>39</xdr:row>
      <xdr:rowOff>10233</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8605500" y="659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1360</xdr:rowOff>
    </xdr:from>
    <xdr:ext cx="378565"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467017" y="6687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53340</xdr:rowOff>
    </xdr:from>
    <xdr:to>
      <xdr:col>116</xdr:col>
      <xdr:colOff>62864</xdr:colOff>
      <xdr:row>59</xdr:row>
      <xdr:rowOff>40386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625840"/>
          <a:ext cx="1269"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44213</xdr:rowOff>
    </xdr:from>
    <xdr:ext cx="378565"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15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40386</xdr:rowOff>
    </xdr:from>
    <xdr:to>
      <xdr:col>116</xdr:col>
      <xdr:colOff>152400</xdr:colOff>
      <xdr:row>59</xdr:row>
      <xdr:rowOff>40386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15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xdr:rowOff>
    </xdr:from>
    <xdr:ext cx="599010"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40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53340</xdr:rowOff>
    </xdr:from>
    <xdr:to>
      <xdr:col>116</xdr:col>
      <xdr:colOff>152400</xdr:colOff>
      <xdr:row>50</xdr:row>
      <xdr:rowOff>53340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62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22949</xdr:rowOff>
    </xdr:from>
    <xdr:to>
      <xdr:col>116</xdr:col>
      <xdr:colOff>63500</xdr:colOff>
      <xdr:row>56</xdr:row>
      <xdr:rowOff>33172</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1323300" y="9624149"/>
          <a:ext cx="838200" cy="1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129011</xdr:rowOff>
    </xdr:from>
    <xdr:ext cx="534377"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73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150584</xdr:rowOff>
    </xdr:from>
    <xdr:to>
      <xdr:col>116</xdr:col>
      <xdr:colOff>114300</xdr:colOff>
      <xdr:row>57</xdr:row>
      <xdr:rowOff>80734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75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82868</xdr:rowOff>
    </xdr:from>
    <xdr:to>
      <xdr:col>111</xdr:col>
      <xdr:colOff>177800</xdr:colOff>
      <xdr:row>56</xdr:row>
      <xdr:rowOff>22949</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20434300" y="9512618"/>
          <a:ext cx="889000" cy="1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91313</xdr:rowOff>
    </xdr:from>
    <xdr:to>
      <xdr:col>112</xdr:col>
      <xdr:colOff>38100</xdr:colOff>
      <xdr:row>57</xdr:row>
      <xdr:rowOff>21463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6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12590</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7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82868</xdr:rowOff>
    </xdr:from>
    <xdr:to>
      <xdr:col>107</xdr:col>
      <xdr:colOff>50800</xdr:colOff>
      <xdr:row>56</xdr:row>
      <xdr:rowOff>91224</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9545300" y="9512618"/>
          <a:ext cx="889000" cy="17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9271</xdr:rowOff>
    </xdr:from>
    <xdr:to>
      <xdr:col>107</xdr:col>
      <xdr:colOff>101600</xdr:colOff>
      <xdr:row>56</xdr:row>
      <xdr:rowOff>110871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6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101998</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70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91224</xdr:rowOff>
    </xdr:from>
    <xdr:to>
      <xdr:col>102</xdr:col>
      <xdr:colOff>114300</xdr:colOff>
      <xdr:row>57</xdr:row>
      <xdr:rowOff>6820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flipV="1">
          <a:off x="18656300" y="9692424"/>
          <a:ext cx="889000" cy="8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13691</xdr:rowOff>
    </xdr:from>
    <xdr:to>
      <xdr:col>102</xdr:col>
      <xdr:colOff>165100</xdr:colOff>
      <xdr:row>56</xdr:row>
      <xdr:rowOff>115291</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614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131818</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78111" y="939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77839</xdr:rowOff>
    </xdr:from>
    <xdr:to>
      <xdr:col>98</xdr:col>
      <xdr:colOff>38100</xdr:colOff>
      <xdr:row>58</xdr:row>
      <xdr:rowOff>7989</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85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170566</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994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153822</xdr:rowOff>
    </xdr:from>
    <xdr:to>
      <xdr:col>116</xdr:col>
      <xdr:colOff>114300</xdr:colOff>
      <xdr:row>56</xdr:row>
      <xdr:rowOff>83972</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95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5249</xdr:rowOff>
    </xdr:from>
    <xdr:ext cx="534377"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43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143599</xdr:rowOff>
    </xdr:from>
    <xdr:to>
      <xdr:col>112</xdr:col>
      <xdr:colOff>38100</xdr:colOff>
      <xdr:row>56</xdr:row>
      <xdr:rowOff>73749</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957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90276</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56111" y="934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32068</xdr:rowOff>
    </xdr:from>
    <xdr:to>
      <xdr:col>107</xdr:col>
      <xdr:colOff>101600</xdr:colOff>
      <xdr:row>55</xdr:row>
      <xdr:rowOff>133668</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946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150195</xdr:rowOff>
    </xdr:from>
    <xdr:ext cx="534377"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67111" y="923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40424</xdr:rowOff>
    </xdr:from>
    <xdr:to>
      <xdr:col>102</xdr:col>
      <xdr:colOff>165100</xdr:colOff>
      <xdr:row>56</xdr:row>
      <xdr:rowOff>142024</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964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133151</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278111" y="97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127470</xdr:rowOff>
    </xdr:from>
    <xdr:to>
      <xdr:col>98</xdr:col>
      <xdr:colOff>38100</xdr:colOff>
      <xdr:row>57</xdr:row>
      <xdr:rowOff>57620</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972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74147</xdr:rowOff>
    </xdr:from>
    <xdr:ext cx="534377"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389111" y="950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a:extLst>
            <a:ext uri="{FF2B5EF4-FFF2-40B4-BE49-F238E27FC236}">
              <a16:creationId xmlns:a16="http://schemas.microsoft.com/office/drawing/2014/main" id="{00000000-0008-0000-0600-00005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45334</xdr:rowOff>
    </xdr:from>
    <xdr:to>
      <xdr:col>116</xdr:col>
      <xdr:colOff>62864</xdr:colOff>
      <xdr:row>79</xdr:row>
      <xdr:rowOff>46340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2159595" y="12389734"/>
          <a:ext cx="1269" cy="1201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50167</xdr:rowOff>
    </xdr:from>
    <xdr:ext cx="534377" cy="259045"/>
    <xdr:sp macro="" textlink="">
      <xdr:nvSpPr>
        <xdr:cNvPr id="863" name="繰出金最小値テキスト">
          <a:extLst>
            <a:ext uri="{FF2B5EF4-FFF2-40B4-BE49-F238E27FC236}">
              <a16:creationId xmlns:a16="http://schemas.microsoft.com/office/drawing/2014/main" id="{00000000-0008-0000-0600-00005F030000}"/>
            </a:ext>
          </a:extLst>
        </xdr:cNvPr>
        <xdr:cNvSpPr txBox="1"/>
      </xdr:nvSpPr>
      <xdr:spPr>
        <a:xfrm>
          <a:off x="22212300" y="135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46340</xdr:rowOff>
    </xdr:from>
    <xdr:to>
      <xdr:col>116</xdr:col>
      <xdr:colOff>152400</xdr:colOff>
      <xdr:row>79</xdr:row>
      <xdr:rowOff>46340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2072600" y="135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163461</xdr:rowOff>
    </xdr:from>
    <xdr:ext cx="534377" cy="259045"/>
    <xdr:sp macro="" textlink="">
      <xdr:nvSpPr>
        <xdr:cNvPr id="865" name="繰出金最大値テキスト">
          <a:extLst>
            <a:ext uri="{FF2B5EF4-FFF2-40B4-BE49-F238E27FC236}">
              <a16:creationId xmlns:a16="http://schemas.microsoft.com/office/drawing/2014/main" id="{00000000-0008-0000-0600-000061030000}"/>
            </a:ext>
          </a:extLst>
        </xdr:cNvPr>
        <xdr:cNvSpPr txBox="1"/>
      </xdr:nvSpPr>
      <xdr:spPr>
        <a:xfrm>
          <a:off x="22212300" y="1216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45334</xdr:rowOff>
    </xdr:from>
    <xdr:to>
      <xdr:col>116</xdr:col>
      <xdr:colOff>152400</xdr:colOff>
      <xdr:row>72</xdr:row>
      <xdr:rowOff>45334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238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45334</xdr:rowOff>
    </xdr:from>
    <xdr:to>
      <xdr:col>116</xdr:col>
      <xdr:colOff>63500</xdr:colOff>
      <xdr:row>73</xdr:row>
      <xdr:rowOff>91237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1323300" y="12389734"/>
          <a:ext cx="838200" cy="21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12966</xdr:rowOff>
    </xdr:from>
    <xdr:ext cx="534377" cy="259045"/>
    <xdr:sp macro="" textlink="">
      <xdr:nvSpPr>
        <xdr:cNvPr id="868" name="繰出金平均値テキスト">
          <a:extLst>
            <a:ext uri="{FF2B5EF4-FFF2-40B4-BE49-F238E27FC236}">
              <a16:creationId xmlns:a16="http://schemas.microsoft.com/office/drawing/2014/main" id="{00000000-0008-0000-0600-000064030000}"/>
            </a:ext>
          </a:extLst>
        </xdr:cNvPr>
        <xdr:cNvSpPr txBox="1"/>
      </xdr:nvSpPr>
      <xdr:spPr>
        <a:xfrm>
          <a:off x="22212300" y="13043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34539</xdr:rowOff>
    </xdr:from>
    <xdr:to>
      <xdr:col>116</xdr:col>
      <xdr:colOff>114300</xdr:colOff>
      <xdr:row>76</xdr:row>
      <xdr:rowOff>136139</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2110700" y="1306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91237</xdr:rowOff>
    </xdr:from>
    <xdr:to>
      <xdr:col>111</xdr:col>
      <xdr:colOff>177800</xdr:colOff>
      <xdr:row>73</xdr:row>
      <xdr:rowOff>107330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20434300" y="12607087"/>
          <a:ext cx="889000" cy="1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77653</xdr:rowOff>
    </xdr:from>
    <xdr:to>
      <xdr:col>112</xdr:col>
      <xdr:colOff>38100</xdr:colOff>
      <xdr:row>77</xdr:row>
      <xdr:rowOff>7803</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1272500" y="131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170380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20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107330</xdr:rowOff>
    </xdr:from>
    <xdr:to>
      <xdr:col>107</xdr:col>
      <xdr:colOff>50800</xdr:colOff>
      <xdr:row>74</xdr:row>
      <xdr:rowOff>9718</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19545300" y="12623180"/>
          <a:ext cx="889000" cy="7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107051</xdr:rowOff>
    </xdr:from>
    <xdr:to>
      <xdr:col>107</xdr:col>
      <xdr:colOff>101600</xdr:colOff>
      <xdr:row>77</xdr:row>
      <xdr:rowOff>37201</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0383500" y="1313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28328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22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9718</xdr:rowOff>
    </xdr:from>
    <xdr:to>
      <xdr:col>102</xdr:col>
      <xdr:colOff>114300</xdr:colOff>
      <xdr:row>74</xdr:row>
      <xdr:rowOff>111537</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flipV="1">
          <a:off x="18656300" y="12697018"/>
          <a:ext cx="889000" cy="10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156383</xdr:rowOff>
    </xdr:from>
    <xdr:to>
      <xdr:col>102</xdr:col>
      <xdr:colOff>165100</xdr:colOff>
      <xdr:row>77</xdr:row>
      <xdr:rowOff>86533</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19494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77660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27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147741</xdr:rowOff>
    </xdr:from>
    <xdr:to>
      <xdr:col>98</xdr:col>
      <xdr:colOff>38100</xdr:colOff>
      <xdr:row>77</xdr:row>
      <xdr:rowOff>77891</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8605500" y="1317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69018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27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165984</xdr:rowOff>
    </xdr:from>
    <xdr:to>
      <xdr:col>116</xdr:col>
      <xdr:colOff>114300</xdr:colOff>
      <xdr:row>72</xdr:row>
      <xdr:rowOff>96134</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2110700" y="1233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119011</xdr:rowOff>
    </xdr:from>
    <xdr:ext cx="534377" cy="259045"/>
    <xdr:sp macro="" textlink="">
      <xdr:nvSpPr>
        <xdr:cNvPr id="887" name="繰出金該当値テキスト">
          <a:extLst>
            <a:ext uri="{FF2B5EF4-FFF2-40B4-BE49-F238E27FC236}">
              <a16:creationId xmlns:a16="http://schemas.microsoft.com/office/drawing/2014/main" id="{00000000-0008-0000-0600-000077030000}"/>
            </a:ext>
          </a:extLst>
        </xdr:cNvPr>
        <xdr:cNvSpPr txBox="1"/>
      </xdr:nvSpPr>
      <xdr:spPr>
        <a:xfrm>
          <a:off x="22212300" y="122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40437</xdr:rowOff>
    </xdr:from>
    <xdr:to>
      <xdr:col>112</xdr:col>
      <xdr:colOff>38100</xdr:colOff>
      <xdr:row>73</xdr:row>
      <xdr:rowOff>142037</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1272500" y="1255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158564</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056111" y="1233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56530</xdr:rowOff>
    </xdr:from>
    <xdr:to>
      <xdr:col>107</xdr:col>
      <xdr:colOff>101600</xdr:colOff>
      <xdr:row>73</xdr:row>
      <xdr:rowOff>158130</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0383500" y="125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3207</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167111" y="1234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130368</xdr:rowOff>
    </xdr:from>
    <xdr:to>
      <xdr:col>102</xdr:col>
      <xdr:colOff>165100</xdr:colOff>
      <xdr:row>74</xdr:row>
      <xdr:rowOff>60518</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19494500" y="1264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77045</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278111" y="1242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60737</xdr:rowOff>
    </xdr:from>
    <xdr:to>
      <xdr:col>98</xdr:col>
      <xdr:colOff>38100</xdr:colOff>
      <xdr:row>74</xdr:row>
      <xdr:rowOff>162337</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8605500" y="1274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7414</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389111" y="1252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666,537</a:t>
          </a:r>
          <a:r>
            <a:rPr kumimoji="1" lang="ja-JP" altLang="ja-JP" sz="1100">
              <a:solidFill>
                <a:schemeClr val="dk1"/>
              </a:solidFill>
              <a:effectLst/>
              <a:latin typeface="+mn-lt"/>
              <a:ea typeface="+mn-ea"/>
              <a:cs typeface="+mn-cs"/>
            </a:rPr>
            <a:t>円となっており、令和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19,348</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となっています。主な要因としては、</a:t>
          </a:r>
          <a:r>
            <a:rPr kumimoji="1" lang="ja-JP" altLang="en-US" sz="1100">
              <a:solidFill>
                <a:schemeClr val="dk1"/>
              </a:solidFill>
              <a:effectLst/>
              <a:latin typeface="+mn-lt"/>
              <a:ea typeface="+mn-ea"/>
              <a:cs typeface="+mn-cs"/>
            </a:rPr>
            <a:t>国有地の購入等に伴う</a:t>
          </a:r>
          <a:r>
            <a:rPr kumimoji="1" lang="ja-JP" altLang="ja-JP" sz="1100">
              <a:solidFill>
                <a:schemeClr val="dk1"/>
              </a:solidFill>
              <a:effectLst/>
              <a:latin typeface="+mn-lt"/>
              <a:ea typeface="+mn-ea"/>
              <a:cs typeface="+mn-cs"/>
            </a:rPr>
            <a:t>普通建設事業費</a:t>
          </a:r>
          <a:r>
            <a:rPr kumimoji="1" lang="ja-JP" altLang="en-US" sz="1100">
              <a:solidFill>
                <a:schemeClr val="dk1"/>
              </a:solidFill>
              <a:effectLst/>
              <a:latin typeface="+mn-lt"/>
              <a:ea typeface="+mn-ea"/>
              <a:cs typeface="+mn-cs"/>
            </a:rPr>
            <a:t>の増加</a:t>
          </a:r>
          <a:r>
            <a:rPr kumimoji="1" lang="ja-JP" altLang="ja-JP" sz="1100">
              <a:solidFill>
                <a:schemeClr val="dk1"/>
              </a:solidFill>
              <a:effectLst/>
              <a:latin typeface="+mn-lt"/>
              <a:ea typeface="+mn-ea"/>
              <a:cs typeface="+mn-cs"/>
            </a:rPr>
            <a:t>により、一人当たりのコストは前年度から</a:t>
          </a:r>
          <a:r>
            <a:rPr kumimoji="1" lang="en-US" altLang="ja-JP" sz="1100">
              <a:solidFill>
                <a:schemeClr val="dk1"/>
              </a:solidFill>
              <a:effectLst/>
              <a:latin typeface="+mn-lt"/>
              <a:ea typeface="+mn-ea"/>
              <a:cs typeface="+mn-cs"/>
            </a:rPr>
            <a:t>16,297</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75,287</a:t>
          </a:r>
          <a:r>
            <a:rPr kumimoji="1" lang="ja-JP" altLang="ja-JP" sz="1100">
              <a:solidFill>
                <a:schemeClr val="dk1"/>
              </a:solidFill>
              <a:effectLst/>
              <a:latin typeface="+mn-lt"/>
              <a:ea typeface="+mn-ea"/>
              <a:cs typeface="+mn-cs"/>
            </a:rPr>
            <a:t>円となりました。</a:t>
          </a:r>
          <a:endParaRPr lang="ja-JP" altLang="ja-JP" sz="1400">
            <a:effectLst/>
          </a:endParaRPr>
        </a:p>
        <a:p>
          <a:r>
            <a:rPr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新型コロナウイルス関連事業の縮小</a:t>
          </a:r>
          <a:r>
            <a:rPr kumimoji="1" lang="ja-JP" altLang="ja-JP" sz="1100">
              <a:solidFill>
                <a:schemeClr val="dk1"/>
              </a:solidFill>
              <a:effectLst/>
              <a:latin typeface="+mn-lt"/>
              <a:ea typeface="+mn-ea"/>
              <a:cs typeface="+mn-cs"/>
            </a:rPr>
            <a:t>に伴う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等により、一人当たりのコストは前年度から</a:t>
          </a:r>
          <a:r>
            <a:rPr kumimoji="1" lang="en-US" altLang="ja-JP" sz="1100">
              <a:solidFill>
                <a:schemeClr val="dk1"/>
              </a:solidFill>
              <a:effectLst/>
              <a:latin typeface="+mn-lt"/>
              <a:ea typeface="+mn-ea"/>
              <a:cs typeface="+mn-cs"/>
            </a:rPr>
            <a:t>11,124</a:t>
          </a:r>
          <a:r>
            <a:rPr kumimoji="1" lang="ja-JP" altLang="ja-JP" sz="1100">
              <a:solidFill>
                <a:schemeClr val="dk1"/>
              </a:solidFill>
              <a:effectLst/>
              <a:latin typeface="+mn-lt"/>
              <a:ea typeface="+mn-ea"/>
              <a:cs typeface="+mn-cs"/>
            </a:rPr>
            <a:t>円減の</a:t>
          </a:r>
          <a:r>
            <a:rPr kumimoji="1" lang="en-US" altLang="ja-JP" sz="1100">
              <a:solidFill>
                <a:schemeClr val="dk1"/>
              </a:solidFill>
              <a:effectLst/>
              <a:latin typeface="+mn-lt"/>
              <a:ea typeface="+mn-ea"/>
              <a:cs typeface="+mn-cs"/>
            </a:rPr>
            <a:t>72,825</a:t>
          </a:r>
          <a:r>
            <a:rPr kumimoji="1" lang="ja-JP" altLang="ja-JP" sz="1100">
              <a:solidFill>
                <a:schemeClr val="dk1"/>
              </a:solidFill>
              <a:effectLst/>
              <a:latin typeface="+mn-lt"/>
              <a:ea typeface="+mn-ea"/>
              <a:cs typeface="+mn-cs"/>
            </a:rPr>
            <a:t>円となりました。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921,241
905,276
492.50
617,806,572
614,040,979
2,228,300
287,670,566
1,008,758,183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40096</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83596"/>
          <a:ext cx="127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158223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5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40096</xdr:rowOff>
    </xdr:from>
    <xdr:to>
      <xdr:col>24</xdr:col>
      <xdr:colOff>152400</xdr:colOff>
      <xdr:row>30</xdr:row>
      <xdr:rowOff>40096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8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40096</xdr:rowOff>
    </xdr:from>
    <xdr:to>
      <xdr:col>24</xdr:col>
      <xdr:colOff>63500</xdr:colOff>
      <xdr:row>30</xdr:row>
      <xdr:rowOff>151130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183596"/>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139173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9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160746</xdr:rowOff>
    </xdr:from>
    <xdr:to>
      <xdr:col>24</xdr:col>
      <xdr:colOff>114300</xdr:colOff>
      <xdr:row>36</xdr:row>
      <xdr:rowOff>90896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6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151130</xdr:rowOff>
    </xdr:from>
    <xdr:to>
      <xdr:col>19</xdr:col>
      <xdr:colOff>177800</xdr:colOff>
      <xdr:row>31</xdr:row>
      <xdr:rowOff>53158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294630"/>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12156</xdr:rowOff>
    </xdr:from>
    <xdr:to>
      <xdr:col>20</xdr:col>
      <xdr:colOff>38100</xdr:colOff>
      <xdr:row>36</xdr:row>
      <xdr:rowOff>113756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104883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7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53158</xdr:rowOff>
    </xdr:from>
    <xdr:to>
      <xdr:col>15</xdr:col>
      <xdr:colOff>50800</xdr:colOff>
      <xdr:row>31</xdr:row>
      <xdr:rowOff>59690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36810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23586</xdr:rowOff>
    </xdr:from>
    <xdr:to>
      <xdr:col>15</xdr:col>
      <xdr:colOff>101600</xdr:colOff>
      <xdr:row>36</xdr:row>
      <xdr:rowOff>125186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116313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17236</xdr:rowOff>
    </xdr:from>
    <xdr:to>
      <xdr:col>10</xdr:col>
      <xdr:colOff>114300</xdr:colOff>
      <xdr:row>31</xdr:row>
      <xdr:rowOff>59690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33218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162378</xdr:rowOff>
    </xdr:from>
    <xdr:to>
      <xdr:col>6</xdr:col>
      <xdr:colOff>38100</xdr:colOff>
      <xdr:row>36</xdr:row>
      <xdr:rowOff>92528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83655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160746</xdr:rowOff>
    </xdr:from>
    <xdr:to>
      <xdr:col>24</xdr:col>
      <xdr:colOff>114300</xdr:colOff>
      <xdr:row>30</xdr:row>
      <xdr:rowOff>90896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1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113773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085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100330</xdr:rowOff>
    </xdr:from>
    <xdr:to>
      <xdr:col>20</xdr:col>
      <xdr:colOff>38100</xdr:colOff>
      <xdr:row>31</xdr:row>
      <xdr:rowOff>30480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2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47007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0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2358</xdr:rowOff>
    </xdr:from>
    <xdr:to>
      <xdr:col>15</xdr:col>
      <xdr:colOff>101600</xdr:colOff>
      <xdr:row>31</xdr:row>
      <xdr:rowOff>103958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31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120485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09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8890</xdr:rowOff>
    </xdr:from>
    <xdr:to>
      <xdr:col>10</xdr:col>
      <xdr:colOff>165100</xdr:colOff>
      <xdr:row>31</xdr:row>
      <xdr:rowOff>110490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32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127017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09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137886</xdr:rowOff>
    </xdr:from>
    <xdr:to>
      <xdr:col>6</xdr:col>
      <xdr:colOff>38100</xdr:colOff>
      <xdr:row>31</xdr:row>
      <xdr:rowOff>68036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2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84563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05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122695</xdr:rowOff>
    </xdr:from>
    <xdr:to>
      <xdr:col>24</xdr:col>
      <xdr:colOff>62865</xdr:colOff>
      <xdr:row>59</xdr:row>
      <xdr:rowOff>54801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895345"/>
          <a:ext cx="1270" cy="27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58628</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54801</xdr:rowOff>
    </xdr:from>
    <xdr:to>
      <xdr:col>24</xdr:col>
      <xdr:colOff>152400</xdr:colOff>
      <xdr:row>59</xdr:row>
      <xdr:rowOff>54801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7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69372</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67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122695</xdr:rowOff>
    </xdr:from>
    <xdr:to>
      <xdr:col>24</xdr:col>
      <xdr:colOff>152400</xdr:colOff>
      <xdr:row>57</xdr:row>
      <xdr:rowOff>122695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9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24244</xdr:rowOff>
    </xdr:from>
    <xdr:to>
      <xdr:col>24</xdr:col>
      <xdr:colOff>63500</xdr:colOff>
      <xdr:row>58</xdr:row>
      <xdr:rowOff>51867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968344"/>
          <a:ext cx="838200"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42994</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87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51956</xdr:rowOff>
    </xdr:from>
    <xdr:to>
      <xdr:col>24</xdr:col>
      <xdr:colOff>114300</xdr:colOff>
      <xdr:row>58</xdr:row>
      <xdr:rowOff>153556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9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114833</xdr:rowOff>
    </xdr:from>
    <xdr:to>
      <xdr:col>19</xdr:col>
      <xdr:colOff>177800</xdr:colOff>
      <xdr:row>58</xdr:row>
      <xdr:rowOff>24244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887483"/>
          <a:ext cx="889000" cy="8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50050</xdr:rowOff>
    </xdr:from>
    <xdr:to>
      <xdr:col>20</xdr:col>
      <xdr:colOff>38100</xdr:colOff>
      <xdr:row>58</xdr:row>
      <xdr:rowOff>151650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142777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08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2489</xdr:rowOff>
    </xdr:from>
    <xdr:to>
      <xdr:col>15</xdr:col>
      <xdr:colOff>50800</xdr:colOff>
      <xdr:row>57</xdr:row>
      <xdr:rowOff>114833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746439"/>
          <a:ext cx="889000" cy="114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27254</xdr:rowOff>
    </xdr:from>
    <xdr:to>
      <xdr:col>15</xdr:col>
      <xdr:colOff>101600</xdr:colOff>
      <xdr:row>58</xdr:row>
      <xdr:rowOff>128854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119981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06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2489</xdr:rowOff>
    </xdr:from>
    <xdr:to>
      <xdr:col>10</xdr:col>
      <xdr:colOff>114300</xdr:colOff>
      <xdr:row>58</xdr:row>
      <xdr:rowOff>113944</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746439"/>
          <a:ext cx="889000" cy="131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63462</xdr:rowOff>
    </xdr:from>
    <xdr:to>
      <xdr:col>10</xdr:col>
      <xdr:colOff>165100</xdr:colOff>
      <xdr:row>51</xdr:row>
      <xdr:rowOff>165062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156189</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89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109639</xdr:rowOff>
    </xdr:from>
    <xdr:to>
      <xdr:col>6</xdr:col>
      <xdr:colOff>38100</xdr:colOff>
      <xdr:row>59</xdr:row>
      <xdr:rowOff>39789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30916</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1067</xdr:rowOff>
    </xdr:from>
    <xdr:to>
      <xdr:col>24</xdr:col>
      <xdr:colOff>114300</xdr:colOff>
      <xdr:row>58</xdr:row>
      <xdr:rowOff>102667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87444</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6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144894</xdr:rowOff>
    </xdr:from>
    <xdr:to>
      <xdr:col>20</xdr:col>
      <xdr:colOff>38100</xdr:colOff>
      <xdr:row>58</xdr:row>
      <xdr:rowOff>75044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1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91571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69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64033</xdr:rowOff>
    </xdr:from>
    <xdr:to>
      <xdr:col>15</xdr:col>
      <xdr:colOff>101600</xdr:colOff>
      <xdr:row>57</xdr:row>
      <xdr:rowOff>165633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83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10710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123139</xdr:rowOff>
    </xdr:from>
    <xdr:to>
      <xdr:col>10</xdr:col>
      <xdr:colOff>165100</xdr:colOff>
      <xdr:row>51</xdr:row>
      <xdr:rowOff>53289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69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69816</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47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63144</xdr:rowOff>
    </xdr:from>
    <xdr:to>
      <xdr:col>6</xdr:col>
      <xdr:colOff>38100</xdr:colOff>
      <xdr:row>58</xdr:row>
      <xdr:rowOff>164744</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0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9821</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78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86230</xdr:rowOff>
    </xdr:from>
    <xdr:to>
      <xdr:col>24</xdr:col>
      <xdr:colOff>62865</xdr:colOff>
      <xdr:row>78</xdr:row>
      <xdr:rowOff>124955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59180"/>
          <a:ext cx="1270" cy="123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128782</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0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124955</xdr:rowOff>
    </xdr:from>
    <xdr:to>
      <xdr:col>24</xdr:col>
      <xdr:colOff>152400</xdr:colOff>
      <xdr:row>78</xdr:row>
      <xdr:rowOff>124955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9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32907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3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86230</xdr:rowOff>
    </xdr:from>
    <xdr:to>
      <xdr:col>24</xdr:col>
      <xdr:colOff>152400</xdr:colOff>
      <xdr:row>71</xdr:row>
      <xdr:rowOff>86230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93462</xdr:rowOff>
    </xdr:from>
    <xdr:to>
      <xdr:col>24</xdr:col>
      <xdr:colOff>63500</xdr:colOff>
      <xdr:row>75</xdr:row>
      <xdr:rowOff>30307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780762"/>
          <a:ext cx="838200" cy="10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23596</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823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45169</xdr:rowOff>
    </xdr:from>
    <xdr:to>
      <xdr:col>24</xdr:col>
      <xdr:colOff>114300</xdr:colOff>
      <xdr:row>75</xdr:row>
      <xdr:rowOff>146769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0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142039</xdr:rowOff>
    </xdr:from>
    <xdr:to>
      <xdr:col>19</xdr:col>
      <xdr:colOff>177800</xdr:colOff>
      <xdr:row>75</xdr:row>
      <xdr:rowOff>30307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2829339"/>
          <a:ext cx="889000" cy="5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122961</xdr:rowOff>
    </xdr:from>
    <xdr:to>
      <xdr:col>20</xdr:col>
      <xdr:colOff>38100</xdr:colOff>
      <xdr:row>76</xdr:row>
      <xdr:rowOff>53111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8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44238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07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142039</xdr:rowOff>
    </xdr:from>
    <xdr:to>
      <xdr:col>15</xdr:col>
      <xdr:colOff>50800</xdr:colOff>
      <xdr:row>75</xdr:row>
      <xdr:rowOff>165768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829339"/>
          <a:ext cx="889000" cy="19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101290</xdr:rowOff>
    </xdr:from>
    <xdr:to>
      <xdr:col>15</xdr:col>
      <xdr:colOff>101600</xdr:colOff>
      <xdr:row>76</xdr:row>
      <xdr:rowOff>31440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22567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052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165768</xdr:rowOff>
    </xdr:from>
    <xdr:to>
      <xdr:col>10</xdr:col>
      <xdr:colOff>114300</xdr:colOff>
      <xdr:row>76</xdr:row>
      <xdr:rowOff>98858</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024518"/>
          <a:ext cx="889000" cy="10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130727</xdr:rowOff>
    </xdr:from>
    <xdr:to>
      <xdr:col>10</xdr:col>
      <xdr:colOff>165100</xdr:colOff>
      <xdr:row>77</xdr:row>
      <xdr:rowOff>60877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6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52004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25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10575</xdr:rowOff>
    </xdr:from>
    <xdr:to>
      <xdr:col>6</xdr:col>
      <xdr:colOff>38100</xdr:colOff>
      <xdr:row>77</xdr:row>
      <xdr:rowOff>112175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1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103302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30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42662</xdr:rowOff>
    </xdr:from>
    <xdr:to>
      <xdr:col>24</xdr:col>
      <xdr:colOff>114300</xdr:colOff>
      <xdr:row>74</xdr:row>
      <xdr:rowOff>144262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72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65539</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581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150957</xdr:rowOff>
    </xdr:from>
    <xdr:to>
      <xdr:col>20</xdr:col>
      <xdr:colOff>38100</xdr:colOff>
      <xdr:row>75</xdr:row>
      <xdr:rowOff>81107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8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97634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61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91239</xdr:rowOff>
    </xdr:from>
    <xdr:to>
      <xdr:col>15</xdr:col>
      <xdr:colOff>101600</xdr:colOff>
      <xdr:row>75</xdr:row>
      <xdr:rowOff>21389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77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37916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55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114968</xdr:rowOff>
    </xdr:from>
    <xdr:to>
      <xdr:col>10</xdr:col>
      <xdr:colOff>165100</xdr:colOff>
      <xdr:row>76</xdr:row>
      <xdr:rowOff>45118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97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61645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74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48058</xdr:rowOff>
    </xdr:from>
    <xdr:to>
      <xdr:col>6</xdr:col>
      <xdr:colOff>38100</xdr:colOff>
      <xdr:row>76</xdr:row>
      <xdr:rowOff>149658</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07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166184</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85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22885</xdr:rowOff>
    </xdr:from>
    <xdr:to>
      <xdr:col>24</xdr:col>
      <xdr:colOff>62865</xdr:colOff>
      <xdr:row>98</xdr:row>
      <xdr:rowOff>150411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624835"/>
          <a:ext cx="1270" cy="132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154238</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5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150411</xdr:rowOff>
    </xdr:from>
    <xdr:to>
      <xdr:col>24</xdr:col>
      <xdr:colOff>152400</xdr:colOff>
      <xdr:row>98</xdr:row>
      <xdr:rowOff>150411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5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141012</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40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74,327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22885</xdr:rowOff>
    </xdr:from>
    <xdr:to>
      <xdr:col>24</xdr:col>
      <xdr:colOff>152400</xdr:colOff>
      <xdr:row>91</xdr:row>
      <xdr:rowOff>22885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62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122458</xdr:rowOff>
    </xdr:from>
    <xdr:to>
      <xdr:col>24</xdr:col>
      <xdr:colOff>63500</xdr:colOff>
      <xdr:row>95</xdr:row>
      <xdr:rowOff>61061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238758"/>
          <a:ext cx="838200" cy="1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50378</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509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71951</xdr:rowOff>
    </xdr:from>
    <xdr:to>
      <xdr:col>24</xdr:col>
      <xdr:colOff>114300</xdr:colOff>
      <xdr:row>97</xdr:row>
      <xdr:rowOff>2101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122458</xdr:rowOff>
    </xdr:from>
    <xdr:to>
      <xdr:col>19</xdr:col>
      <xdr:colOff>177800</xdr:colOff>
      <xdr:row>94</xdr:row>
      <xdr:rowOff>136826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238758"/>
          <a:ext cx="889000" cy="1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87985</xdr:rowOff>
    </xdr:from>
    <xdr:to>
      <xdr:col>20</xdr:col>
      <xdr:colOff>38100</xdr:colOff>
      <xdr:row>95</xdr:row>
      <xdr:rowOff>18135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2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9262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29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136826</xdr:rowOff>
    </xdr:from>
    <xdr:to>
      <xdr:col>15</xdr:col>
      <xdr:colOff>50800</xdr:colOff>
      <xdr:row>97</xdr:row>
      <xdr:rowOff>138263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253126"/>
          <a:ext cx="889000" cy="51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136089</xdr:rowOff>
    </xdr:from>
    <xdr:to>
      <xdr:col>15</xdr:col>
      <xdr:colOff>101600</xdr:colOff>
      <xdr:row>95</xdr:row>
      <xdr:rowOff>66239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2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57366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3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138263</xdr:rowOff>
    </xdr:from>
    <xdr:to>
      <xdr:col>10</xdr:col>
      <xdr:colOff>114300</xdr:colOff>
      <xdr:row>98</xdr:row>
      <xdr:rowOff>100740</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768913"/>
          <a:ext cx="889000" cy="1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133640</xdr:rowOff>
    </xdr:from>
    <xdr:to>
      <xdr:col>10</xdr:col>
      <xdr:colOff>165100</xdr:colOff>
      <xdr:row>98</xdr:row>
      <xdr:rowOff>63790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6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54917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85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38119</xdr:rowOff>
    </xdr:from>
    <xdr:to>
      <xdr:col>6</xdr:col>
      <xdr:colOff>38100</xdr:colOff>
      <xdr:row>98</xdr:row>
      <xdr:rowOff>139719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84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156246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1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10261</xdr:rowOff>
    </xdr:from>
    <xdr:to>
      <xdr:col>24</xdr:col>
      <xdr:colOff>114300</xdr:colOff>
      <xdr:row>95</xdr:row>
      <xdr:rowOff>111861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29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33138</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14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71658</xdr:rowOff>
    </xdr:from>
    <xdr:to>
      <xdr:col>20</xdr:col>
      <xdr:colOff>38100</xdr:colOff>
      <xdr:row>95</xdr:row>
      <xdr:rowOff>1808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18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18335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596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86026</xdr:rowOff>
    </xdr:from>
    <xdr:to>
      <xdr:col>15</xdr:col>
      <xdr:colOff>101600</xdr:colOff>
      <xdr:row>95</xdr:row>
      <xdr:rowOff>16176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20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32703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597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87463</xdr:rowOff>
    </xdr:from>
    <xdr:to>
      <xdr:col>10</xdr:col>
      <xdr:colOff>165100</xdr:colOff>
      <xdr:row>98</xdr:row>
      <xdr:rowOff>17613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7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34140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4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49940</xdr:rowOff>
    </xdr:from>
    <xdr:to>
      <xdr:col>6</xdr:col>
      <xdr:colOff>38100</xdr:colOff>
      <xdr:row>98</xdr:row>
      <xdr:rowOff>151540</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85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142667</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94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52070</xdr:rowOff>
    </xdr:from>
    <xdr:to>
      <xdr:col>54</xdr:col>
      <xdr:colOff>189865</xdr:colOff>
      <xdr:row>39</xdr:row>
      <xdr:rowOff>19050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195570"/>
          <a:ext cx="1270" cy="151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22877</xdr:rowOff>
    </xdr:from>
    <xdr:ext cx="313932"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09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19050</xdr:rowOff>
    </xdr:from>
    <xdr:to>
      <xdr:col>55</xdr:col>
      <xdr:colOff>88900</xdr:colOff>
      <xdr:row>39</xdr:row>
      <xdr:rowOff>19050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170197</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52070</xdr:rowOff>
    </xdr:from>
    <xdr:to>
      <xdr:col>55</xdr:col>
      <xdr:colOff>88900</xdr:colOff>
      <xdr:row>30</xdr:row>
      <xdr:rowOff>52070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110490</xdr:rowOff>
    </xdr:from>
    <xdr:to>
      <xdr:col>55</xdr:col>
      <xdr:colOff>0</xdr:colOff>
      <xdr:row>35</xdr:row>
      <xdr:rowOff>148590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1112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67327</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395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88900</xdr:rowOff>
    </xdr:from>
    <xdr:to>
      <xdr:col>55</xdr:col>
      <xdr:colOff>50800</xdr:colOff>
      <xdr:row>37</xdr:row>
      <xdr:rowOff>19050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58420</xdr:rowOff>
    </xdr:from>
    <xdr:to>
      <xdr:col>50</xdr:col>
      <xdr:colOff>114300</xdr:colOff>
      <xdr:row>35</xdr:row>
      <xdr:rowOff>148590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059170"/>
          <a:ext cx="889000" cy="9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53340</xdr:rowOff>
    </xdr:from>
    <xdr:to>
      <xdr:col>50</xdr:col>
      <xdr:colOff>165100</xdr:colOff>
      <xdr:row>36</xdr:row>
      <xdr:rowOff>154940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146067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318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50800</xdr:rowOff>
    </xdr:from>
    <xdr:to>
      <xdr:col>45</xdr:col>
      <xdr:colOff>177800</xdr:colOff>
      <xdr:row>35</xdr:row>
      <xdr:rowOff>58420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0515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xdr:rowOff>
    </xdr:from>
    <xdr:to>
      <xdr:col>46</xdr:col>
      <xdr:colOff>38100</xdr:colOff>
      <xdr:row>36</xdr:row>
      <xdr:rowOff>104140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95267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267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50800</xdr:rowOff>
    </xdr:from>
    <xdr:to>
      <xdr:col>41</xdr:col>
      <xdr:colOff>50800</xdr:colOff>
      <xdr:row>35</xdr:row>
      <xdr:rowOff>160020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051550"/>
          <a:ext cx="889000" cy="10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152400</xdr:rowOff>
    </xdr:from>
    <xdr:to>
      <xdr:col>41</xdr:col>
      <xdr:colOff>101600</xdr:colOff>
      <xdr:row>36</xdr:row>
      <xdr:rowOff>82550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73677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24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60960</xdr:rowOff>
    </xdr:from>
    <xdr:to>
      <xdr:col>36</xdr:col>
      <xdr:colOff>165100</xdr:colOff>
      <xdr:row>36</xdr:row>
      <xdr:rowOff>162560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153687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325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59690</xdr:rowOff>
    </xdr:from>
    <xdr:to>
      <xdr:col>55</xdr:col>
      <xdr:colOff>50800</xdr:colOff>
      <xdr:row>35</xdr:row>
      <xdr:rowOff>161290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82567</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5911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97790</xdr:rowOff>
    </xdr:from>
    <xdr:to>
      <xdr:col>50</xdr:col>
      <xdr:colOff>165100</xdr:colOff>
      <xdr:row>36</xdr:row>
      <xdr:rowOff>27940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44467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5873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7620</xdr:rowOff>
    </xdr:from>
    <xdr:to>
      <xdr:col>46</xdr:col>
      <xdr:colOff>38100</xdr:colOff>
      <xdr:row>35</xdr:row>
      <xdr:rowOff>109220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125747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5783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0</xdr:rowOff>
    </xdr:from>
    <xdr:to>
      <xdr:col>41</xdr:col>
      <xdr:colOff>101600</xdr:colOff>
      <xdr:row>35</xdr:row>
      <xdr:rowOff>101600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118127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5775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109220</xdr:rowOff>
    </xdr:from>
    <xdr:to>
      <xdr:col>36</xdr:col>
      <xdr:colOff>165100</xdr:colOff>
      <xdr:row>36</xdr:row>
      <xdr:rowOff>39370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55897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5885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135636</xdr:rowOff>
    </xdr:from>
    <xdr:to>
      <xdr:col>54</xdr:col>
      <xdr:colOff>189865</xdr:colOff>
      <xdr:row>59</xdr:row>
      <xdr:rowOff>39751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879586"/>
          <a:ext cx="1270" cy="127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43578</xdr:rowOff>
    </xdr:from>
    <xdr:ext cx="313932"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39751</xdr:rowOff>
    </xdr:from>
    <xdr:to>
      <xdr:col>55</xdr:col>
      <xdr:colOff>88900</xdr:colOff>
      <xdr:row>59</xdr:row>
      <xdr:rowOff>39751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82313</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65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135636</xdr:rowOff>
    </xdr:from>
    <xdr:to>
      <xdr:col>55</xdr:col>
      <xdr:colOff>88900</xdr:colOff>
      <xdr:row>51</xdr:row>
      <xdr:rowOff>135636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87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59563</xdr:rowOff>
    </xdr:from>
    <xdr:to>
      <xdr:col>55</xdr:col>
      <xdr:colOff>0</xdr:colOff>
      <xdr:row>57</xdr:row>
      <xdr:rowOff>109601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832213"/>
          <a:ext cx="838200" cy="5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63263</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664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40386</xdr:rowOff>
    </xdr:from>
    <xdr:to>
      <xdr:col>55</xdr:col>
      <xdr:colOff>50800</xdr:colOff>
      <xdr:row>57</xdr:row>
      <xdr:rowOff>141986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1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59563</xdr:rowOff>
    </xdr:from>
    <xdr:to>
      <xdr:col>50</xdr:col>
      <xdr:colOff>114300</xdr:colOff>
      <xdr:row>57</xdr:row>
      <xdr:rowOff>145542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832213"/>
          <a:ext cx="889000" cy="8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51181</xdr:rowOff>
    </xdr:from>
    <xdr:to>
      <xdr:col>50</xdr:col>
      <xdr:colOff>165100</xdr:colOff>
      <xdr:row>57</xdr:row>
      <xdr:rowOff>152781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143908</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91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114681</xdr:rowOff>
    </xdr:from>
    <xdr:to>
      <xdr:col>45</xdr:col>
      <xdr:colOff>177800</xdr:colOff>
      <xdr:row>57</xdr:row>
      <xdr:rowOff>145542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9887331"/>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52451</xdr:rowOff>
    </xdr:from>
    <xdr:to>
      <xdr:col>46</xdr:col>
      <xdr:colOff>38100</xdr:colOff>
      <xdr:row>57</xdr:row>
      <xdr:rowOff>154051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170578</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60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114681</xdr:rowOff>
    </xdr:from>
    <xdr:to>
      <xdr:col>41</xdr:col>
      <xdr:colOff>50800</xdr:colOff>
      <xdr:row>57</xdr:row>
      <xdr:rowOff>156718</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9887331"/>
          <a:ext cx="889000" cy="4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5224</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58547</xdr:rowOff>
    </xdr:from>
    <xdr:to>
      <xdr:col>36</xdr:col>
      <xdr:colOff>165100</xdr:colOff>
      <xdr:row>57</xdr:row>
      <xdr:rowOff>160147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5224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58801</xdr:rowOff>
    </xdr:from>
    <xdr:to>
      <xdr:col>55</xdr:col>
      <xdr:colOff>50800</xdr:colOff>
      <xdr:row>57</xdr:row>
      <xdr:rowOff>160401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83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37228</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80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8763</xdr:rowOff>
    </xdr:from>
    <xdr:to>
      <xdr:col>50</xdr:col>
      <xdr:colOff>165100</xdr:colOff>
      <xdr:row>57</xdr:row>
      <xdr:rowOff>110363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78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126890</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955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94742</xdr:rowOff>
    </xdr:from>
    <xdr:to>
      <xdr:col>46</xdr:col>
      <xdr:colOff>38100</xdr:colOff>
      <xdr:row>58</xdr:row>
      <xdr:rowOff>24892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86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16019</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9960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63881</xdr:rowOff>
    </xdr:from>
    <xdr:to>
      <xdr:col>41</xdr:col>
      <xdr:colOff>101600</xdr:colOff>
      <xdr:row>57</xdr:row>
      <xdr:rowOff>165481</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83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156608</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992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105918</xdr:rowOff>
    </xdr:from>
    <xdr:to>
      <xdr:col>36</xdr:col>
      <xdr:colOff>165100</xdr:colOff>
      <xdr:row>58</xdr:row>
      <xdr:rowOff>36068</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27195</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99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65209</xdr:rowOff>
    </xdr:from>
    <xdr:to>
      <xdr:col>54</xdr:col>
      <xdr:colOff>189865</xdr:colOff>
      <xdr:row>79</xdr:row>
      <xdr:rowOff>61616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238159"/>
          <a:ext cx="1270" cy="1368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65443</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60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61616</xdr:rowOff>
    </xdr:from>
    <xdr:to>
      <xdr:col>55</xdr:col>
      <xdr:colOff>88900</xdr:colOff>
      <xdr:row>79</xdr:row>
      <xdr:rowOff>61616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60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11886</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201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65209</xdr:rowOff>
    </xdr:from>
    <xdr:to>
      <xdr:col>55</xdr:col>
      <xdr:colOff>88900</xdr:colOff>
      <xdr:row>71</xdr:row>
      <xdr:rowOff>65209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238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48706</xdr:rowOff>
    </xdr:from>
    <xdr:to>
      <xdr:col>55</xdr:col>
      <xdr:colOff>0</xdr:colOff>
      <xdr:row>76</xdr:row>
      <xdr:rowOff>77358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3078906"/>
          <a:ext cx="838200" cy="2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8707</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210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30280</xdr:rowOff>
    </xdr:from>
    <xdr:to>
      <xdr:col>55</xdr:col>
      <xdr:colOff>50800</xdr:colOff>
      <xdr:row>77</xdr:row>
      <xdr:rowOff>131880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23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79872</xdr:rowOff>
    </xdr:from>
    <xdr:to>
      <xdr:col>50</xdr:col>
      <xdr:colOff>114300</xdr:colOff>
      <xdr:row>76</xdr:row>
      <xdr:rowOff>48706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2938622"/>
          <a:ext cx="889000" cy="14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134457</xdr:rowOff>
    </xdr:from>
    <xdr:to>
      <xdr:col>50</xdr:col>
      <xdr:colOff>165100</xdr:colOff>
      <xdr:row>77</xdr:row>
      <xdr:rowOff>64607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55734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25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79872</xdr:rowOff>
    </xdr:from>
    <xdr:to>
      <xdr:col>45</xdr:col>
      <xdr:colOff>177800</xdr:colOff>
      <xdr:row>76</xdr:row>
      <xdr:rowOff>68507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2938622"/>
          <a:ext cx="889000" cy="16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16923</xdr:rowOff>
    </xdr:from>
    <xdr:to>
      <xdr:col>46</xdr:col>
      <xdr:colOff>38100</xdr:colOff>
      <xdr:row>76</xdr:row>
      <xdr:rowOff>118523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109650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13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68507</xdr:rowOff>
    </xdr:from>
    <xdr:to>
      <xdr:col>41</xdr:col>
      <xdr:colOff>50800</xdr:colOff>
      <xdr:row>77</xdr:row>
      <xdr:rowOff>11815</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3098707"/>
          <a:ext cx="889000" cy="11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45771</xdr:rowOff>
    </xdr:from>
    <xdr:to>
      <xdr:col>41</xdr:col>
      <xdr:colOff>101600</xdr:colOff>
      <xdr:row>76</xdr:row>
      <xdr:rowOff>147371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138498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16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132922</xdr:rowOff>
    </xdr:from>
    <xdr:to>
      <xdr:col>36</xdr:col>
      <xdr:colOff>165100</xdr:colOff>
      <xdr:row>78</xdr:row>
      <xdr:rowOff>63072</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54199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42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26558</xdr:rowOff>
    </xdr:from>
    <xdr:to>
      <xdr:col>55</xdr:col>
      <xdr:colOff>50800</xdr:colOff>
      <xdr:row>76</xdr:row>
      <xdr:rowOff>128158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05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49434</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290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169356</xdr:rowOff>
    </xdr:from>
    <xdr:to>
      <xdr:col>50</xdr:col>
      <xdr:colOff>165100</xdr:colOff>
      <xdr:row>76</xdr:row>
      <xdr:rowOff>99506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02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116033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280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29072</xdr:rowOff>
    </xdr:from>
    <xdr:to>
      <xdr:col>46</xdr:col>
      <xdr:colOff>38100</xdr:colOff>
      <xdr:row>75</xdr:row>
      <xdr:rowOff>130672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28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147199</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266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17707</xdr:rowOff>
    </xdr:from>
    <xdr:to>
      <xdr:col>41</xdr:col>
      <xdr:colOff>101600</xdr:colOff>
      <xdr:row>76</xdr:row>
      <xdr:rowOff>119307</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04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135834</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282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132465</xdr:rowOff>
    </xdr:from>
    <xdr:to>
      <xdr:col>36</xdr:col>
      <xdr:colOff>165100</xdr:colOff>
      <xdr:row>77</xdr:row>
      <xdr:rowOff>62615</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16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79142</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293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16188</xdr:rowOff>
    </xdr:from>
    <xdr:to>
      <xdr:col>54</xdr:col>
      <xdr:colOff>189865</xdr:colOff>
      <xdr:row>98</xdr:row>
      <xdr:rowOff>160138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618138"/>
          <a:ext cx="1270" cy="1344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163965</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96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160138</xdr:rowOff>
    </xdr:from>
    <xdr:to>
      <xdr:col>55</xdr:col>
      <xdr:colOff>88900</xdr:colOff>
      <xdr:row>98</xdr:row>
      <xdr:rowOff>160138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9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134315</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3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16188</xdr:rowOff>
    </xdr:from>
    <xdr:to>
      <xdr:col>55</xdr:col>
      <xdr:colOff>88900</xdr:colOff>
      <xdr:row>91</xdr:row>
      <xdr:rowOff>16188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61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155108</xdr:rowOff>
    </xdr:from>
    <xdr:to>
      <xdr:col>55</xdr:col>
      <xdr:colOff>0</xdr:colOff>
      <xdr:row>94</xdr:row>
      <xdr:rowOff>165235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099958"/>
          <a:ext cx="838200" cy="18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14612</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302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36185</xdr:rowOff>
    </xdr:from>
    <xdr:to>
      <xdr:col>55</xdr:col>
      <xdr:colOff>50800</xdr:colOff>
      <xdr:row>95</xdr:row>
      <xdr:rowOff>137785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32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78093</xdr:rowOff>
    </xdr:from>
    <xdr:to>
      <xdr:col>50</xdr:col>
      <xdr:colOff>114300</xdr:colOff>
      <xdr:row>94</xdr:row>
      <xdr:rowOff>165235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194393"/>
          <a:ext cx="889000" cy="8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6970</xdr:rowOff>
    </xdr:from>
    <xdr:to>
      <xdr:col>50</xdr:col>
      <xdr:colOff>165100</xdr:colOff>
      <xdr:row>95</xdr:row>
      <xdr:rowOff>108570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99697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38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53198</xdr:rowOff>
    </xdr:from>
    <xdr:to>
      <xdr:col>45</xdr:col>
      <xdr:colOff>177800</xdr:colOff>
      <xdr:row>94</xdr:row>
      <xdr:rowOff>78093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5998048"/>
          <a:ext cx="889000" cy="19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119830</xdr:rowOff>
    </xdr:from>
    <xdr:to>
      <xdr:col>46</xdr:col>
      <xdr:colOff>38100</xdr:colOff>
      <xdr:row>95</xdr:row>
      <xdr:rowOff>49980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41107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3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53198</xdr:rowOff>
    </xdr:from>
    <xdr:to>
      <xdr:col>41</xdr:col>
      <xdr:colOff>50800</xdr:colOff>
      <xdr:row>94</xdr:row>
      <xdr:rowOff>90574</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5998048"/>
          <a:ext cx="889000" cy="20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62748</xdr:rowOff>
    </xdr:from>
    <xdr:to>
      <xdr:col>41</xdr:col>
      <xdr:colOff>101600</xdr:colOff>
      <xdr:row>95</xdr:row>
      <xdr:rowOff>164348</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155475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44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85700</xdr:rowOff>
    </xdr:from>
    <xdr:to>
      <xdr:col>36</xdr:col>
      <xdr:colOff>165100</xdr:colOff>
      <xdr:row>96</xdr:row>
      <xdr:rowOff>15850</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6977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4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104308</xdr:rowOff>
    </xdr:from>
    <xdr:to>
      <xdr:col>55</xdr:col>
      <xdr:colOff>50800</xdr:colOff>
      <xdr:row>94</xdr:row>
      <xdr:rowOff>34458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04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127185</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590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114435</xdr:rowOff>
    </xdr:from>
    <xdr:to>
      <xdr:col>50</xdr:col>
      <xdr:colOff>165100</xdr:colOff>
      <xdr:row>95</xdr:row>
      <xdr:rowOff>44585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23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61112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00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27293</xdr:rowOff>
    </xdr:from>
    <xdr:to>
      <xdr:col>46</xdr:col>
      <xdr:colOff>38100</xdr:colOff>
      <xdr:row>94</xdr:row>
      <xdr:rowOff>128893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14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145420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591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2398</xdr:rowOff>
    </xdr:from>
    <xdr:to>
      <xdr:col>41</xdr:col>
      <xdr:colOff>101600</xdr:colOff>
      <xdr:row>93</xdr:row>
      <xdr:rowOff>103998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594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120525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572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39774</xdr:rowOff>
    </xdr:from>
    <xdr:to>
      <xdr:col>36</xdr:col>
      <xdr:colOff>165100</xdr:colOff>
      <xdr:row>94</xdr:row>
      <xdr:rowOff>141374</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15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157901</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593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10922</xdr:rowOff>
    </xdr:from>
    <xdr:to>
      <xdr:col>85</xdr:col>
      <xdr:colOff>126364</xdr:colOff>
      <xdr:row>39</xdr:row>
      <xdr:rowOff>77026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154422"/>
          <a:ext cx="1269" cy="160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80853</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76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77026</xdr:rowOff>
    </xdr:from>
    <xdr:to>
      <xdr:col>86</xdr:col>
      <xdr:colOff>25400</xdr:colOff>
      <xdr:row>39</xdr:row>
      <xdr:rowOff>77026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76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129049</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2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10922</xdr:rowOff>
    </xdr:from>
    <xdr:to>
      <xdr:col>86</xdr:col>
      <xdr:colOff>25400</xdr:colOff>
      <xdr:row>30</xdr:row>
      <xdr:rowOff>10922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15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40068</xdr:rowOff>
    </xdr:from>
    <xdr:to>
      <xdr:col>85</xdr:col>
      <xdr:colOff>127000</xdr:colOff>
      <xdr:row>36</xdr:row>
      <xdr:rowOff>81026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040818"/>
          <a:ext cx="838200" cy="21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43324</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4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64897</xdr:rowOff>
    </xdr:from>
    <xdr:to>
      <xdr:col>85</xdr:col>
      <xdr:colOff>177800</xdr:colOff>
      <xdr:row>35</xdr:row>
      <xdr:rowOff>166497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06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43878</xdr:rowOff>
    </xdr:from>
    <xdr:to>
      <xdr:col>81</xdr:col>
      <xdr:colOff>50800</xdr:colOff>
      <xdr:row>36</xdr:row>
      <xdr:rowOff>81026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044628"/>
          <a:ext cx="889000" cy="20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76708</xdr:rowOff>
    </xdr:from>
    <xdr:to>
      <xdr:col>81</xdr:col>
      <xdr:colOff>101600</xdr:colOff>
      <xdr:row>37</xdr:row>
      <xdr:rowOff>6858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24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169435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34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43878</xdr:rowOff>
    </xdr:from>
    <xdr:to>
      <xdr:col>76</xdr:col>
      <xdr:colOff>114300</xdr:colOff>
      <xdr:row>35</xdr:row>
      <xdr:rowOff>138747</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044628"/>
          <a:ext cx="8890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32131</xdr:rowOff>
    </xdr:from>
    <xdr:to>
      <xdr:col>76</xdr:col>
      <xdr:colOff>165100</xdr:colOff>
      <xdr:row>36</xdr:row>
      <xdr:rowOff>133731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20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124858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9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131318</xdr:rowOff>
    </xdr:from>
    <xdr:to>
      <xdr:col>71</xdr:col>
      <xdr:colOff>177800</xdr:colOff>
      <xdr:row>35</xdr:row>
      <xdr:rowOff>138747</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5960618"/>
          <a:ext cx="889000" cy="17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66802</xdr:rowOff>
    </xdr:from>
    <xdr:to>
      <xdr:col>72</xdr:col>
      <xdr:colOff>38100</xdr:colOff>
      <xdr:row>36</xdr:row>
      <xdr:rowOff>168402</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3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159529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33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127381</xdr:rowOff>
    </xdr:from>
    <xdr:to>
      <xdr:col>67</xdr:col>
      <xdr:colOff>101600</xdr:colOff>
      <xdr:row>36</xdr:row>
      <xdr:rowOff>57531</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12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48658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22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160718</xdr:rowOff>
    </xdr:from>
    <xdr:to>
      <xdr:col>85</xdr:col>
      <xdr:colOff>177800</xdr:colOff>
      <xdr:row>35</xdr:row>
      <xdr:rowOff>90868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599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12145</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584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30226</xdr:rowOff>
    </xdr:from>
    <xdr:to>
      <xdr:col>81</xdr:col>
      <xdr:colOff>101600</xdr:colOff>
      <xdr:row>36</xdr:row>
      <xdr:rowOff>131826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20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148353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597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164528</xdr:rowOff>
    </xdr:from>
    <xdr:to>
      <xdr:col>76</xdr:col>
      <xdr:colOff>165100</xdr:colOff>
      <xdr:row>35</xdr:row>
      <xdr:rowOff>94678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59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111205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76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87947</xdr:rowOff>
    </xdr:from>
    <xdr:to>
      <xdr:col>72</xdr:col>
      <xdr:colOff>38100</xdr:colOff>
      <xdr:row>36</xdr:row>
      <xdr:rowOff>18097</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08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34624</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86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80518</xdr:rowOff>
    </xdr:from>
    <xdr:to>
      <xdr:col>67</xdr:col>
      <xdr:colOff>101600</xdr:colOff>
      <xdr:row>35</xdr:row>
      <xdr:rowOff>10668</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590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27195</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568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125755</xdr:rowOff>
    </xdr:from>
    <xdr:to>
      <xdr:col>85</xdr:col>
      <xdr:colOff>126364</xdr:colOff>
      <xdr:row>57</xdr:row>
      <xdr:rowOff>160007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98255"/>
          <a:ext cx="1269" cy="1234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163834</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993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160007</xdr:rowOff>
    </xdr:from>
    <xdr:to>
      <xdr:col>86</xdr:col>
      <xdr:colOff>25400</xdr:colOff>
      <xdr:row>57</xdr:row>
      <xdr:rowOff>160007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993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72432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7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125755</xdr:rowOff>
    </xdr:from>
    <xdr:to>
      <xdr:col>86</xdr:col>
      <xdr:colOff>25400</xdr:colOff>
      <xdr:row>50</xdr:row>
      <xdr:rowOff>125755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9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78702</xdr:rowOff>
    </xdr:from>
    <xdr:to>
      <xdr:col>85</xdr:col>
      <xdr:colOff>127000</xdr:colOff>
      <xdr:row>54</xdr:row>
      <xdr:rowOff>40792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165552"/>
          <a:ext cx="838200" cy="13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118686</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205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140259</xdr:rowOff>
    </xdr:from>
    <xdr:to>
      <xdr:col>85</xdr:col>
      <xdr:colOff>177800</xdr:colOff>
      <xdr:row>54</xdr:row>
      <xdr:rowOff>70409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22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108153</xdr:rowOff>
    </xdr:from>
    <xdr:to>
      <xdr:col>81</xdr:col>
      <xdr:colOff>50800</xdr:colOff>
      <xdr:row>54</xdr:row>
      <xdr:rowOff>40792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023553"/>
          <a:ext cx="889000" cy="27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35255</xdr:rowOff>
    </xdr:from>
    <xdr:to>
      <xdr:col>81</xdr:col>
      <xdr:colOff>101600</xdr:colOff>
      <xdr:row>54</xdr:row>
      <xdr:rowOff>136855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127982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3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108153</xdr:rowOff>
    </xdr:from>
    <xdr:to>
      <xdr:col>76</xdr:col>
      <xdr:colOff>114300</xdr:colOff>
      <xdr:row>55</xdr:row>
      <xdr:rowOff>74854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023553"/>
          <a:ext cx="889000" cy="48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109931</xdr:rowOff>
    </xdr:from>
    <xdr:to>
      <xdr:col>76</xdr:col>
      <xdr:colOff>165100</xdr:colOff>
      <xdr:row>55</xdr:row>
      <xdr:rowOff>40081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31208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4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57214</xdr:rowOff>
    </xdr:from>
    <xdr:to>
      <xdr:col>71</xdr:col>
      <xdr:colOff>177800</xdr:colOff>
      <xdr:row>55</xdr:row>
      <xdr:rowOff>74854</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814300" y="9315514"/>
          <a:ext cx="889000" cy="18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30835</xdr:rowOff>
    </xdr:from>
    <xdr:to>
      <xdr:col>72</xdr:col>
      <xdr:colOff>38100</xdr:colOff>
      <xdr:row>54</xdr:row>
      <xdr:rowOff>132435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148962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73889</xdr:rowOff>
    </xdr:from>
    <xdr:to>
      <xdr:col>67</xdr:col>
      <xdr:colOff>101600</xdr:colOff>
      <xdr:row>56</xdr:row>
      <xdr:rowOff>4039</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166616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27902</xdr:rowOff>
    </xdr:from>
    <xdr:to>
      <xdr:col>85</xdr:col>
      <xdr:colOff>177800</xdr:colOff>
      <xdr:row>53</xdr:row>
      <xdr:rowOff>129502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11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50779</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896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161442</xdr:rowOff>
    </xdr:from>
    <xdr:to>
      <xdr:col>81</xdr:col>
      <xdr:colOff>101600</xdr:colOff>
      <xdr:row>54</xdr:row>
      <xdr:rowOff>91592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24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108119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02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57353</xdr:rowOff>
    </xdr:from>
    <xdr:to>
      <xdr:col>76</xdr:col>
      <xdr:colOff>165100</xdr:colOff>
      <xdr:row>52</xdr:row>
      <xdr:rowOff>158953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897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4030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87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24054</xdr:rowOff>
    </xdr:from>
    <xdr:to>
      <xdr:col>72</xdr:col>
      <xdr:colOff>38100</xdr:colOff>
      <xdr:row>55</xdr:row>
      <xdr:rowOff>125654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45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116781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54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6414</xdr:rowOff>
    </xdr:from>
    <xdr:to>
      <xdr:col>67</xdr:col>
      <xdr:colOff>101600</xdr:colOff>
      <xdr:row>54</xdr:row>
      <xdr:rowOff>108014</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26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124541</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130229</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131729"/>
          <a:ext cx="1269" cy="1511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76906</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0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130229</xdr:rowOff>
    </xdr:from>
    <xdr:to>
      <xdr:col>86</xdr:col>
      <xdr:colOff>25400</xdr:colOff>
      <xdr:row>70</xdr:row>
      <xdr:rowOff>130229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13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75039</xdr:rowOff>
    </xdr:from>
    <xdr:to>
      <xdr:col>85</xdr:col>
      <xdr:colOff>127000</xdr:colOff>
      <xdr:row>79</xdr:row>
      <xdr:rowOff>82659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619589"/>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141603</xdr:rowOff>
    </xdr:from>
    <xdr:ext cx="378565"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43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118726</xdr:rowOff>
    </xdr:from>
    <xdr:to>
      <xdr:col>85</xdr:col>
      <xdr:colOff>177800</xdr:colOff>
      <xdr:row>79</xdr:row>
      <xdr:rowOff>48876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9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75039</xdr:rowOff>
    </xdr:from>
    <xdr:to>
      <xdr:col>81</xdr:col>
      <xdr:colOff>50800</xdr:colOff>
      <xdr:row>79</xdr:row>
      <xdr:rowOff>94852</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619589"/>
          <a:ext cx="889000" cy="1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124169</xdr:rowOff>
    </xdr:from>
    <xdr:to>
      <xdr:col>81</xdr:col>
      <xdr:colOff>101600</xdr:colOff>
      <xdr:row>79</xdr:row>
      <xdr:rowOff>54319</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70846</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2017" y="13272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94852</xdr:rowOff>
    </xdr:from>
    <xdr:to>
      <xdr:col>76</xdr:col>
      <xdr:colOff>114300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703300" y="13639402"/>
          <a:ext cx="889000" cy="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117638</xdr:rowOff>
    </xdr:from>
    <xdr:to>
      <xdr:col>76</xdr:col>
      <xdr:colOff>165100</xdr:colOff>
      <xdr:row>79</xdr:row>
      <xdr:rowOff>47788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9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64315</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26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38898</xdr:rowOff>
    </xdr:from>
    <xdr:to>
      <xdr:col>71</xdr:col>
      <xdr:colOff>177800</xdr:colOff>
      <xdr:row>79</xdr:row>
      <xdr:rowOff>98879</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583448"/>
          <a:ext cx="889000" cy="5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73551</xdr:rowOff>
    </xdr:from>
    <xdr:to>
      <xdr:col>72</xdr:col>
      <xdr:colOff>38100</xdr:colOff>
      <xdr:row>79</xdr:row>
      <xdr:rowOff>3701</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4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20228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22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37846</xdr:rowOff>
    </xdr:from>
    <xdr:to>
      <xdr:col>67</xdr:col>
      <xdr:colOff>101600</xdr:colOff>
      <xdr:row>78</xdr:row>
      <xdr:rowOff>139446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1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155973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18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31859</xdr:rowOff>
    </xdr:from>
    <xdr:to>
      <xdr:col>85</xdr:col>
      <xdr:colOff>177800</xdr:colOff>
      <xdr:row>79</xdr:row>
      <xdr:rowOff>133459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7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118236</xdr:rowOff>
    </xdr:from>
    <xdr:ext cx="378565"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91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24239</xdr:rowOff>
    </xdr:from>
    <xdr:to>
      <xdr:col>81</xdr:col>
      <xdr:colOff>101600</xdr:colOff>
      <xdr:row>79</xdr:row>
      <xdr:rowOff>125839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6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116966</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92017" y="13661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44052</xdr:rowOff>
    </xdr:from>
    <xdr:to>
      <xdr:col>76</xdr:col>
      <xdr:colOff>165100</xdr:colOff>
      <xdr:row>79</xdr:row>
      <xdr:rowOff>145652</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8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136779</xdr:rowOff>
    </xdr:from>
    <xdr:ext cx="313932"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35333" y="13681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159548</xdr:rowOff>
    </xdr:from>
    <xdr:to>
      <xdr:col>67</xdr:col>
      <xdr:colOff>101600</xdr:colOff>
      <xdr:row>79</xdr:row>
      <xdr:rowOff>89698</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3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80825</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25017" y="13625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139052</xdr:rowOff>
    </xdr:from>
    <xdr:to>
      <xdr:col>85</xdr:col>
      <xdr:colOff>126364</xdr:colOff>
      <xdr:row>99</xdr:row>
      <xdr:rowOff>89942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398102"/>
          <a:ext cx="1269" cy="166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93769</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70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89942</xdr:rowOff>
    </xdr:from>
    <xdr:to>
      <xdr:col>86</xdr:col>
      <xdr:colOff>25400</xdr:colOff>
      <xdr:row>99</xdr:row>
      <xdr:rowOff>89942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706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85729</xdr:rowOff>
    </xdr:from>
    <xdr:ext cx="534377"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17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82,517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139052</xdr:rowOff>
    </xdr:from>
    <xdr:to>
      <xdr:col>86</xdr:col>
      <xdr:colOff>25400</xdr:colOff>
      <xdr:row>89</xdr:row>
      <xdr:rowOff>139052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39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108916</xdr:rowOff>
    </xdr:from>
    <xdr:to>
      <xdr:col>85</xdr:col>
      <xdr:colOff>127000</xdr:colOff>
      <xdr:row>91</xdr:row>
      <xdr:rowOff>138595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5710866"/>
          <a:ext cx="838200" cy="2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138231</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254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159804</xdr:rowOff>
    </xdr:from>
    <xdr:to>
      <xdr:col>85</xdr:col>
      <xdr:colOff>177800</xdr:colOff>
      <xdr:row>95</xdr:row>
      <xdr:rowOff>89954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2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101257</xdr:rowOff>
    </xdr:from>
    <xdr:to>
      <xdr:col>81</xdr:col>
      <xdr:colOff>50800</xdr:colOff>
      <xdr:row>91</xdr:row>
      <xdr:rowOff>138595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4592300" y="15703207"/>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16396</xdr:rowOff>
    </xdr:from>
    <xdr:to>
      <xdr:col>81</xdr:col>
      <xdr:colOff>101600</xdr:colOff>
      <xdr:row>95</xdr:row>
      <xdr:rowOff>117996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109123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39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55423</xdr:rowOff>
    </xdr:from>
    <xdr:to>
      <xdr:col>76</xdr:col>
      <xdr:colOff>114300</xdr:colOff>
      <xdr:row>91</xdr:row>
      <xdr:rowOff>101257</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3703300" y="15657373"/>
          <a:ext cx="889000" cy="4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159956</xdr:rowOff>
    </xdr:from>
    <xdr:to>
      <xdr:col>76</xdr:col>
      <xdr:colOff>165100</xdr:colOff>
      <xdr:row>95</xdr:row>
      <xdr:rowOff>90106</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81233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36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55423</xdr:rowOff>
    </xdr:from>
    <xdr:to>
      <xdr:col>71</xdr:col>
      <xdr:colOff>177800</xdr:colOff>
      <xdr:row>92</xdr:row>
      <xdr:rowOff>9894</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2814300" y="15657373"/>
          <a:ext cx="889000" cy="12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80556</xdr:rowOff>
    </xdr:from>
    <xdr:to>
      <xdr:col>72</xdr:col>
      <xdr:colOff>38100</xdr:colOff>
      <xdr:row>96</xdr:row>
      <xdr:rowOff>10706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1833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46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19862</xdr:rowOff>
    </xdr:from>
    <xdr:to>
      <xdr:col>67</xdr:col>
      <xdr:colOff>101600</xdr:colOff>
      <xdr:row>95</xdr:row>
      <xdr:rowOff>121462</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112589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40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58116</xdr:rowOff>
    </xdr:from>
    <xdr:to>
      <xdr:col>85</xdr:col>
      <xdr:colOff>177800</xdr:colOff>
      <xdr:row>91</xdr:row>
      <xdr:rowOff>159716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566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80993</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551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87795</xdr:rowOff>
    </xdr:from>
    <xdr:to>
      <xdr:col>81</xdr:col>
      <xdr:colOff>101600</xdr:colOff>
      <xdr:row>92</xdr:row>
      <xdr:rowOff>17945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568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34472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546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50457</xdr:rowOff>
    </xdr:from>
    <xdr:to>
      <xdr:col>76</xdr:col>
      <xdr:colOff>165100</xdr:colOff>
      <xdr:row>91</xdr:row>
      <xdr:rowOff>152057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565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168584</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542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4623</xdr:rowOff>
    </xdr:from>
    <xdr:to>
      <xdr:col>72</xdr:col>
      <xdr:colOff>38100</xdr:colOff>
      <xdr:row>91</xdr:row>
      <xdr:rowOff>106223</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560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122750</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538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130544</xdr:rowOff>
    </xdr:from>
    <xdr:to>
      <xdr:col>67</xdr:col>
      <xdr:colOff>101600</xdr:colOff>
      <xdr:row>92</xdr:row>
      <xdr:rowOff>60694</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573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77221</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550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534377"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00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11,850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126492</xdr:rowOff>
    </xdr:from>
    <xdr:to>
      <xdr:col>116</xdr:col>
      <xdr:colOff>63500</xdr:colOff>
      <xdr:row>38</xdr:row>
      <xdr:rowOff>169291</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21323300" y="6641592"/>
          <a:ext cx="838200" cy="4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140606</xdr:rowOff>
    </xdr:from>
    <xdr:ext cx="469744"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141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117729</xdr:rowOff>
    </xdr:from>
    <xdr:to>
      <xdr:col>116</xdr:col>
      <xdr:colOff>114300</xdr:colOff>
      <xdr:row>37</xdr:row>
      <xdr:rowOff>47879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28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113665</xdr:rowOff>
    </xdr:from>
    <xdr:to>
      <xdr:col>111</xdr:col>
      <xdr:colOff>177800</xdr:colOff>
      <xdr:row>38</xdr:row>
      <xdr:rowOff>169291</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628765"/>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93472</xdr:rowOff>
    </xdr:from>
    <xdr:to>
      <xdr:col>112</xdr:col>
      <xdr:colOff>38100</xdr:colOff>
      <xdr:row>37</xdr:row>
      <xdr:rowOff>23622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40149</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88428" y="604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113665</xdr:rowOff>
    </xdr:from>
    <xdr:to>
      <xdr:col>107</xdr:col>
      <xdr:colOff>50800</xdr:colOff>
      <xdr:row>38</xdr:row>
      <xdr:rowOff>165100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flipV="1">
          <a:off x="19545300" y="66287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118364</xdr:rowOff>
    </xdr:from>
    <xdr:to>
      <xdr:col>107</xdr:col>
      <xdr:colOff>101600</xdr:colOff>
      <xdr:row>37</xdr:row>
      <xdr:rowOff>48514</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65041</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199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165100</xdr:rowOff>
    </xdr:from>
    <xdr:to>
      <xdr:col>102</xdr:col>
      <xdr:colOff>114300</xdr:colOff>
      <xdr:row>39</xdr:row>
      <xdr:rowOff>381</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flipV="1">
          <a:off x="18656300" y="6680200"/>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102616</xdr:rowOff>
    </xdr:from>
    <xdr:to>
      <xdr:col>102</xdr:col>
      <xdr:colOff>165100</xdr:colOff>
      <xdr:row>37</xdr:row>
      <xdr:rowOff>32766</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49293</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10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96774</xdr:rowOff>
    </xdr:from>
    <xdr:to>
      <xdr:col>98</xdr:col>
      <xdr:colOff>38100</xdr:colOff>
      <xdr:row>37</xdr:row>
      <xdr:rowOff>26924</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43451</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21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75692</xdr:rowOff>
    </xdr:from>
    <xdr:to>
      <xdr:col>116</xdr:col>
      <xdr:colOff>114300</xdr:colOff>
      <xdr:row>39</xdr:row>
      <xdr:rowOff>5842</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162069</xdr:rowOff>
    </xdr:from>
    <xdr:ext cx="378565"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505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118491</xdr:rowOff>
    </xdr:from>
    <xdr:to>
      <xdr:col>112</xdr:col>
      <xdr:colOff>38100</xdr:colOff>
      <xdr:row>39</xdr:row>
      <xdr:rowOff>48641</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3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39768</xdr:rowOff>
    </xdr:from>
    <xdr:ext cx="378565"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4017" y="672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62865</xdr:rowOff>
    </xdr:from>
    <xdr:to>
      <xdr:col>107</xdr:col>
      <xdr:colOff>101600</xdr:colOff>
      <xdr:row>38</xdr:row>
      <xdr:rowOff>164465</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57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155592</xdr:rowOff>
    </xdr:from>
    <xdr:ext cx="378565"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245017" y="6670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114300</xdr:rowOff>
    </xdr:from>
    <xdr:to>
      <xdr:col>102</xdr:col>
      <xdr:colOff>165100</xdr:colOff>
      <xdr:row>39</xdr:row>
      <xdr:rowOff>44450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35577</xdr:rowOff>
    </xdr:from>
    <xdr:ext cx="378565"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356017" y="6722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121031</xdr:rowOff>
    </xdr:from>
    <xdr:to>
      <xdr:col>98</xdr:col>
      <xdr:colOff>38100</xdr:colOff>
      <xdr:row>39</xdr:row>
      <xdr:rowOff>51181</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3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42308</xdr:rowOff>
    </xdr:from>
    <xdr:ext cx="378565"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467017" y="6728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666,537</a:t>
          </a:r>
          <a:r>
            <a:rPr kumimoji="1" lang="ja-JP" altLang="ja-JP" sz="1100">
              <a:solidFill>
                <a:schemeClr val="dk1"/>
              </a:solidFill>
              <a:effectLst/>
              <a:latin typeface="+mn-lt"/>
              <a:ea typeface="+mn-ea"/>
              <a:cs typeface="+mn-cs"/>
            </a:rPr>
            <a:t>円となっており、令和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19,348</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となっています。主な構成項目のうち、</a:t>
          </a:r>
          <a:r>
            <a:rPr kumimoji="1" lang="ja-JP" altLang="en-US" sz="1100">
              <a:solidFill>
                <a:schemeClr val="dk1"/>
              </a:solidFill>
              <a:effectLst/>
              <a:latin typeface="+mn-lt"/>
              <a:ea typeface="+mn-ea"/>
              <a:cs typeface="+mn-cs"/>
            </a:rPr>
            <a:t>民生費</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格高騰緊急支援交付金事業の支給額の増加等に伴い</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14,212</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256,068</a:t>
          </a:r>
          <a:r>
            <a:rPr kumimoji="1" lang="ja-JP" altLang="ja-JP" sz="1100">
              <a:solidFill>
                <a:schemeClr val="dk1"/>
              </a:solidFill>
              <a:effectLst/>
              <a:latin typeface="+mn-lt"/>
              <a:ea typeface="+mn-ea"/>
              <a:cs typeface="+mn-cs"/>
            </a:rPr>
            <a:t>円となっています。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土木</a:t>
          </a:r>
          <a:r>
            <a:rPr kumimoji="1" lang="ja-JP" altLang="ja-JP" sz="1100">
              <a:solidFill>
                <a:schemeClr val="dk1"/>
              </a:solidFill>
              <a:effectLst/>
              <a:latin typeface="+mn-lt"/>
              <a:ea typeface="+mn-ea"/>
              <a:cs typeface="+mn-cs"/>
            </a:rPr>
            <a:t>費は</a:t>
          </a:r>
          <a:r>
            <a:rPr kumimoji="1" lang="ja-JP" altLang="en-US" sz="1100">
              <a:solidFill>
                <a:schemeClr val="dk1"/>
              </a:solidFill>
              <a:effectLst/>
              <a:latin typeface="+mn-lt"/>
              <a:ea typeface="+mn-ea"/>
              <a:cs typeface="+mn-cs"/>
            </a:rPr>
            <a:t>国有地の購入</a:t>
          </a:r>
          <a:r>
            <a:rPr kumimoji="1" lang="ja-JP" altLang="ja-JP" sz="1100">
              <a:solidFill>
                <a:schemeClr val="dk1"/>
              </a:solidFill>
              <a:effectLst/>
              <a:latin typeface="+mn-lt"/>
              <a:ea typeface="+mn-ea"/>
              <a:cs typeface="+mn-cs"/>
            </a:rPr>
            <a:t>等により前年度から</a:t>
          </a:r>
          <a:r>
            <a:rPr kumimoji="1" lang="en-US" altLang="ja-JP" sz="1100">
              <a:solidFill>
                <a:schemeClr val="dk1"/>
              </a:solidFill>
              <a:effectLst/>
              <a:latin typeface="+mn-lt"/>
              <a:ea typeface="+mn-ea"/>
              <a:cs typeface="+mn-cs"/>
            </a:rPr>
            <a:t>7,943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a:t>
          </a:r>
          <a:r>
            <a:rPr kumimoji="1" lang="en-US" altLang="ja-JP" sz="1100">
              <a:solidFill>
                <a:schemeClr val="dk1"/>
              </a:solidFill>
              <a:effectLst/>
              <a:latin typeface="+mn-lt"/>
              <a:ea typeface="+mn-ea"/>
              <a:cs typeface="+mn-cs"/>
            </a:rPr>
            <a:t>76,826</a:t>
          </a:r>
          <a:r>
            <a:rPr kumimoji="1" lang="ja-JP" altLang="ja-JP" sz="1100">
              <a:solidFill>
                <a:schemeClr val="dk1"/>
              </a:solidFill>
              <a:effectLst/>
              <a:latin typeface="+mn-lt"/>
              <a:ea typeface="+mn-ea"/>
              <a:cs typeface="+mn-cs"/>
            </a:rPr>
            <a:t>円となっています。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令和５年度は、景気の緩やかな回復等に伴う個人市民税の増収などにより市税収入が過去最高となったものの、障害福祉サービス事業等の増加による扶助費の増加などにより、</a:t>
          </a:r>
          <a:r>
            <a:rPr kumimoji="1" lang="en-US" altLang="ja-JP" sz="1200">
              <a:latin typeface="ＭＳ ゴシック" pitchFamily="49" charset="-128"/>
              <a:ea typeface="ＭＳ ゴシック" pitchFamily="49" charset="-128"/>
            </a:rPr>
            <a:t>400</a:t>
          </a:r>
          <a:r>
            <a:rPr kumimoji="1" lang="ja-JP" altLang="en-US" sz="1200">
              <a:latin typeface="ＭＳ ゴシック" pitchFamily="49" charset="-128"/>
              <a:ea typeface="ＭＳ ゴシック" pitchFamily="49" charset="-128"/>
            </a:rPr>
            <a:t>百万円の基金取り崩しを行いました。一方で、令和４年度の決算剰余金のうち</a:t>
          </a:r>
          <a:r>
            <a:rPr kumimoji="1" lang="en-US" altLang="ja-JP" sz="1200">
              <a:latin typeface="ＭＳ ゴシック" pitchFamily="49" charset="-128"/>
              <a:ea typeface="ＭＳ ゴシック" pitchFamily="49" charset="-128"/>
            </a:rPr>
            <a:t>815</a:t>
          </a:r>
          <a:r>
            <a:rPr kumimoji="1" lang="ja-JP" altLang="en-US" sz="1200">
              <a:latin typeface="ＭＳ ゴシック" pitchFamily="49" charset="-128"/>
              <a:ea typeface="ＭＳ ゴシック" pitchFamily="49" charset="-128"/>
            </a:rPr>
            <a:t>百万円を基金に積み立てたため、財政調整基金残高は前年度に比べ、</a:t>
          </a:r>
          <a:r>
            <a:rPr kumimoji="1" lang="en-US" altLang="ja-JP" sz="1200">
              <a:latin typeface="ＭＳ ゴシック" pitchFamily="49" charset="-128"/>
              <a:ea typeface="ＭＳ ゴシック" pitchFamily="49" charset="-128"/>
            </a:rPr>
            <a:t>415</a:t>
          </a:r>
          <a:r>
            <a:rPr kumimoji="1" lang="ja-JP" altLang="en-US" sz="1200">
              <a:latin typeface="ＭＳ ゴシック" pitchFamily="49" charset="-128"/>
              <a:ea typeface="ＭＳ ゴシック" pitchFamily="49" charset="-128"/>
            </a:rPr>
            <a:t>百万円増の</a:t>
          </a:r>
          <a:r>
            <a:rPr kumimoji="1" lang="en-US" altLang="ja-JP" sz="1200">
              <a:latin typeface="ＭＳ ゴシック" pitchFamily="49" charset="-128"/>
              <a:ea typeface="ＭＳ ゴシック" pitchFamily="49" charset="-128"/>
            </a:rPr>
            <a:t>15,991</a:t>
          </a:r>
          <a:r>
            <a:rPr kumimoji="1" lang="ja-JP" altLang="en-US" sz="1200">
              <a:latin typeface="ＭＳ ゴシック" pitchFamily="49" charset="-128"/>
              <a:ea typeface="ＭＳ ゴシック" pitchFamily="49" charset="-128"/>
            </a:rPr>
            <a:t>百万円となりました。</a:t>
          </a:r>
        </a:p>
        <a:p>
          <a:r>
            <a:rPr kumimoji="1" lang="ja-JP" altLang="en-US" sz="1200">
              <a:latin typeface="ＭＳ ゴシック" pitchFamily="49" charset="-128"/>
              <a:ea typeface="ＭＳ ゴシック" pitchFamily="49" charset="-128"/>
            </a:rPr>
            <a:t>　実質収支額については、前年度に比べ</a:t>
          </a:r>
          <a:r>
            <a:rPr kumimoji="1" lang="en-US" altLang="ja-JP" sz="1200">
              <a:latin typeface="ＭＳ ゴシック" pitchFamily="49" charset="-128"/>
              <a:ea typeface="ＭＳ ゴシック" pitchFamily="49" charset="-128"/>
            </a:rPr>
            <a:t>480</a:t>
          </a:r>
          <a:r>
            <a:rPr kumimoji="1" lang="ja-JP" altLang="en-US" sz="1200">
              <a:latin typeface="ＭＳ ゴシック" pitchFamily="49" charset="-128"/>
              <a:ea typeface="ＭＳ ゴシック" pitchFamily="49" charset="-128"/>
            </a:rPr>
            <a:t>百万円増の</a:t>
          </a:r>
          <a:r>
            <a:rPr kumimoji="1" lang="en-US" altLang="ja-JP" sz="1200">
              <a:latin typeface="ＭＳ ゴシック" pitchFamily="49" charset="-128"/>
              <a:ea typeface="ＭＳ ゴシック" pitchFamily="49" charset="-128"/>
            </a:rPr>
            <a:t>2,228</a:t>
          </a:r>
          <a:r>
            <a:rPr kumimoji="1" lang="ja-JP" altLang="en-US" sz="1200">
              <a:latin typeface="ＭＳ ゴシック" pitchFamily="49" charset="-128"/>
              <a:ea typeface="ＭＳ ゴシック" pitchFamily="49" charset="-128"/>
            </a:rPr>
            <a:t>百万円となりました。実質単年度収支については、前年度に比べ</a:t>
          </a:r>
          <a:r>
            <a:rPr kumimoji="1" lang="en-US" altLang="ja-JP" sz="1200">
              <a:latin typeface="ＭＳ ゴシック" pitchFamily="49" charset="-128"/>
              <a:ea typeface="ＭＳ ゴシック" pitchFamily="49" charset="-128"/>
            </a:rPr>
            <a:t>3,284</a:t>
          </a:r>
          <a:r>
            <a:rPr kumimoji="1" lang="ja-JP" altLang="en-US" sz="1200">
              <a:latin typeface="ＭＳ ゴシック" pitchFamily="49" charset="-128"/>
              <a:ea typeface="ＭＳ ゴシック" pitchFamily="49" charset="-128"/>
            </a:rPr>
            <a:t>百万円増の</a:t>
          </a:r>
          <a:r>
            <a:rPr kumimoji="1" lang="en-US" altLang="ja-JP" sz="1200">
              <a:latin typeface="ＭＳ ゴシック" pitchFamily="49" charset="-128"/>
              <a:ea typeface="ＭＳ ゴシック" pitchFamily="49" charset="-128"/>
            </a:rPr>
            <a:t>895</a:t>
          </a:r>
          <a:r>
            <a:rPr kumimoji="1" lang="ja-JP" altLang="en-US" sz="1200">
              <a:latin typeface="ＭＳ ゴシック" pitchFamily="49" charset="-128"/>
              <a:ea typeface="ＭＳ ゴシック" pitchFamily="49" charset="-128"/>
            </a:rPr>
            <a:t>百万円となりました。</a:t>
          </a:r>
        </a:p>
        <a:p>
          <a:r>
            <a:rPr kumimoji="1" lang="ja-JP" altLang="en-US" sz="1200">
              <a:latin typeface="ＭＳ ゴシック" pitchFamily="49" charset="-128"/>
              <a:ea typeface="ＭＳ ゴシック" pitchFamily="49" charset="-128"/>
            </a:rPr>
            <a:t>　このため、標準財政規模比では、実質収支及び実質単年度収支について、いずれも前年度より増加しています。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令和５年度決算における本市の全会計ベースの実質収支（公営企業に係る特別会計は資金不足・剰余額）は約</a:t>
          </a:r>
          <a:r>
            <a:rPr kumimoji="1" lang="en-US" altLang="ja-JP" sz="1400">
              <a:latin typeface="ＭＳ ゴシック" pitchFamily="49" charset="-128"/>
              <a:ea typeface="ＭＳ ゴシック" pitchFamily="49" charset="-128"/>
            </a:rPr>
            <a:t>699</a:t>
          </a:r>
          <a:r>
            <a:rPr kumimoji="1" lang="ja-JP" altLang="en-US" sz="1400">
              <a:latin typeface="ＭＳ ゴシック" pitchFamily="49" charset="-128"/>
              <a:ea typeface="ＭＳ ゴシック" pitchFamily="49" charset="-128"/>
            </a:rPr>
            <a:t>億円で、構造上収支均衡となる会計を除き、全ての会計で黒字となっています。　</a:t>
          </a:r>
        </a:p>
        <a:p>
          <a:r>
            <a:rPr kumimoji="1" lang="ja-JP" altLang="en-US" sz="1400">
              <a:latin typeface="ＭＳ ゴシック" pitchFamily="49" charset="-128"/>
              <a:ea typeface="ＭＳ ゴシック" pitchFamily="49" charset="-128"/>
            </a:rPr>
            <a:t>　今後も引き続き全ての会計で黒字となるよう、持続可能で安定的な財政の確立・維持に努めます。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令和５年度の実質公債費比率の分子は、算入公債費等の増加などにより、前年度を下回る水準となりました。</a:t>
          </a:r>
        </a:p>
        <a:p>
          <a:r>
            <a:rPr kumimoji="1" lang="ja-JP" altLang="en-US" sz="1400">
              <a:latin typeface="ＭＳ ゴシック" pitchFamily="49" charset="-128"/>
              <a:ea typeface="ＭＳ ゴシック" pitchFamily="49" charset="-128"/>
            </a:rPr>
            <a:t>　今後も適切な市債管理を行い、健全な財政運営に努めます。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減債基金の積立ルールが</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年償還で毎年度の積立額を発行額の</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分の</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としているのに対して、本市においては</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年償還（</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年据置）で毎年度の発行額の積立額を</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分の</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として設定しているため（平成</a:t>
          </a:r>
          <a:r>
            <a:rPr kumimoji="1" lang="en-US" altLang="ja-JP" sz="1000">
              <a:latin typeface="ＭＳ ゴシック" pitchFamily="49" charset="-128"/>
              <a:ea typeface="ＭＳ ゴシック" pitchFamily="49" charset="-128"/>
            </a:rPr>
            <a:t>19</a:t>
          </a:r>
          <a:r>
            <a:rPr kumimoji="1" lang="ja-JP" altLang="en-US" sz="1000">
              <a:latin typeface="ＭＳ ゴシック" pitchFamily="49" charset="-128"/>
              <a:ea typeface="ＭＳ ゴシック" pitchFamily="49" charset="-128"/>
            </a:rPr>
            <a:t>年度以前は、最初の</a:t>
          </a:r>
          <a:r>
            <a:rPr kumimoji="1" lang="en-US" altLang="ja-JP" sz="1000">
              <a:latin typeface="ＭＳ ゴシック" pitchFamily="49" charset="-128"/>
              <a:ea typeface="ＭＳ ゴシック" pitchFamily="49" charset="-128"/>
            </a:rPr>
            <a:t>10</a:t>
          </a:r>
          <a:r>
            <a:rPr kumimoji="1" lang="ja-JP" altLang="en-US" sz="1000">
              <a:latin typeface="ＭＳ ゴシック" pitchFamily="49" charset="-128"/>
              <a:ea typeface="ＭＳ ゴシック" pitchFamily="49" charset="-128"/>
            </a:rPr>
            <a:t>年間は発行額の</a:t>
          </a:r>
          <a:r>
            <a:rPr kumimoji="1" lang="en-US" altLang="ja-JP" sz="1000">
              <a:latin typeface="ＭＳ ゴシック" pitchFamily="49" charset="-128"/>
              <a:ea typeface="ＭＳ ゴシック" pitchFamily="49" charset="-128"/>
            </a:rPr>
            <a:t>6</a:t>
          </a:r>
          <a:r>
            <a:rPr kumimoji="1" lang="ja-JP" altLang="en-US" sz="1000">
              <a:latin typeface="ＭＳ ゴシック" pitchFamily="49" charset="-128"/>
              <a:ea typeface="ＭＳ ゴシック" pitchFamily="49" charset="-128"/>
            </a:rPr>
            <a:t>％を</a:t>
          </a:r>
          <a:r>
            <a:rPr kumimoji="1" lang="en-US" altLang="ja-JP" sz="1000">
              <a:latin typeface="ＭＳ ゴシック" pitchFamily="49" charset="-128"/>
              <a:ea typeface="ＭＳ ゴシック" pitchFamily="49" charset="-128"/>
            </a:rPr>
            <a:t>7</a:t>
          </a:r>
          <a:r>
            <a:rPr kumimoji="1" lang="ja-JP" altLang="en-US" sz="1000">
              <a:latin typeface="ＭＳ ゴシック" pitchFamily="49" charset="-128"/>
              <a:ea typeface="ＭＳ ゴシック" pitchFamily="49" charset="-128"/>
            </a:rPr>
            <a:t>年間積立（</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年据置）、次の</a:t>
          </a:r>
          <a:r>
            <a:rPr kumimoji="1" lang="en-US" altLang="ja-JP" sz="1000">
              <a:latin typeface="ＭＳ ゴシック" pitchFamily="49" charset="-128"/>
              <a:ea typeface="ＭＳ ゴシック" pitchFamily="49" charset="-128"/>
            </a:rPr>
            <a:t>10</a:t>
          </a:r>
          <a:r>
            <a:rPr kumimoji="1" lang="ja-JP" altLang="en-US" sz="1000">
              <a:latin typeface="ＭＳ ゴシック" pitchFamily="49" charset="-128"/>
              <a:ea typeface="ＭＳ ゴシック" pitchFamily="49" charset="-128"/>
            </a:rPr>
            <a:t>年間は、発行額の</a:t>
          </a:r>
          <a:r>
            <a:rPr kumimoji="1" lang="en-US" altLang="ja-JP" sz="1000">
              <a:latin typeface="ＭＳ ゴシック" pitchFamily="49" charset="-128"/>
              <a:ea typeface="ＭＳ ゴシック" pitchFamily="49" charset="-128"/>
            </a:rPr>
            <a:t>3.48</a:t>
          </a:r>
          <a:r>
            <a:rPr kumimoji="1" lang="ja-JP" altLang="en-US" sz="1000">
              <a:latin typeface="ＭＳ ゴシック" pitchFamily="49" charset="-128"/>
              <a:ea typeface="ＭＳ ゴシック" pitchFamily="49" charset="-128"/>
            </a:rPr>
            <a:t>％を</a:t>
          </a:r>
          <a:r>
            <a:rPr kumimoji="1" lang="en-US" altLang="ja-JP" sz="1000">
              <a:latin typeface="ＭＳ ゴシック" pitchFamily="49" charset="-128"/>
              <a:ea typeface="ＭＳ ゴシック" pitchFamily="49" charset="-128"/>
            </a:rPr>
            <a:t>7</a:t>
          </a:r>
          <a:r>
            <a:rPr kumimoji="1" lang="ja-JP" altLang="en-US" sz="1000">
              <a:latin typeface="ＭＳ ゴシック" pitchFamily="49" charset="-128"/>
              <a:ea typeface="ＭＳ ゴシック" pitchFamily="49" charset="-128"/>
            </a:rPr>
            <a:t>年間積立（</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年据置）、最後の</a:t>
          </a:r>
          <a:r>
            <a:rPr kumimoji="1" lang="en-US" altLang="ja-JP" sz="1000">
              <a:latin typeface="ＭＳ ゴシック" pitchFamily="49" charset="-128"/>
              <a:ea typeface="ＭＳ ゴシック" pitchFamily="49" charset="-128"/>
            </a:rPr>
            <a:t>10</a:t>
          </a:r>
          <a:r>
            <a:rPr kumimoji="1" lang="ja-JP" altLang="en-US" sz="1000">
              <a:latin typeface="ＭＳ ゴシック" pitchFamily="49" charset="-128"/>
              <a:ea typeface="ＭＳ ゴシック" pitchFamily="49" charset="-128"/>
            </a:rPr>
            <a:t>年間は残額の</a:t>
          </a:r>
          <a:r>
            <a:rPr kumimoji="1" lang="en-US" altLang="ja-JP" sz="1000">
              <a:latin typeface="ＭＳ ゴシック" pitchFamily="49" charset="-128"/>
              <a:ea typeface="ＭＳ ゴシック" pitchFamily="49" charset="-128"/>
            </a:rPr>
            <a:t>1/10</a:t>
          </a:r>
          <a:r>
            <a:rPr kumimoji="1" lang="ja-JP" altLang="en-US" sz="1000">
              <a:latin typeface="ＭＳ ゴシック" pitchFamily="49" charset="-128"/>
              <a:ea typeface="ＭＳ ゴシック" pitchFamily="49" charset="-128"/>
            </a:rPr>
            <a:t>を</a:t>
          </a:r>
          <a:r>
            <a:rPr kumimoji="1" lang="en-US" altLang="ja-JP" sz="1000">
              <a:latin typeface="ＭＳ ゴシック" pitchFamily="49" charset="-128"/>
              <a:ea typeface="ＭＳ ゴシック" pitchFamily="49" charset="-128"/>
            </a:rPr>
            <a:t>10</a:t>
          </a:r>
          <a:r>
            <a:rPr kumimoji="1" lang="ja-JP" altLang="en-US" sz="1000">
              <a:latin typeface="ＭＳ ゴシック" pitchFamily="49" charset="-128"/>
              <a:ea typeface="ＭＳ ゴシック" pitchFamily="49" charset="-128"/>
            </a:rPr>
            <a:t>年間積立）、減債基金残高と減債基金積立相当額に乖離が生じています。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将来負担額（Ａ）は、令和元年度は</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兆</a:t>
          </a:r>
          <a:r>
            <a:rPr kumimoji="1" lang="en-US" altLang="ja-JP" sz="1200">
              <a:latin typeface="ＭＳ ゴシック" pitchFamily="49" charset="-128"/>
              <a:ea typeface="ＭＳ ゴシック" pitchFamily="49" charset="-128"/>
            </a:rPr>
            <a:t>3,340</a:t>
          </a:r>
          <a:r>
            <a:rPr kumimoji="1" lang="ja-JP" altLang="en-US" sz="1200">
              <a:latin typeface="ＭＳ ゴシック" pitchFamily="49" charset="-128"/>
              <a:ea typeface="ＭＳ ゴシック" pitchFamily="49" charset="-128"/>
            </a:rPr>
            <a:t>億円でしたが、令和５年度には</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兆</a:t>
          </a:r>
          <a:r>
            <a:rPr kumimoji="1" lang="en-US" altLang="ja-JP" sz="1200">
              <a:latin typeface="ＭＳ ゴシック" pitchFamily="49" charset="-128"/>
              <a:ea typeface="ＭＳ ゴシック" pitchFamily="49" charset="-128"/>
            </a:rPr>
            <a:t>3,544</a:t>
          </a:r>
          <a:r>
            <a:rPr kumimoji="1" lang="ja-JP" altLang="en-US" sz="1200">
              <a:latin typeface="ＭＳ ゴシック" pitchFamily="49" charset="-128"/>
              <a:ea typeface="ＭＳ ゴシック" pitchFamily="49" charset="-128"/>
            </a:rPr>
            <a:t>億円と</a:t>
          </a:r>
          <a:r>
            <a:rPr kumimoji="1" lang="en-US" altLang="ja-JP" sz="1200">
              <a:latin typeface="ＭＳ ゴシック" pitchFamily="49" charset="-128"/>
              <a:ea typeface="ＭＳ ゴシック" pitchFamily="49" charset="-128"/>
            </a:rPr>
            <a:t>204</a:t>
          </a:r>
          <a:r>
            <a:rPr kumimoji="1" lang="ja-JP" altLang="en-US" sz="1200">
              <a:latin typeface="ＭＳ ゴシック" pitchFamily="49" charset="-128"/>
              <a:ea typeface="ＭＳ ゴシック" pitchFamily="49" charset="-128"/>
            </a:rPr>
            <a:t>億円増加しています。</a:t>
          </a:r>
        </a:p>
        <a:p>
          <a:r>
            <a:rPr kumimoji="1" lang="ja-JP" altLang="en-US" sz="1200">
              <a:latin typeface="ＭＳ ゴシック" pitchFamily="49" charset="-128"/>
              <a:ea typeface="ＭＳ ゴシック" pitchFamily="49" charset="-128"/>
            </a:rPr>
            <a:t>　これは将来負担額の大部分を占める「一般会計等に係る地方債の現在高」が、地方交付税の振替である臨時財政対策債の発行額に伴い増加していることなどによるものです。（なお、臨時財政対策債の償還については、後年度、その全額が地方交付税で措置されるため、実質的に将来負担額としてはカウントされていません）。</a:t>
          </a:r>
        </a:p>
        <a:p>
          <a:r>
            <a:rPr kumimoji="1" lang="ja-JP" altLang="en-US" sz="1200">
              <a:latin typeface="ＭＳ ゴシック" pitchFamily="49" charset="-128"/>
              <a:ea typeface="ＭＳ ゴシック" pitchFamily="49" charset="-128"/>
            </a:rPr>
            <a:t>　一方、充当可能財源等（Ｂ）は、令和元年度は</a:t>
          </a:r>
          <a:r>
            <a:rPr kumimoji="1" lang="en-US" altLang="ja-JP" sz="1200">
              <a:latin typeface="ＭＳ ゴシック" pitchFamily="49" charset="-128"/>
              <a:ea typeface="ＭＳ ゴシック" pitchFamily="49" charset="-128"/>
            </a:rPr>
            <a:t>9,223</a:t>
          </a:r>
          <a:r>
            <a:rPr kumimoji="1" lang="ja-JP" altLang="en-US" sz="1200">
              <a:latin typeface="ＭＳ ゴシック" pitchFamily="49" charset="-128"/>
              <a:ea typeface="ＭＳ ゴシック" pitchFamily="49" charset="-128"/>
            </a:rPr>
            <a:t>億円でしたが、充当可能基金が増加していることなどにより、令和５年度には</a:t>
          </a:r>
          <a:r>
            <a:rPr kumimoji="1" lang="en-US" altLang="ja-JP" sz="1200">
              <a:latin typeface="ＭＳ ゴシック" pitchFamily="49" charset="-128"/>
              <a:ea typeface="ＭＳ ゴシック" pitchFamily="49" charset="-128"/>
            </a:rPr>
            <a:t>9,946</a:t>
          </a:r>
          <a:r>
            <a:rPr kumimoji="1" lang="ja-JP" altLang="en-US" sz="1200">
              <a:latin typeface="ＭＳ ゴシック" pitchFamily="49" charset="-128"/>
              <a:ea typeface="ＭＳ ゴシック" pitchFamily="49" charset="-128"/>
            </a:rPr>
            <a:t>億円と</a:t>
          </a:r>
          <a:r>
            <a:rPr kumimoji="1" lang="en-US" altLang="ja-JP" sz="1200">
              <a:latin typeface="ＭＳ ゴシック" pitchFamily="49" charset="-128"/>
              <a:ea typeface="ＭＳ ゴシック" pitchFamily="49" charset="-128"/>
            </a:rPr>
            <a:t>723</a:t>
          </a:r>
          <a:r>
            <a:rPr kumimoji="1" lang="ja-JP" altLang="en-US" sz="1200">
              <a:latin typeface="ＭＳ ゴシック" pitchFamily="49" charset="-128"/>
              <a:ea typeface="ＭＳ ゴシック" pitchFamily="49" charset="-128"/>
            </a:rPr>
            <a:t>億円増加しています。</a:t>
          </a:r>
        </a:p>
        <a:p>
          <a:r>
            <a:rPr kumimoji="1" lang="ja-JP" altLang="en-US" sz="1200">
              <a:latin typeface="ＭＳ ゴシック" pitchFamily="49" charset="-128"/>
              <a:ea typeface="ＭＳ ゴシック" pitchFamily="49" charset="-128"/>
            </a:rPr>
            <a:t>　結果として、将来負担比率の分子である（Ａ）－（Ｂ）は、令和元年度は</a:t>
          </a:r>
          <a:r>
            <a:rPr kumimoji="1" lang="en-US" altLang="ja-JP" sz="1200">
              <a:latin typeface="ＭＳ ゴシック" pitchFamily="49" charset="-128"/>
              <a:ea typeface="ＭＳ ゴシック" pitchFamily="49" charset="-128"/>
            </a:rPr>
            <a:t>4,117</a:t>
          </a:r>
          <a:r>
            <a:rPr kumimoji="1" lang="ja-JP" altLang="en-US" sz="1200">
              <a:latin typeface="ＭＳ ゴシック" pitchFamily="49" charset="-128"/>
              <a:ea typeface="ＭＳ ゴシック" pitchFamily="49" charset="-128"/>
            </a:rPr>
            <a:t>億円でしたが、令和５年度には</a:t>
          </a:r>
          <a:r>
            <a:rPr kumimoji="1" lang="en-US" altLang="ja-JP" sz="1200">
              <a:latin typeface="ＭＳ ゴシック" pitchFamily="49" charset="-128"/>
              <a:ea typeface="ＭＳ ゴシック" pitchFamily="49" charset="-128"/>
            </a:rPr>
            <a:t>3,598</a:t>
          </a:r>
          <a:r>
            <a:rPr kumimoji="1" lang="ja-JP" altLang="en-US" sz="1200">
              <a:latin typeface="ＭＳ ゴシック" pitchFamily="49" charset="-128"/>
              <a:ea typeface="ＭＳ ゴシック" pitchFamily="49" charset="-128"/>
            </a:rPr>
            <a:t>億円と</a:t>
          </a:r>
          <a:r>
            <a:rPr kumimoji="1" lang="en-US" altLang="ja-JP" sz="1200">
              <a:latin typeface="ＭＳ ゴシック" pitchFamily="49" charset="-128"/>
              <a:ea typeface="ＭＳ ゴシック" pitchFamily="49" charset="-128"/>
            </a:rPr>
            <a:t>519</a:t>
          </a:r>
          <a:r>
            <a:rPr kumimoji="1" lang="ja-JP" altLang="en-US" sz="1200">
              <a:latin typeface="ＭＳ ゴシック" pitchFamily="49" charset="-128"/>
              <a:ea typeface="ＭＳ ゴシック" pitchFamily="49" charset="-128"/>
            </a:rPr>
            <a:t>億円減少しており、将来負担比率も令和元年度の</a:t>
          </a:r>
          <a:r>
            <a:rPr kumimoji="1" lang="en-US" altLang="ja-JP" sz="1200">
              <a:latin typeface="ＭＳ ゴシック" pitchFamily="49" charset="-128"/>
              <a:ea typeface="ＭＳ ゴシック" pitchFamily="49" charset="-128"/>
            </a:rPr>
            <a:t>170.8%</a:t>
          </a:r>
          <a:r>
            <a:rPr kumimoji="1" lang="ja-JP" altLang="en-US" sz="1200">
              <a:latin typeface="ＭＳ ゴシック" pitchFamily="49" charset="-128"/>
              <a:ea typeface="ＭＳ ゴシック" pitchFamily="49" charset="-128"/>
            </a:rPr>
            <a:t>から</a:t>
          </a:r>
          <a:r>
            <a:rPr kumimoji="1" lang="en-US" altLang="ja-JP" sz="1200">
              <a:latin typeface="ＭＳ ゴシック" pitchFamily="49" charset="-128"/>
              <a:ea typeface="ＭＳ ゴシック" pitchFamily="49" charset="-128"/>
            </a:rPr>
            <a:t>27.6</a:t>
          </a:r>
          <a:r>
            <a:rPr kumimoji="1" lang="ja-JP" altLang="en-US" sz="1200">
              <a:latin typeface="ＭＳ ゴシック" pitchFamily="49" charset="-128"/>
              <a:ea typeface="ＭＳ ゴシック" pitchFamily="49" charset="-128"/>
            </a:rPr>
            <a:t>ポイント減少し、令和５年度は</a:t>
          </a:r>
          <a:r>
            <a:rPr kumimoji="1" lang="en-US" altLang="ja-JP" sz="1200">
              <a:latin typeface="ＭＳ ゴシック" pitchFamily="49" charset="-128"/>
              <a:ea typeface="ＭＳ ゴシック" pitchFamily="49" charset="-128"/>
            </a:rPr>
            <a:t>143.2%</a:t>
          </a:r>
          <a:r>
            <a:rPr kumimoji="1" lang="ja-JP" altLang="en-US" sz="1200">
              <a:latin typeface="ＭＳ ゴシック" pitchFamily="49" charset="-128"/>
              <a:ea typeface="ＭＳ ゴシック" pitchFamily="49" charset="-128"/>
            </a:rPr>
            <a:t>となっています。</a:t>
          </a:r>
        </a:p>
        <a:p>
          <a:r>
            <a:rPr kumimoji="1" lang="ja-JP" altLang="en-US" sz="1200">
              <a:latin typeface="ＭＳ ゴシック" pitchFamily="49" charset="-128"/>
              <a:ea typeface="ＭＳ ゴシック" pitchFamily="49" charset="-128"/>
            </a:rPr>
            <a:t>　今後については、将来負担額の大部分を地方債の残高が占めることから、投資的経費の選択と集中により事業量を縮減し、地方債残高の抑制を図ることで、さらなる比率の改善に努めます。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福岡県北九州市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は新たに退職手当基金を設置したことなどにより、３．８億円の増となりました。減債基金についても１１５．９億円の増、財政調整基金は５８．５億円の減となったため、基金全体としては、６１億円の増となっ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公共施設の老朽化に伴う維持補修費の増加や高齢化に伴う福祉・医療関係経費の増加等により、一定の基金取り崩しが想定されます。今後も、歳入、歳出の状況をみて取り崩しを検討することとなりますが、それぞれの基金の設置の趣旨に即して、適正な管理・運営に努め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・都市高速鉄道等整備基金：都市高速鉄道及び総合展示場の建設並びに市長が特に必要と定める都市改造事業その他都市機能の整備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・退職手当基金：定年延長に伴う退職手当の支給額が隔年で増減することから、当該期間における退職手当にかかる所要額</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高速鉄道等整備基金：条例に基づき、法人市民税の超過課税相当額分を積み立ている基金で、法人市民税の減収により、Ｒ５は１８．７憶円積み立てました（Ｒ４積立額：２５．６憶円）が、１０億円の取り崩しを行った結果、８．７憶円の増となっ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条例に基づき、当該期間における退職手当にかかる所要額を積み立てている基金で、今年度は２５．９億円の積み立てを行いました。その結果、特定目的基金では、３．８憶円の増となっ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毎年度の税収及び収支の状況を踏まえて、積立・取崩を行います。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令和５年度は、景気の緩やかな回復等に伴う個人市民税の増収などにより市税収入が過去最高となったものの、障害福祉サービス事業等の増加による扶助費の増加などにより、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百万円の基金取り崩しを行いました。一方で、令和４年度の決算剰余金のうち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百万円を基金に積み立てたため、財政調整基金残高は前年度に比べ、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毎年度の予算編成において、財源不足を基金の取り崩しで補う状況が続いており、令和６年度当初編成では７０億円の取り崩しを行いました。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物価高騰や国際情勢悪化などによる歳入への影響や、新たな財政需要などを考慮するとともに、安定的な財政運営を行っていくため、今後も基金残高の確保に努めていきます。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令和５年度は、臨時財政対策債償還基金費の積み立て及び運用益の増加により、基金残高は増加しました。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毎年度の収支の状況などを踏まえて取崩を行います。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617806572</v>
      </c>
      <c r="BO4" s="449"/>
      <c r="BP4" s="449"/>
      <c r="BQ4" s="449"/>
      <c r="BR4" s="449"/>
      <c r="BS4" s="449"/>
      <c r="BT4" s="449"/>
      <c r="BU4" s="450"/>
      <c r="BV4" s="448">
        <v>605369946</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0.8</v>
      </c>
      <c r="CU4" s="589"/>
      <c r="CV4" s="589"/>
      <c r="CW4" s="589"/>
      <c r="CX4" s="589"/>
      <c r="CY4" s="589"/>
      <c r="CZ4" s="589"/>
      <c r="DA4" s="590"/>
      <c r="DB4" s="588">
        <v>0.6</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614040979</v>
      </c>
      <c r="BO5" s="420"/>
      <c r="BP5" s="420"/>
      <c r="BQ5" s="420"/>
      <c r="BR5" s="420"/>
      <c r="BS5" s="420"/>
      <c r="BT5" s="420"/>
      <c r="BU5" s="421"/>
      <c r="BV5" s="419">
        <v>601494524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97.1</v>
      </c>
      <c r="CU5" s="417"/>
      <c r="CV5" s="417"/>
      <c r="CW5" s="417"/>
      <c r="CX5" s="417"/>
      <c r="CY5" s="417"/>
      <c r="CZ5" s="417"/>
      <c r="DA5" s="418"/>
      <c r="DB5" s="416">
        <v>99.3</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3765593</v>
      </c>
      <c r="BO6" s="420"/>
      <c r="BP6" s="420"/>
      <c r="BQ6" s="420"/>
      <c r="BR6" s="420"/>
      <c r="BS6" s="420"/>
      <c r="BT6" s="420"/>
      <c r="BU6" s="421"/>
      <c r="BV6" s="419">
        <v>3875422</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101.6</v>
      </c>
      <c r="CU6" s="563"/>
      <c r="CV6" s="563"/>
      <c r="CW6" s="563"/>
      <c r="CX6" s="563"/>
      <c r="CY6" s="563"/>
      <c r="CZ6" s="563"/>
      <c r="DA6" s="564"/>
      <c r="DB6" s="562">
        <v>106.1</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1537293</v>
      </c>
      <c r="BO7" s="420"/>
      <c r="BP7" s="420"/>
      <c r="BQ7" s="420"/>
      <c r="BR7" s="420"/>
      <c r="BS7" s="420"/>
      <c r="BT7" s="420"/>
      <c r="BU7" s="421"/>
      <c r="BV7" s="419">
        <v>2127474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287670566</v>
      </c>
      <c r="CU7" s="420"/>
      <c r="CV7" s="420"/>
      <c r="CW7" s="420"/>
      <c r="CX7" s="420"/>
      <c r="CY7" s="420"/>
      <c r="CZ7" s="420"/>
      <c r="DA7" s="421"/>
      <c r="DB7" s="419">
        <v>283019933</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2228300</v>
      </c>
      <c r="BO8" s="420"/>
      <c r="BP8" s="420"/>
      <c r="BQ8" s="420"/>
      <c r="BR8" s="420"/>
      <c r="BS8" s="420"/>
      <c r="BT8" s="420"/>
      <c r="BU8" s="421"/>
      <c r="BV8" s="419">
        <v>1747948</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0.69</v>
      </c>
      <c r="CU8" s="523"/>
      <c r="CV8" s="523"/>
      <c r="CW8" s="523"/>
      <c r="CX8" s="523"/>
      <c r="CY8" s="523"/>
      <c r="CZ8" s="523"/>
      <c r="DA8" s="524"/>
      <c r="DB8" s="522">
        <v>0.7</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939029</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480352</v>
      </c>
      <c r="BO9" s="420"/>
      <c r="BP9" s="420"/>
      <c r="BQ9" s="420"/>
      <c r="BR9" s="420"/>
      <c r="BS9" s="420"/>
      <c r="BT9" s="420"/>
      <c r="BU9" s="421"/>
      <c r="BV9" s="419">
        <v>-3348140</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18.2</v>
      </c>
      <c r="CU9" s="417"/>
      <c r="CV9" s="417"/>
      <c r="CW9" s="417"/>
      <c r="CX9" s="417"/>
      <c r="CY9" s="417"/>
      <c r="CZ9" s="417"/>
      <c r="DA9" s="418"/>
      <c r="DB9" s="416">
        <v>19.3</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961286</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814600</v>
      </c>
      <c r="BO10" s="420"/>
      <c r="BP10" s="420"/>
      <c r="BQ10" s="420"/>
      <c r="BR10" s="420"/>
      <c r="BS10" s="420"/>
      <c r="BT10" s="420"/>
      <c r="BU10" s="421"/>
      <c r="BV10" s="419">
        <v>2459400</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2">
      <c r="A12" s="181"/>
      <c r="B12" s="525" t="s">
        <v>122</v>
      </c>
      <c r="C12" s="526"/>
      <c r="D12" s="526"/>
      <c r="E12" s="526"/>
      <c r="F12" s="526"/>
      <c r="G12" s="526"/>
      <c r="H12" s="526"/>
      <c r="I12" s="526"/>
      <c r="J12" s="526"/>
      <c r="K12" s="527"/>
      <c r="L12" s="534" t="s">
        <v>123</v>
      </c>
      <c r="M12" s="535"/>
      <c r="N12" s="535"/>
      <c r="O12" s="535"/>
      <c r="P12" s="535"/>
      <c r="Q12" s="536"/>
      <c r="R12" s="537">
        <v>921241</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400000</v>
      </c>
      <c r="BO12" s="420"/>
      <c r="BP12" s="420"/>
      <c r="BQ12" s="420"/>
      <c r="BR12" s="420"/>
      <c r="BS12" s="420"/>
      <c r="BT12" s="420"/>
      <c r="BU12" s="421"/>
      <c r="BV12" s="419">
        <v>1500000</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129</v>
      </c>
      <c r="N13" s="504"/>
      <c r="O13" s="504"/>
      <c r="P13" s="504"/>
      <c r="Q13" s="505"/>
      <c r="R13" s="506">
        <v>905276</v>
      </c>
      <c r="S13" s="507"/>
      <c r="T13" s="507"/>
      <c r="U13" s="507"/>
      <c r="V13" s="508"/>
      <c r="W13" s="509" t="s">
        <v>130</v>
      </c>
      <c r="X13" s="405"/>
      <c r="Y13" s="405"/>
      <c r="Z13" s="405"/>
      <c r="AA13" s="405"/>
      <c r="AB13" s="406"/>
      <c r="AC13" s="372">
        <v>2751</v>
      </c>
      <c r="AD13" s="373"/>
      <c r="AE13" s="373"/>
      <c r="AF13" s="373"/>
      <c r="AG13" s="374"/>
      <c r="AH13" s="372">
        <v>3174</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894952</v>
      </c>
      <c r="BO13" s="420"/>
      <c r="BP13" s="420"/>
      <c r="BQ13" s="420"/>
      <c r="BR13" s="420"/>
      <c r="BS13" s="420"/>
      <c r="BT13" s="420"/>
      <c r="BU13" s="421"/>
      <c r="BV13" s="419">
        <v>-2388740</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10.1</v>
      </c>
      <c r="CU13" s="417"/>
      <c r="CV13" s="417"/>
      <c r="CW13" s="417"/>
      <c r="CX13" s="417"/>
      <c r="CY13" s="417"/>
      <c r="CZ13" s="417"/>
      <c r="DA13" s="418"/>
      <c r="DB13" s="416">
        <v>10.4</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929396</v>
      </c>
      <c r="S14" s="507"/>
      <c r="T14" s="507"/>
      <c r="U14" s="507"/>
      <c r="V14" s="508"/>
      <c r="W14" s="510"/>
      <c r="X14" s="408"/>
      <c r="Y14" s="408"/>
      <c r="Z14" s="408"/>
      <c r="AA14" s="408"/>
      <c r="AB14" s="409"/>
      <c r="AC14" s="499">
        <v>0.7</v>
      </c>
      <c r="AD14" s="500"/>
      <c r="AE14" s="500"/>
      <c r="AF14" s="500"/>
      <c r="AG14" s="501"/>
      <c r="AH14" s="499">
        <v>0.8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143.19999999999999</v>
      </c>
      <c r="CU14" s="517"/>
      <c r="CV14" s="517"/>
      <c r="CW14" s="517"/>
      <c r="CX14" s="517"/>
      <c r="CY14" s="517"/>
      <c r="CZ14" s="517"/>
      <c r="DA14" s="518"/>
      <c r="DB14" s="516">
        <v>147.19999999999999</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129</v>
      </c>
      <c r="N15" s="504"/>
      <c r="O15" s="504"/>
      <c r="P15" s="504"/>
      <c r="Q15" s="505"/>
      <c r="R15" s="506">
        <v>915050</v>
      </c>
      <c r="S15" s="507"/>
      <c r="T15" s="507"/>
      <c r="U15" s="507"/>
      <c r="V15" s="508"/>
      <c r="W15" s="509" t="s">
        <v>137</v>
      </c>
      <c r="X15" s="405"/>
      <c r="Y15" s="405"/>
      <c r="Z15" s="405"/>
      <c r="AA15" s="405"/>
      <c r="AB15" s="406"/>
      <c r="AC15" s="372">
        <v>93037</v>
      </c>
      <c r="AD15" s="373"/>
      <c r="AE15" s="373"/>
      <c r="AF15" s="373"/>
      <c r="AG15" s="374"/>
      <c r="AH15" s="372">
        <v>98006</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161472293</v>
      </c>
      <c r="BO15" s="449"/>
      <c r="BP15" s="449"/>
      <c r="BQ15" s="449"/>
      <c r="BR15" s="449"/>
      <c r="BS15" s="449"/>
      <c r="BT15" s="449"/>
      <c r="BU15" s="450"/>
      <c r="BV15" s="448">
        <v>157932598</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24.1</v>
      </c>
      <c r="AD16" s="500"/>
      <c r="AE16" s="500"/>
      <c r="AF16" s="500"/>
      <c r="AG16" s="501"/>
      <c r="AH16" s="499">
        <v>24.6</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233886981</v>
      </c>
      <c r="BO16" s="420"/>
      <c r="BP16" s="420"/>
      <c r="BQ16" s="420"/>
      <c r="BR16" s="420"/>
      <c r="BS16" s="420"/>
      <c r="BT16" s="420"/>
      <c r="BU16" s="421"/>
      <c r="BV16" s="419">
        <v>224604037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290435</v>
      </c>
      <c r="AD17" s="373"/>
      <c r="AE17" s="373"/>
      <c r="AF17" s="373"/>
      <c r="AG17" s="374"/>
      <c r="AH17" s="372">
        <v>296731</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202210245</v>
      </c>
      <c r="BO17" s="420"/>
      <c r="BP17" s="420"/>
      <c r="BQ17" s="420"/>
      <c r="BR17" s="420"/>
      <c r="BS17" s="420"/>
      <c r="BT17" s="420"/>
      <c r="BU17" s="421"/>
      <c r="BV17" s="419">
        <v>197856138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492.5</v>
      </c>
      <c r="M18" s="472"/>
      <c r="N18" s="472"/>
      <c r="O18" s="472"/>
      <c r="P18" s="472"/>
      <c r="Q18" s="472"/>
      <c r="R18" s="473"/>
      <c r="S18" s="473"/>
      <c r="T18" s="473"/>
      <c r="U18" s="473"/>
      <c r="V18" s="474"/>
      <c r="W18" s="490"/>
      <c r="X18" s="491"/>
      <c r="Y18" s="491"/>
      <c r="Z18" s="491"/>
      <c r="AA18" s="491"/>
      <c r="AB18" s="515"/>
      <c r="AC18" s="389">
        <v>75.2</v>
      </c>
      <c r="AD18" s="390"/>
      <c r="AE18" s="390"/>
      <c r="AF18" s="390"/>
      <c r="AG18" s="475"/>
      <c r="AH18" s="389">
        <v>74.599999999999994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285351738</v>
      </c>
      <c r="BO18" s="420"/>
      <c r="BP18" s="420"/>
      <c r="BQ18" s="420"/>
      <c r="BR18" s="420"/>
      <c r="BS18" s="420"/>
      <c r="BT18" s="420"/>
      <c r="BU18" s="421"/>
      <c r="BV18" s="419">
        <v>289230175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1907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353960857</v>
      </c>
      <c r="BO19" s="420"/>
      <c r="BP19" s="420"/>
      <c r="BQ19" s="420"/>
      <c r="BR19" s="420"/>
      <c r="BS19" s="420"/>
      <c r="BT19" s="420"/>
      <c r="BU19" s="421"/>
      <c r="BV19" s="419">
        <v>337544576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436245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1008758183</v>
      </c>
      <c r="BO22" s="449"/>
      <c r="BP22" s="449"/>
      <c r="BQ22" s="449"/>
      <c r="BR22" s="449"/>
      <c r="BS22" s="449"/>
      <c r="BT22" s="449"/>
      <c r="BU22" s="450"/>
      <c r="BV22" s="448">
        <v>1014124299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63677562</v>
      </c>
      <c r="BO23" s="420"/>
      <c r="BP23" s="420"/>
      <c r="BQ23" s="420"/>
      <c r="BR23" s="420"/>
      <c r="BS23" s="420"/>
      <c r="BT23" s="420"/>
      <c r="BU23" s="421"/>
      <c r="BV23" s="419">
        <v>64882505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11070</v>
      </c>
      <c r="R24" s="373"/>
      <c r="S24" s="373"/>
      <c r="T24" s="373"/>
      <c r="U24" s="373"/>
      <c r="V24" s="374"/>
      <c r="W24" s="462"/>
      <c r="X24" s="399"/>
      <c r="Y24" s="400"/>
      <c r="Z24" s="375" t="s">
        <v>162</v>
      </c>
      <c r="AA24" s="376"/>
      <c r="AB24" s="376"/>
      <c r="AC24" s="376"/>
      <c r="AD24" s="376"/>
      <c r="AE24" s="376"/>
      <c r="AF24" s="376"/>
      <c r="AG24" s="377"/>
      <c r="AH24" s="372">
        <v>6410</v>
      </c>
      <c r="AI24" s="373"/>
      <c r="AJ24" s="373"/>
      <c r="AK24" s="373"/>
      <c r="AL24" s="374"/>
      <c r="AM24" s="372">
        <v>21928610</v>
      </c>
      <c r="AN24" s="373"/>
      <c r="AO24" s="373"/>
      <c r="AP24" s="373"/>
      <c r="AQ24" s="373"/>
      <c r="AR24" s="374"/>
      <c r="AS24" s="372">
        <v>3421</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657724504</v>
      </c>
      <c r="BO24" s="420"/>
      <c r="BP24" s="420"/>
      <c r="BQ24" s="420"/>
      <c r="BR24" s="420"/>
      <c r="BS24" s="420"/>
      <c r="BT24" s="420"/>
      <c r="BU24" s="421"/>
      <c r="BV24" s="419">
        <v>660312510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3</v>
      </c>
      <c r="M25" s="373"/>
      <c r="N25" s="373"/>
      <c r="O25" s="373"/>
      <c r="P25" s="374"/>
      <c r="Q25" s="372">
        <v>9310</v>
      </c>
      <c r="R25" s="373"/>
      <c r="S25" s="373"/>
      <c r="T25" s="373"/>
      <c r="U25" s="373"/>
      <c r="V25" s="374"/>
      <c r="W25" s="462"/>
      <c r="X25" s="399"/>
      <c r="Y25" s="400"/>
      <c r="Z25" s="375" t="s">
        <v>165</v>
      </c>
      <c r="AA25" s="376"/>
      <c r="AB25" s="376"/>
      <c r="AC25" s="376"/>
      <c r="AD25" s="376"/>
      <c r="AE25" s="376"/>
      <c r="AF25" s="376"/>
      <c r="AG25" s="377"/>
      <c r="AH25" s="372">
        <v>995</v>
      </c>
      <c r="AI25" s="373"/>
      <c r="AJ25" s="373"/>
      <c r="AK25" s="373"/>
      <c r="AL25" s="374"/>
      <c r="AM25" s="372">
        <v>3315340</v>
      </c>
      <c r="AN25" s="373"/>
      <c r="AO25" s="373"/>
      <c r="AP25" s="373"/>
      <c r="AQ25" s="373"/>
      <c r="AR25" s="374"/>
      <c r="AS25" s="372">
        <v>3332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116150199</v>
      </c>
      <c r="BO25" s="449"/>
      <c r="BP25" s="449"/>
      <c r="BQ25" s="449"/>
      <c r="BR25" s="449"/>
      <c r="BS25" s="449"/>
      <c r="BT25" s="449"/>
      <c r="BU25" s="450"/>
      <c r="BV25" s="448">
        <v>103721437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8300</v>
      </c>
      <c r="R26" s="373"/>
      <c r="S26" s="373"/>
      <c r="T26" s="373"/>
      <c r="U26" s="373"/>
      <c r="V26" s="374"/>
      <c r="W26" s="462"/>
      <c r="X26" s="399"/>
      <c r="Y26" s="400"/>
      <c r="Z26" s="375" t="s">
        <v>168</v>
      </c>
      <c r="AA26" s="430"/>
      <c r="AB26" s="430"/>
      <c r="AC26" s="430"/>
      <c r="AD26" s="430"/>
      <c r="AE26" s="430"/>
      <c r="AF26" s="430"/>
      <c r="AG26" s="431"/>
      <c r="AH26" s="372" t="s">
        <v>121</v>
      </c>
      <c r="AI26" s="373"/>
      <c r="AJ26" s="373"/>
      <c r="AK26" s="373"/>
      <c r="AL26" s="374"/>
      <c r="AM26" s="372" t="s">
        <v>121</v>
      </c>
      <c r="AN26" s="373"/>
      <c r="AO26" s="373"/>
      <c r="AP26" s="373"/>
      <c r="AQ26" s="373"/>
      <c r="AR26" s="374"/>
      <c r="AS26" s="372" t="s">
        <v>121</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v>8396028</v>
      </c>
      <c r="BO26" s="420"/>
      <c r="BP26" s="420"/>
      <c r="BQ26" s="420"/>
      <c r="BR26" s="420"/>
      <c r="BS26" s="420"/>
      <c r="BT26" s="420"/>
      <c r="BU26" s="421"/>
      <c r="BV26" s="419">
        <v>8462815</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10900</v>
      </c>
      <c r="R27" s="373"/>
      <c r="S27" s="373"/>
      <c r="T27" s="373"/>
      <c r="U27" s="373"/>
      <c r="V27" s="374"/>
      <c r="W27" s="462"/>
      <c r="X27" s="399"/>
      <c r="Y27" s="400"/>
      <c r="Z27" s="375" t="s">
        <v>171</v>
      </c>
      <c r="AA27" s="376"/>
      <c r="AB27" s="376"/>
      <c r="AC27" s="376"/>
      <c r="AD27" s="376"/>
      <c r="AE27" s="376"/>
      <c r="AF27" s="376"/>
      <c r="AG27" s="377"/>
      <c r="AH27" s="372">
        <v>4667</v>
      </c>
      <c r="AI27" s="373"/>
      <c r="AJ27" s="373"/>
      <c r="AK27" s="373"/>
      <c r="AL27" s="374"/>
      <c r="AM27" s="372">
        <v>16034691</v>
      </c>
      <c r="AN27" s="373"/>
      <c r="AO27" s="373"/>
      <c r="AP27" s="373"/>
      <c r="AQ27" s="373"/>
      <c r="AR27" s="374"/>
      <c r="AS27" s="372">
        <v>3436</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13033000</v>
      </c>
      <c r="BO27" s="454"/>
      <c r="BP27" s="454"/>
      <c r="BQ27" s="454"/>
      <c r="BR27" s="454"/>
      <c r="BS27" s="454"/>
      <c r="BT27" s="454"/>
      <c r="BU27" s="455"/>
      <c r="BV27" s="453">
        <v>13033000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9800</v>
      </c>
      <c r="R28" s="373"/>
      <c r="S28" s="373"/>
      <c r="T28" s="373"/>
      <c r="U28" s="373"/>
      <c r="V28" s="374"/>
      <c r="W28" s="462"/>
      <c r="X28" s="399"/>
      <c r="Y28" s="400"/>
      <c r="Z28" s="375" t="s">
        <v>174</v>
      </c>
      <c r="AA28" s="376"/>
      <c r="AB28" s="376"/>
      <c r="AC28" s="376"/>
      <c r="AD28" s="376"/>
      <c r="AE28" s="376"/>
      <c r="AF28" s="376"/>
      <c r="AG28" s="377"/>
      <c r="AH28" s="372">
        <v>478</v>
      </c>
      <c r="AI28" s="373"/>
      <c r="AJ28" s="373"/>
      <c r="AK28" s="373"/>
      <c r="AL28" s="374"/>
      <c r="AM28" s="372">
        <v>1337444</v>
      </c>
      <c r="AN28" s="373"/>
      <c r="AO28" s="373"/>
      <c r="AP28" s="373"/>
      <c r="AQ28" s="373"/>
      <c r="AR28" s="374"/>
      <c r="AS28" s="372">
        <v>2798</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15990976</v>
      </c>
      <c r="BO28" s="449"/>
      <c r="BP28" s="449"/>
      <c r="BQ28" s="449"/>
      <c r="BR28" s="449"/>
      <c r="BS28" s="449"/>
      <c r="BT28" s="449"/>
      <c r="BU28" s="450"/>
      <c r="BV28" s="448">
        <v>15576376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55</v>
      </c>
      <c r="M29" s="373"/>
      <c r="N29" s="373"/>
      <c r="O29" s="373"/>
      <c r="P29" s="374"/>
      <c r="Q29" s="372">
        <v>8800</v>
      </c>
      <c r="R29" s="373"/>
      <c r="S29" s="373"/>
      <c r="T29" s="373"/>
      <c r="U29" s="373"/>
      <c r="V29" s="374"/>
      <c r="W29" s="463"/>
      <c r="X29" s="464"/>
      <c r="Y29" s="465"/>
      <c r="Z29" s="375" t="s">
        <v>177</v>
      </c>
      <c r="AA29" s="376"/>
      <c r="AB29" s="376"/>
      <c r="AC29" s="376"/>
      <c r="AD29" s="376"/>
      <c r="AE29" s="376"/>
      <c r="AF29" s="376"/>
      <c r="AG29" s="377"/>
      <c r="AH29" s="372">
        <v>11555</v>
      </c>
      <c r="AI29" s="373"/>
      <c r="AJ29" s="373"/>
      <c r="AK29" s="373"/>
      <c r="AL29" s="374"/>
      <c r="AM29" s="372">
        <v>39300745</v>
      </c>
      <c r="AN29" s="373"/>
      <c r="AO29" s="373"/>
      <c r="AP29" s="373"/>
      <c r="AQ29" s="373"/>
      <c r="AR29" s="374"/>
      <c r="AS29" s="372">
        <v>3401</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11715366</v>
      </c>
      <c r="BO29" s="420"/>
      <c r="BP29" s="420"/>
      <c r="BQ29" s="420"/>
      <c r="BR29" s="420"/>
      <c r="BS29" s="420"/>
      <c r="BT29" s="420"/>
      <c r="BU29" s="421"/>
      <c r="BV29" s="419">
        <v>10138755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101.7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23012893</v>
      </c>
      <c r="BO30" s="454"/>
      <c r="BP30" s="454"/>
      <c r="BQ30" s="454"/>
      <c r="BR30" s="454"/>
      <c r="BS30" s="454"/>
      <c r="BT30" s="454"/>
      <c r="BU30" s="455"/>
      <c r="BV30" s="453">
        <v>19792419</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10</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14</v>
      </c>
      <c r="AN34" s="367"/>
      <c r="AO34" s="368" t="str">
        <f>IF('各会計、関係団体の財政状況及び健全化判断比率'!B32="","",'各会計、関係団体の財政状況及び健全化判断比率'!B32)</f>
        <v>上水道事業会計</v>
      </c>
      <c r="AP34" s="368"/>
      <c r="AQ34" s="368"/>
      <c r="AR34" s="368"/>
      <c r="AS34" s="368"/>
      <c r="AT34" s="368"/>
      <c r="AU34" s="368"/>
      <c r="AV34" s="368"/>
      <c r="AW34" s="368"/>
      <c r="AX34" s="368"/>
      <c r="AY34" s="368"/>
      <c r="AZ34" s="368"/>
      <c r="BA34" s="368"/>
      <c r="BB34" s="368"/>
      <c r="BC34" s="368"/>
      <c r="BD34" s="181"/>
      <c r="BE34" s="367">
        <f>IF(BG34="","",MAX(C34:D43,U34:V43,AM34:AN43)+1)</f>
        <v>20</v>
      </c>
      <c r="BF34" s="367"/>
      <c r="BG34" s="368" t="str">
        <f>IF('各会計、関係団体の財政状況及び健全化判断比率'!B38="","",'各会計、関係団体の財政状況及び健全化判断比率'!B38)</f>
        <v>食肉センター特別会計</v>
      </c>
      <c r="BH34" s="368"/>
      <c r="BI34" s="368"/>
      <c r="BJ34" s="368"/>
      <c r="BK34" s="368"/>
      <c r="BL34" s="368"/>
      <c r="BM34" s="368"/>
      <c r="BN34" s="368"/>
      <c r="BO34" s="368"/>
      <c r="BP34" s="368"/>
      <c r="BQ34" s="368"/>
      <c r="BR34" s="368"/>
      <c r="BS34" s="368"/>
      <c r="BT34" s="368"/>
      <c r="BU34" s="368"/>
      <c r="BV34" s="181"/>
      <c r="BW34" s="367">
        <f>IF(BY34="","",MAX(C34:D43,U34:V43,AM34:AN43,BE34:BF43)+1)</f>
        <v>28</v>
      </c>
      <c r="BX34" s="367"/>
      <c r="BY34" s="368" t="str">
        <f>IF('各会計、関係団体の財政状況及び健全化判断比率'!B68="","",'各会計、関係団体の財政状況及び健全化判断比率'!B68)</f>
        <v>福岡県自治振興組合</v>
      </c>
      <c r="BZ34" s="368"/>
      <c r="CA34" s="368"/>
      <c r="CB34" s="368"/>
      <c r="CC34" s="368"/>
      <c r="CD34" s="368"/>
      <c r="CE34" s="368"/>
      <c r="CF34" s="368"/>
      <c r="CG34" s="368"/>
      <c r="CH34" s="368"/>
      <c r="CI34" s="368"/>
      <c r="CJ34" s="368"/>
      <c r="CK34" s="368"/>
      <c r="CL34" s="368"/>
      <c r="CM34" s="368"/>
      <c r="CN34" s="181"/>
      <c r="CO34" s="367">
        <f>IF(CQ34="","",MAX(C34:D43,U34:V43,AM34:AN43,BE34:BF43,BW34:BX43)+1)</f>
        <v>31</v>
      </c>
      <c r="CP34" s="367"/>
      <c r="CQ34" s="368" t="str">
        <f>IF('各会計、関係団体の財政状況及び健全化判断比率'!BS7="","",'各会計、関係団体の財政状況及び健全化判断比率'!BS7)</f>
        <v>北九州市住宅供給公社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土地区画整理特別会計</v>
      </c>
      <c r="F35" s="368"/>
      <c r="G35" s="368"/>
      <c r="H35" s="368"/>
      <c r="I35" s="368"/>
      <c r="J35" s="368"/>
      <c r="K35" s="368"/>
      <c r="L35" s="368"/>
      <c r="M35" s="368"/>
      <c r="N35" s="368"/>
      <c r="O35" s="368"/>
      <c r="P35" s="368"/>
      <c r="Q35" s="368"/>
      <c r="R35" s="368"/>
      <c r="S35" s="368"/>
      <c r="T35" s="181"/>
      <c r="U35" s="367">
        <f>IF(W35="","",U34+1)</f>
        <v>11</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15</v>
      </c>
      <c r="AN35" s="367"/>
      <c r="AO35" s="368" t="str">
        <f>IF('各会計、関係団体の財政状況及び健全化判断比率'!B33="","",'各会計、関係団体の財政状況及び健全化判断比率'!B33)</f>
        <v>工業用水道事業会計</v>
      </c>
      <c r="AP35" s="368"/>
      <c r="AQ35" s="368"/>
      <c r="AR35" s="368"/>
      <c r="AS35" s="368"/>
      <c r="AT35" s="368"/>
      <c r="AU35" s="368"/>
      <c r="AV35" s="368"/>
      <c r="AW35" s="368"/>
      <c r="AX35" s="368"/>
      <c r="AY35" s="368"/>
      <c r="AZ35" s="368"/>
      <c r="BA35" s="368"/>
      <c r="BB35" s="368"/>
      <c r="BC35" s="368"/>
      <c r="BD35" s="181"/>
      <c r="BE35" s="367">
        <f t="shared" ref="BE35:BE43" si="1">IF(BG35="","",BE34+1)</f>
        <v>21</v>
      </c>
      <c r="BF35" s="367"/>
      <c r="BG35" s="368" t="str">
        <f>IF('各会計、関係団体の財政状況及び健全化判断比率'!B39="","",'各会計、関係団体の財政状況及び健全化判断比率'!B39)</f>
        <v>卸売市場特別会計</v>
      </c>
      <c r="BH35" s="368"/>
      <c r="BI35" s="368"/>
      <c r="BJ35" s="368"/>
      <c r="BK35" s="368"/>
      <c r="BL35" s="368"/>
      <c r="BM35" s="368"/>
      <c r="BN35" s="368"/>
      <c r="BO35" s="368"/>
      <c r="BP35" s="368"/>
      <c r="BQ35" s="368"/>
      <c r="BR35" s="368"/>
      <c r="BS35" s="368"/>
      <c r="BT35" s="368"/>
      <c r="BU35" s="368"/>
      <c r="BV35" s="181"/>
      <c r="BW35" s="367">
        <f t="shared" ref="BW35:BW43" si="2">IF(BY35="","",BW34+1)</f>
        <v>29</v>
      </c>
      <c r="BX35" s="367"/>
      <c r="BY35" s="368" t="str">
        <f>IF('各会計、関係団体の財政状況及び健全化判断比率'!B69="","",'各会計、関係団体の財政状況及び健全化判断比率'!B69)</f>
        <v>直方市・北九州市岡森用水組合</v>
      </c>
      <c r="BZ35" s="368"/>
      <c r="CA35" s="368"/>
      <c r="CB35" s="368"/>
      <c r="CC35" s="368"/>
      <c r="CD35" s="368"/>
      <c r="CE35" s="368"/>
      <c r="CF35" s="368"/>
      <c r="CG35" s="368"/>
      <c r="CH35" s="368"/>
      <c r="CI35" s="368"/>
      <c r="CJ35" s="368"/>
      <c r="CK35" s="368"/>
      <c r="CL35" s="368"/>
      <c r="CM35" s="368"/>
      <c r="CN35" s="181"/>
      <c r="CO35" s="367">
        <f t="shared" ref="CO35:CO43" si="3">IF(CQ35="","",CO34+1)</f>
        <v>32</v>
      </c>
      <c r="CP35" s="367"/>
      <c r="CQ35" s="368" t="str">
        <f>IF('各会計、関係団体の財政状況及び健全化判断比率'!BS8="","",'各会計、関係団体の財政状況及び健全化判断比率'!BS8)</f>
        <v>福岡北九州高速道路公社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〇</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土地区画整理事業清算特別会計</v>
      </c>
      <c r="F36" s="368"/>
      <c r="G36" s="368"/>
      <c r="H36" s="368"/>
      <c r="I36" s="368"/>
      <c r="J36" s="368"/>
      <c r="K36" s="368"/>
      <c r="L36" s="368"/>
      <c r="M36" s="368"/>
      <c r="N36" s="368"/>
      <c r="O36" s="368"/>
      <c r="P36" s="368"/>
      <c r="Q36" s="368"/>
      <c r="R36" s="368"/>
      <c r="S36" s="368"/>
      <c r="T36" s="181"/>
      <c r="U36" s="367">
        <f t="shared" ref="U36:U43" si="4">IF(W36="","",U35+1)</f>
        <v>12</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16</v>
      </c>
      <c r="AN36" s="367"/>
      <c r="AO36" s="368" t="str">
        <f>IF('各会計、関係団体の財政状況及び健全化判断比率'!B34="","",'各会計、関係団体の財政状況及び健全化判断比率'!B34)</f>
        <v>交通事業会計</v>
      </c>
      <c r="AP36" s="368"/>
      <c r="AQ36" s="368"/>
      <c r="AR36" s="368"/>
      <c r="AS36" s="368"/>
      <c r="AT36" s="368"/>
      <c r="AU36" s="368"/>
      <c r="AV36" s="368"/>
      <c r="AW36" s="368"/>
      <c r="AX36" s="368"/>
      <c r="AY36" s="368"/>
      <c r="AZ36" s="368"/>
      <c r="BA36" s="368"/>
      <c r="BB36" s="368"/>
      <c r="BC36" s="368"/>
      <c r="BD36" s="181"/>
      <c r="BE36" s="367">
        <f t="shared" si="1"/>
        <v>22</v>
      </c>
      <c r="BF36" s="367"/>
      <c r="BG36" s="368" t="str">
        <f>IF('各会計、関係団体の財政状況及び健全化判断比率'!B40="","",'各会計、関係団体の財政状況及び健全化判断比率'!B40)</f>
        <v>渡船特別会計</v>
      </c>
      <c r="BH36" s="368"/>
      <c r="BI36" s="368"/>
      <c r="BJ36" s="368"/>
      <c r="BK36" s="368"/>
      <c r="BL36" s="368"/>
      <c r="BM36" s="368"/>
      <c r="BN36" s="368"/>
      <c r="BO36" s="368"/>
      <c r="BP36" s="368"/>
      <c r="BQ36" s="368"/>
      <c r="BR36" s="368"/>
      <c r="BS36" s="368"/>
      <c r="BT36" s="368"/>
      <c r="BU36" s="368"/>
      <c r="BV36" s="181"/>
      <c r="BW36" s="367">
        <f t="shared" si="2"/>
        <v>30</v>
      </c>
      <c r="BX36" s="367"/>
      <c r="BY36" s="368" t="str">
        <f>IF('各会計、関係団体の財政状況及び健全化判断比率'!B70="","",'各会計、関係団体の財政状況及び健全化判断比率'!B70)</f>
        <v>福岡県後期高齢者医療広域連合</v>
      </c>
      <c r="BZ36" s="368"/>
      <c r="CA36" s="368"/>
      <c r="CB36" s="368"/>
      <c r="CC36" s="368"/>
      <c r="CD36" s="368"/>
      <c r="CE36" s="368"/>
      <c r="CF36" s="368"/>
      <c r="CG36" s="368"/>
      <c r="CH36" s="368"/>
      <c r="CI36" s="368"/>
      <c r="CJ36" s="368"/>
      <c r="CK36" s="368"/>
      <c r="CL36" s="368"/>
      <c r="CM36" s="368"/>
      <c r="CN36" s="181"/>
      <c r="CO36" s="367">
        <f t="shared" si="3"/>
        <v>33</v>
      </c>
      <c r="CP36" s="367"/>
      <c r="CQ36" s="368" t="str">
        <f>IF('各会計、関係団体の財政状況及び健全化判断比率'!BS9="","",'各会計、関係団体の財政状況及び健全化判断比率'!BS9)</f>
        <v>公立大学法人　北九州市立大学</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f>IF(E37="","",C36+1)</f>
        <v>4</v>
      </c>
      <c r="D37" s="367"/>
      <c r="E37" s="368" t="str">
        <f>IF('各会計、関係団体の財政状況及び健全化判断比率'!B10="","",'各会計、関係団体の財政状況及び健全化判断比率'!B10)</f>
        <v>公債償還特別会計</v>
      </c>
      <c r="F37" s="368"/>
      <c r="G37" s="368"/>
      <c r="H37" s="368"/>
      <c r="I37" s="368"/>
      <c r="J37" s="368"/>
      <c r="K37" s="368"/>
      <c r="L37" s="368"/>
      <c r="M37" s="368"/>
      <c r="N37" s="368"/>
      <c r="O37" s="368"/>
      <c r="P37" s="368"/>
      <c r="Q37" s="368"/>
      <c r="R37" s="368"/>
      <c r="S37" s="368"/>
      <c r="T37" s="181"/>
      <c r="U37" s="367">
        <f t="shared" si="4"/>
        <v>13</v>
      </c>
      <c r="V37" s="367"/>
      <c r="W37" s="368" t="str">
        <f>IF('各会計、関係団体の財政状況及び健全化判断比率'!B31="","",'各会計、関係団体の財政状況及び健全化判断比率'!B31)</f>
        <v>駐車場特別会計</v>
      </c>
      <c r="X37" s="368"/>
      <c r="Y37" s="368"/>
      <c r="Z37" s="368"/>
      <c r="AA37" s="368"/>
      <c r="AB37" s="368"/>
      <c r="AC37" s="368"/>
      <c r="AD37" s="368"/>
      <c r="AE37" s="368"/>
      <c r="AF37" s="368"/>
      <c r="AG37" s="368"/>
      <c r="AH37" s="368"/>
      <c r="AI37" s="368"/>
      <c r="AJ37" s="368"/>
      <c r="AK37" s="368"/>
      <c r="AL37" s="181"/>
      <c r="AM37" s="367">
        <f t="shared" si="0"/>
        <v>17</v>
      </c>
      <c r="AN37" s="367"/>
      <c r="AO37" s="368" t="str">
        <f>IF('各会計、関係団体の財政状況及び健全化判断比率'!B35="","",'各会計、関係団体の財政状況及び健全化判断比率'!B35)</f>
        <v>病院事業会計</v>
      </c>
      <c r="AP37" s="368"/>
      <c r="AQ37" s="368"/>
      <c r="AR37" s="368"/>
      <c r="AS37" s="368"/>
      <c r="AT37" s="368"/>
      <c r="AU37" s="368"/>
      <c r="AV37" s="368"/>
      <c r="AW37" s="368"/>
      <c r="AX37" s="368"/>
      <c r="AY37" s="368"/>
      <c r="AZ37" s="368"/>
      <c r="BA37" s="368"/>
      <c r="BB37" s="368"/>
      <c r="BC37" s="368"/>
      <c r="BD37" s="181"/>
      <c r="BE37" s="367">
        <f t="shared" si="1"/>
        <v>23</v>
      </c>
      <c r="BF37" s="367"/>
      <c r="BG37" s="368" t="str">
        <f>IF('各会計、関係団体の財政状況及び健全化判断比率'!B41="","",'各会計、関係団体の財政状況及び健全化判断比率'!B41)</f>
        <v>漁業集落排水特別会計</v>
      </c>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f t="shared" si="3"/>
        <v>34</v>
      </c>
      <c r="CP37" s="367"/>
      <c r="CQ37" s="368" t="str">
        <f>IF('各会計、関係団体の財政状況及び健全化判断比率'!BS10="","",'各会計、関係団体の財政状況及び健全化判断比率'!BS10)</f>
        <v>公益財団法人　北九州産業学術推進機構</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f t="shared" ref="C38:C43" si="5">IF(E38="","",C37+1)</f>
        <v>5</v>
      </c>
      <c r="D38" s="367"/>
      <c r="E38" s="368" t="str">
        <f>IF('各会計、関係団体の財政状況及び健全化判断比率'!B11="","",'各会計、関係団体の財政状況及び健全化判断比率'!B11)</f>
        <v>住宅新築資金等貸付特別会計</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f t="shared" si="0"/>
        <v>18</v>
      </c>
      <c r="AN38" s="367"/>
      <c r="AO38" s="368" t="str">
        <f>IF('各会計、関係団体の財政状況及び健全化判断比率'!B36="","",'各会計、関係団体の財政状況及び健全化判断比率'!B36)</f>
        <v>下水道事業会計</v>
      </c>
      <c r="AP38" s="368"/>
      <c r="AQ38" s="368"/>
      <c r="AR38" s="368"/>
      <c r="AS38" s="368"/>
      <c r="AT38" s="368"/>
      <c r="AU38" s="368"/>
      <c r="AV38" s="368"/>
      <c r="AW38" s="368"/>
      <c r="AX38" s="368"/>
      <c r="AY38" s="368"/>
      <c r="AZ38" s="368"/>
      <c r="BA38" s="368"/>
      <c r="BB38" s="368"/>
      <c r="BC38" s="368"/>
      <c r="BD38" s="181"/>
      <c r="BE38" s="367">
        <f t="shared" si="1"/>
        <v>24</v>
      </c>
      <c r="BF38" s="367"/>
      <c r="BG38" s="368" t="str">
        <f>IF('各会計、関係団体の財政状況及び健全化判断比率'!B42="","",'各会計、関係団体の財政状況及び健全化判断比率'!B42)</f>
        <v>港湾整備特別会計</v>
      </c>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f t="shared" si="3"/>
        <v>35</v>
      </c>
      <c r="CP38" s="367"/>
      <c r="CQ38" s="368" t="str">
        <f>IF('各会計、関係団体の財政状況及び健全化判断比率'!BS11="","",'各会計、関係団体の財政状況及び健全化判断比率'!BS11)</f>
        <v>公益財団法人　北九州国際交流協会</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f t="shared" si="5"/>
        <v>6</v>
      </c>
      <c r="D39" s="367"/>
      <c r="E39" s="368" t="str">
        <f>IF('各会計、関係団体の財政状況及び健全化判断比率'!B12="","",'各会計、関係団体の財政状況及び健全化判断比率'!B12)</f>
        <v>土地取得特別会計</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f t="shared" si="0"/>
        <v>19</v>
      </c>
      <c r="AN39" s="367"/>
      <c r="AO39" s="368" t="str">
        <f>IF('各会計、関係団体の財政状況及び健全化判断比率'!B37="","",'各会計、関係団体の財政状況及び健全化判断比率'!B37)</f>
        <v>公営競技事業会計</v>
      </c>
      <c r="AP39" s="368"/>
      <c r="AQ39" s="368"/>
      <c r="AR39" s="368"/>
      <c r="AS39" s="368"/>
      <c r="AT39" s="368"/>
      <c r="AU39" s="368"/>
      <c r="AV39" s="368"/>
      <c r="AW39" s="368"/>
      <c r="AX39" s="368"/>
      <c r="AY39" s="368"/>
      <c r="AZ39" s="368"/>
      <c r="BA39" s="368"/>
      <c r="BB39" s="368"/>
      <c r="BC39" s="368"/>
      <c r="BD39" s="181"/>
      <c r="BE39" s="367">
        <f t="shared" si="1"/>
        <v>25</v>
      </c>
      <c r="BF39" s="367"/>
      <c r="BG39" s="368" t="str">
        <f>IF('各会計、関係団体の財政状況及び健全化判断比率'!B43="","",'各会計、関係団体の財政状況及び健全化判断比率'!B43)</f>
        <v>市民太陽光発電所特別会計</v>
      </c>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f t="shared" si="3"/>
        <v>36</v>
      </c>
      <c r="CP39" s="367"/>
      <c r="CQ39" s="368" t="str">
        <f>IF('各会計、関係団体の財政状況及び健全化判断比率'!BS12="","",'各会計、関係団体の財政状況及び健全化判断比率'!BS12)</f>
        <v>公益財団法人　北九州市どうぶつ公園協会</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f t="shared" si="5"/>
        <v>7</v>
      </c>
      <c r="D40" s="367"/>
      <c r="E40" s="368" t="str">
        <f>IF('各会計、関係団体の財政状況及び健全化判断比率'!B13="","",'各会計、関係団体の財政状況及び健全化判断比率'!B13)</f>
        <v>母子父子寡婦福祉資金特別会計</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f t="shared" si="1"/>
        <v>26</v>
      </c>
      <c r="BF40" s="367"/>
      <c r="BG40" s="368" t="str">
        <f>IF('各会計、関係団体の財政状況及び健全化判断比率'!B44="","",'各会計、関係団体の財政状況及び健全化判断比率'!B44)</f>
        <v>産業用地整備特別会計</v>
      </c>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f t="shared" si="3"/>
        <v>37</v>
      </c>
      <c r="CP40" s="367"/>
      <c r="CQ40" s="368" t="str">
        <f>IF('各会計、関係団体の財政状況及び健全化判断比率'!BS13="","",'各会計、関係団体の財政状況及び健全化判断比率'!BS13)</f>
        <v>公益財団法人　北九州市学校給食協会</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f t="shared" si="5"/>
        <v>8</v>
      </c>
      <c r="D41" s="367"/>
      <c r="E41" s="368" t="str">
        <f>IF('各会計、関係団体の財政状況及び健全化判断比率'!B14="","",'各会計、関係団体の財政状況及び健全化判断比率'!B14)</f>
        <v>臨海部産業用地貸付特別会計</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f t="shared" si="1"/>
        <v>27</v>
      </c>
      <c r="BF41" s="367"/>
      <c r="BG41" s="368" t="str">
        <f>IF('各会計、関係団体の財政状況及び健全化判断比率'!B45="","",'各会計、関係団体の財政状況及び健全化判断比率'!B45)</f>
        <v>空港関連用地整備特別会計</v>
      </c>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f t="shared" si="3"/>
        <v>38</v>
      </c>
      <c r="CP41" s="367"/>
      <c r="CQ41" s="368" t="str">
        <f>IF('各会計、関係団体の財政状況及び健全化判断比率'!BS14="","",'各会計、関係団体の財政状況及び健全化判断比率'!BS14)</f>
        <v>公益財団法人　北九州市芸術文化振興財団</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f t="shared" si="5"/>
        <v>9</v>
      </c>
      <c r="D42" s="367"/>
      <c r="E42" s="368" t="str">
        <f>IF('各会計、関係団体の財政状況及び健全化判断比率'!B15="","",'各会計、関係団体の財政状況及び健全化判断比率'!B15)</f>
        <v>市立病院機構病院事業債管理特別会計</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f t="shared" si="3"/>
        <v>39</v>
      </c>
      <c r="CP42" s="367"/>
      <c r="CQ42" s="368" t="str">
        <f>IF('各会計、関係団体の財政状況及び健全化判断比率'!BS15="","",'各会計、関係団体の財政状況及び健全化判断比率'!BS15)</f>
        <v>公益財団法人　アジア女性交流・研究フォーラム</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f t="shared" si="3"/>
        <v>40</v>
      </c>
      <c r="CP43" s="367"/>
      <c r="CQ43" s="368" t="str">
        <f>IF('各会計、関係団体の財政状況及び健全化判断比率'!BS16="","",'各会計、関係団体の財政状況及び健全化判断比率'!BS16)</f>
        <v>公益財団法人　アジア成長研究所</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9HdX+AXGXNYQasvQOxUNsuypsxZWFa/8s8VJgeX9xYXVDqr5B9W7nMc3Fvgqk8XaLnRgQnt/Zl6Q5772Ibccwg==" saltValue="MLGs1WMOO6gyO/Ui4BPkI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181081993</v>
      </c>
      <c r="S5" s="677"/>
      <c r="T5" s="677"/>
      <c r="U5" s="677"/>
      <c r="V5" s="677"/>
      <c r="W5" s="677"/>
      <c r="X5" s="677"/>
      <c r="Y5" s="702"/>
      <c r="Z5" s="715">
        <v>29.3</v>
      </c>
      <c r="AA5" s="715"/>
      <c r="AB5" s="715"/>
      <c r="AC5" s="715"/>
      <c r="AD5" s="716">
        <v>167031525</v>
      </c>
      <c r="AE5" s="716"/>
      <c r="AF5" s="716"/>
      <c r="AG5" s="716"/>
      <c r="AH5" s="716"/>
      <c r="AI5" s="716"/>
      <c r="AJ5" s="716"/>
      <c r="AK5" s="716"/>
      <c r="AL5" s="703">
        <v>59.5</v>
      </c>
      <c r="AM5" s="685"/>
      <c r="AN5" s="685"/>
      <c r="AO5" s="704"/>
      <c r="AP5" s="679" t="s">
        <v>216</v>
      </c>
      <c r="AQ5" s="680"/>
      <c r="AR5" s="680"/>
      <c r="AS5" s="680"/>
      <c r="AT5" s="680"/>
      <c r="AU5" s="680"/>
      <c r="AV5" s="680"/>
      <c r="AW5" s="680"/>
      <c r="AX5" s="680"/>
      <c r="AY5" s="680"/>
      <c r="AZ5" s="680"/>
      <c r="BA5" s="680"/>
      <c r="BB5" s="680"/>
      <c r="BC5" s="680"/>
      <c r="BD5" s="680"/>
      <c r="BE5" s="680"/>
      <c r="BF5" s="681"/>
      <c r="BG5" s="621">
        <v>159601564</v>
      </c>
      <c r="BH5" s="622"/>
      <c r="BI5" s="622"/>
      <c r="BJ5" s="622"/>
      <c r="BK5" s="622"/>
      <c r="BL5" s="622"/>
      <c r="BM5" s="622"/>
      <c r="BN5" s="623"/>
      <c r="BO5" s="659">
        <v>88.1</v>
      </c>
      <c r="BP5" s="659"/>
      <c r="BQ5" s="659"/>
      <c r="BR5" s="659"/>
      <c r="BS5" s="660">
        <v>1784156</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3063894</v>
      </c>
      <c r="S6" s="622"/>
      <c r="T6" s="622"/>
      <c r="U6" s="622"/>
      <c r="V6" s="622"/>
      <c r="W6" s="622"/>
      <c r="X6" s="622"/>
      <c r="Y6" s="623"/>
      <c r="Z6" s="659">
        <v>0.5</v>
      </c>
      <c r="AA6" s="659"/>
      <c r="AB6" s="659"/>
      <c r="AC6" s="659"/>
      <c r="AD6" s="660">
        <v>3063894</v>
      </c>
      <c r="AE6" s="660"/>
      <c r="AF6" s="660"/>
      <c r="AG6" s="660"/>
      <c r="AH6" s="660"/>
      <c r="AI6" s="660"/>
      <c r="AJ6" s="660"/>
      <c r="AK6" s="660"/>
      <c r="AL6" s="624">
        <v>1.1000000000000001</v>
      </c>
      <c r="AM6" s="625"/>
      <c r="AN6" s="625"/>
      <c r="AO6" s="661"/>
      <c r="AP6" s="618" t="s">
        <v>221</v>
      </c>
      <c r="AQ6" s="619"/>
      <c r="AR6" s="619"/>
      <c r="AS6" s="619"/>
      <c r="AT6" s="619"/>
      <c r="AU6" s="619"/>
      <c r="AV6" s="619"/>
      <c r="AW6" s="619"/>
      <c r="AX6" s="619"/>
      <c r="AY6" s="619"/>
      <c r="AZ6" s="619"/>
      <c r="BA6" s="619"/>
      <c r="BB6" s="619"/>
      <c r="BC6" s="619"/>
      <c r="BD6" s="619"/>
      <c r="BE6" s="619"/>
      <c r="BF6" s="620"/>
      <c r="BG6" s="621">
        <v>159601564</v>
      </c>
      <c r="BH6" s="622"/>
      <c r="BI6" s="622"/>
      <c r="BJ6" s="622"/>
      <c r="BK6" s="622"/>
      <c r="BL6" s="622"/>
      <c r="BM6" s="622"/>
      <c r="BN6" s="623"/>
      <c r="BO6" s="659">
        <v>88.1</v>
      </c>
      <c r="BP6" s="659"/>
      <c r="BQ6" s="659"/>
      <c r="BR6" s="659"/>
      <c r="BS6" s="660">
        <v>1784156</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1640327</v>
      </c>
      <c r="CS6" s="622"/>
      <c r="CT6" s="622"/>
      <c r="CU6" s="622"/>
      <c r="CV6" s="622"/>
      <c r="CW6" s="622"/>
      <c r="CX6" s="622"/>
      <c r="CY6" s="623"/>
      <c r="CZ6" s="703">
        <v>0.3</v>
      </c>
      <c r="DA6" s="685"/>
      <c r="DB6" s="685"/>
      <c r="DC6" s="705"/>
      <c r="DD6" s="627" t="s">
        <v>121</v>
      </c>
      <c r="DE6" s="622"/>
      <c r="DF6" s="622"/>
      <c r="DG6" s="622"/>
      <c r="DH6" s="622"/>
      <c r="DI6" s="622"/>
      <c r="DJ6" s="622"/>
      <c r="DK6" s="622"/>
      <c r="DL6" s="622"/>
      <c r="DM6" s="622"/>
      <c r="DN6" s="622"/>
      <c r="DO6" s="622"/>
      <c r="DP6" s="623"/>
      <c r="DQ6" s="627">
        <v>1640208</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31765</v>
      </c>
      <c r="S7" s="622"/>
      <c r="T7" s="622"/>
      <c r="U7" s="622"/>
      <c r="V7" s="622"/>
      <c r="W7" s="622"/>
      <c r="X7" s="622"/>
      <c r="Y7" s="623"/>
      <c r="Z7" s="659">
        <v>0</v>
      </c>
      <c r="AA7" s="659"/>
      <c r="AB7" s="659"/>
      <c r="AC7" s="659"/>
      <c r="AD7" s="660">
        <v>31765</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76683071</v>
      </c>
      <c r="BH7" s="622"/>
      <c r="BI7" s="622"/>
      <c r="BJ7" s="622"/>
      <c r="BK7" s="622"/>
      <c r="BL7" s="622"/>
      <c r="BM7" s="622"/>
      <c r="BN7" s="623"/>
      <c r="BO7" s="659">
        <v>42.3</v>
      </c>
      <c r="BP7" s="659"/>
      <c r="BQ7" s="659"/>
      <c r="BR7" s="659"/>
      <c r="BS7" s="660">
        <v>1784156</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39536367</v>
      </c>
      <c r="CS7" s="622"/>
      <c r="CT7" s="622"/>
      <c r="CU7" s="622"/>
      <c r="CV7" s="622"/>
      <c r="CW7" s="622"/>
      <c r="CX7" s="622"/>
      <c r="CY7" s="623"/>
      <c r="CZ7" s="659">
        <v>6.4</v>
      </c>
      <c r="DA7" s="659"/>
      <c r="DB7" s="659"/>
      <c r="DC7" s="659"/>
      <c r="DD7" s="627">
        <v>944494</v>
      </c>
      <c r="DE7" s="622"/>
      <c r="DF7" s="622"/>
      <c r="DG7" s="622"/>
      <c r="DH7" s="622"/>
      <c r="DI7" s="622"/>
      <c r="DJ7" s="622"/>
      <c r="DK7" s="622"/>
      <c r="DL7" s="622"/>
      <c r="DM7" s="622"/>
      <c r="DN7" s="622"/>
      <c r="DO7" s="622"/>
      <c r="DP7" s="623"/>
      <c r="DQ7" s="627">
        <v>34121672</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653886</v>
      </c>
      <c r="S8" s="622"/>
      <c r="T8" s="622"/>
      <c r="U8" s="622"/>
      <c r="V8" s="622"/>
      <c r="W8" s="622"/>
      <c r="X8" s="622"/>
      <c r="Y8" s="623"/>
      <c r="Z8" s="659">
        <v>0.1</v>
      </c>
      <c r="AA8" s="659"/>
      <c r="AB8" s="659"/>
      <c r="AC8" s="659"/>
      <c r="AD8" s="660">
        <v>653886</v>
      </c>
      <c r="AE8" s="660"/>
      <c r="AF8" s="660"/>
      <c r="AG8" s="660"/>
      <c r="AH8" s="660"/>
      <c r="AI8" s="660"/>
      <c r="AJ8" s="660"/>
      <c r="AK8" s="660"/>
      <c r="AL8" s="624">
        <v>0.2</v>
      </c>
      <c r="AM8" s="625"/>
      <c r="AN8" s="625"/>
      <c r="AO8" s="661"/>
      <c r="AP8" s="618" t="s">
        <v>227</v>
      </c>
      <c r="AQ8" s="619"/>
      <c r="AR8" s="619"/>
      <c r="AS8" s="619"/>
      <c r="AT8" s="619"/>
      <c r="AU8" s="619"/>
      <c r="AV8" s="619"/>
      <c r="AW8" s="619"/>
      <c r="AX8" s="619"/>
      <c r="AY8" s="619"/>
      <c r="AZ8" s="619"/>
      <c r="BA8" s="619"/>
      <c r="BB8" s="619"/>
      <c r="BC8" s="619"/>
      <c r="BD8" s="619"/>
      <c r="BE8" s="619"/>
      <c r="BF8" s="620"/>
      <c r="BG8" s="621">
        <v>1528110</v>
      </c>
      <c r="BH8" s="622"/>
      <c r="BI8" s="622"/>
      <c r="BJ8" s="622"/>
      <c r="BK8" s="622"/>
      <c r="BL8" s="622"/>
      <c r="BM8" s="622"/>
      <c r="BN8" s="623"/>
      <c r="BO8" s="659">
        <v>0.8</v>
      </c>
      <c r="BP8" s="659"/>
      <c r="BQ8" s="659"/>
      <c r="BR8" s="659"/>
      <c r="BS8" s="660" t="s">
        <v>121</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235900407</v>
      </c>
      <c r="CS8" s="622"/>
      <c r="CT8" s="622"/>
      <c r="CU8" s="622"/>
      <c r="CV8" s="622"/>
      <c r="CW8" s="622"/>
      <c r="CX8" s="622"/>
      <c r="CY8" s="623"/>
      <c r="CZ8" s="659">
        <v>38.4</v>
      </c>
      <c r="DA8" s="659"/>
      <c r="DB8" s="659"/>
      <c r="DC8" s="659"/>
      <c r="DD8" s="627">
        <v>1986425</v>
      </c>
      <c r="DE8" s="622"/>
      <c r="DF8" s="622"/>
      <c r="DG8" s="622"/>
      <c r="DH8" s="622"/>
      <c r="DI8" s="622"/>
      <c r="DJ8" s="622"/>
      <c r="DK8" s="622"/>
      <c r="DL8" s="622"/>
      <c r="DM8" s="622"/>
      <c r="DN8" s="622"/>
      <c r="DO8" s="622"/>
      <c r="DP8" s="623"/>
      <c r="DQ8" s="627">
        <v>120120399</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809076</v>
      </c>
      <c r="S9" s="622"/>
      <c r="T9" s="622"/>
      <c r="U9" s="622"/>
      <c r="V9" s="622"/>
      <c r="W9" s="622"/>
      <c r="X9" s="622"/>
      <c r="Y9" s="623"/>
      <c r="Z9" s="659">
        <v>0.1</v>
      </c>
      <c r="AA9" s="659"/>
      <c r="AB9" s="659"/>
      <c r="AC9" s="659"/>
      <c r="AD9" s="660">
        <v>809076</v>
      </c>
      <c r="AE9" s="660"/>
      <c r="AF9" s="660"/>
      <c r="AG9" s="660"/>
      <c r="AH9" s="660"/>
      <c r="AI9" s="660"/>
      <c r="AJ9" s="660"/>
      <c r="AK9" s="660"/>
      <c r="AL9" s="624">
        <v>0.3</v>
      </c>
      <c r="AM9" s="625"/>
      <c r="AN9" s="625"/>
      <c r="AO9" s="661"/>
      <c r="AP9" s="618" t="s">
        <v>230</v>
      </c>
      <c r="AQ9" s="619"/>
      <c r="AR9" s="619"/>
      <c r="AS9" s="619"/>
      <c r="AT9" s="619"/>
      <c r="AU9" s="619"/>
      <c r="AV9" s="619"/>
      <c r="AW9" s="619"/>
      <c r="AX9" s="619"/>
      <c r="AY9" s="619"/>
      <c r="AZ9" s="619"/>
      <c r="BA9" s="619"/>
      <c r="BB9" s="619"/>
      <c r="BC9" s="619"/>
      <c r="BD9" s="619"/>
      <c r="BE9" s="619"/>
      <c r="BF9" s="620"/>
      <c r="BG9" s="621">
        <v>63765418</v>
      </c>
      <c r="BH9" s="622"/>
      <c r="BI9" s="622"/>
      <c r="BJ9" s="622"/>
      <c r="BK9" s="622"/>
      <c r="BL9" s="622"/>
      <c r="BM9" s="622"/>
      <c r="BN9" s="623"/>
      <c r="BO9" s="659">
        <v>35.200000000000003</v>
      </c>
      <c r="BP9" s="659"/>
      <c r="BQ9" s="659"/>
      <c r="BR9" s="659"/>
      <c r="BS9" s="660" t="s">
        <v>121</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48050528</v>
      </c>
      <c r="CS9" s="622"/>
      <c r="CT9" s="622"/>
      <c r="CU9" s="622"/>
      <c r="CV9" s="622"/>
      <c r="CW9" s="622"/>
      <c r="CX9" s="622"/>
      <c r="CY9" s="623"/>
      <c r="CZ9" s="659">
        <v>7.8</v>
      </c>
      <c r="DA9" s="659"/>
      <c r="DB9" s="659"/>
      <c r="DC9" s="659"/>
      <c r="DD9" s="627">
        <v>9438362</v>
      </c>
      <c r="DE9" s="622"/>
      <c r="DF9" s="622"/>
      <c r="DG9" s="622"/>
      <c r="DH9" s="622"/>
      <c r="DI9" s="622"/>
      <c r="DJ9" s="622"/>
      <c r="DK9" s="622"/>
      <c r="DL9" s="622"/>
      <c r="DM9" s="622"/>
      <c r="DN9" s="622"/>
      <c r="DO9" s="622"/>
      <c r="DP9" s="623"/>
      <c r="DQ9" s="627">
        <v>20417917</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v>139449</v>
      </c>
      <c r="S10" s="622"/>
      <c r="T10" s="622"/>
      <c r="U10" s="622"/>
      <c r="V10" s="622"/>
      <c r="W10" s="622"/>
      <c r="X10" s="622"/>
      <c r="Y10" s="623"/>
      <c r="Z10" s="659">
        <v>0</v>
      </c>
      <c r="AA10" s="659"/>
      <c r="AB10" s="659"/>
      <c r="AC10" s="659"/>
      <c r="AD10" s="660">
        <v>139449</v>
      </c>
      <c r="AE10" s="660"/>
      <c r="AF10" s="660"/>
      <c r="AG10" s="660"/>
      <c r="AH10" s="660"/>
      <c r="AI10" s="660"/>
      <c r="AJ10" s="660"/>
      <c r="AK10" s="660"/>
      <c r="AL10" s="624">
        <v>0</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3621594</v>
      </c>
      <c r="BH10" s="622"/>
      <c r="BI10" s="622"/>
      <c r="BJ10" s="622"/>
      <c r="BK10" s="622"/>
      <c r="BL10" s="622"/>
      <c r="BM10" s="622"/>
      <c r="BN10" s="623"/>
      <c r="BO10" s="659">
        <v>2</v>
      </c>
      <c r="BP10" s="659"/>
      <c r="BQ10" s="659"/>
      <c r="BR10" s="659"/>
      <c r="BS10" s="660">
        <v>592040</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449543</v>
      </c>
      <c r="CS10" s="622"/>
      <c r="CT10" s="622"/>
      <c r="CU10" s="622"/>
      <c r="CV10" s="622"/>
      <c r="CW10" s="622"/>
      <c r="CX10" s="622"/>
      <c r="CY10" s="623"/>
      <c r="CZ10" s="659">
        <v>0.1</v>
      </c>
      <c r="DA10" s="659"/>
      <c r="DB10" s="659"/>
      <c r="DC10" s="659"/>
      <c r="DD10" s="627" t="s">
        <v>121</v>
      </c>
      <c r="DE10" s="622"/>
      <c r="DF10" s="622"/>
      <c r="DG10" s="622"/>
      <c r="DH10" s="622"/>
      <c r="DI10" s="622"/>
      <c r="DJ10" s="622"/>
      <c r="DK10" s="622"/>
      <c r="DL10" s="622"/>
      <c r="DM10" s="622"/>
      <c r="DN10" s="622"/>
      <c r="DO10" s="622"/>
      <c r="DP10" s="623"/>
      <c r="DQ10" s="627">
        <v>346853</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23131818</v>
      </c>
      <c r="S11" s="622"/>
      <c r="T11" s="622"/>
      <c r="U11" s="622"/>
      <c r="V11" s="622"/>
      <c r="W11" s="622"/>
      <c r="X11" s="622"/>
      <c r="Y11" s="623"/>
      <c r="Z11" s="624">
        <v>3.7</v>
      </c>
      <c r="AA11" s="625"/>
      <c r="AB11" s="625"/>
      <c r="AC11" s="626"/>
      <c r="AD11" s="627">
        <v>23131818</v>
      </c>
      <c r="AE11" s="622"/>
      <c r="AF11" s="622"/>
      <c r="AG11" s="622"/>
      <c r="AH11" s="622"/>
      <c r="AI11" s="622"/>
      <c r="AJ11" s="622"/>
      <c r="AK11" s="623"/>
      <c r="AL11" s="624">
        <v>8.1999999999999993</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7767949</v>
      </c>
      <c r="BH11" s="622"/>
      <c r="BI11" s="622"/>
      <c r="BJ11" s="622"/>
      <c r="BK11" s="622"/>
      <c r="BL11" s="622"/>
      <c r="BM11" s="622"/>
      <c r="BN11" s="623"/>
      <c r="BO11" s="659">
        <v>4.3</v>
      </c>
      <c r="BP11" s="659"/>
      <c r="BQ11" s="659"/>
      <c r="BR11" s="659"/>
      <c r="BS11" s="660">
        <v>1192116</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2014876</v>
      </c>
      <c r="CS11" s="622"/>
      <c r="CT11" s="622"/>
      <c r="CU11" s="622"/>
      <c r="CV11" s="622"/>
      <c r="CW11" s="622"/>
      <c r="CX11" s="622"/>
      <c r="CY11" s="623"/>
      <c r="CZ11" s="659">
        <v>0.3</v>
      </c>
      <c r="DA11" s="659"/>
      <c r="DB11" s="659"/>
      <c r="DC11" s="659"/>
      <c r="DD11" s="627">
        <v>555730</v>
      </c>
      <c r="DE11" s="622"/>
      <c r="DF11" s="622"/>
      <c r="DG11" s="622"/>
      <c r="DH11" s="622"/>
      <c r="DI11" s="622"/>
      <c r="DJ11" s="622"/>
      <c r="DK11" s="622"/>
      <c r="DL11" s="622"/>
      <c r="DM11" s="622"/>
      <c r="DN11" s="622"/>
      <c r="DO11" s="622"/>
      <c r="DP11" s="623"/>
      <c r="DQ11" s="627">
        <v>1331390</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46315</v>
      </c>
      <c r="S12" s="622"/>
      <c r="T12" s="622"/>
      <c r="U12" s="622"/>
      <c r="V12" s="622"/>
      <c r="W12" s="622"/>
      <c r="X12" s="622"/>
      <c r="Y12" s="623"/>
      <c r="Z12" s="659">
        <v>0</v>
      </c>
      <c r="AA12" s="659"/>
      <c r="AB12" s="659"/>
      <c r="AC12" s="659"/>
      <c r="AD12" s="660">
        <v>46315</v>
      </c>
      <c r="AE12" s="660"/>
      <c r="AF12" s="660"/>
      <c r="AG12" s="660"/>
      <c r="AH12" s="660"/>
      <c r="AI12" s="660"/>
      <c r="AJ12" s="660"/>
      <c r="AK12" s="660"/>
      <c r="AL12" s="624">
        <v>0</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73023377</v>
      </c>
      <c r="BH12" s="622"/>
      <c r="BI12" s="622"/>
      <c r="BJ12" s="622"/>
      <c r="BK12" s="622"/>
      <c r="BL12" s="622"/>
      <c r="BM12" s="622"/>
      <c r="BN12" s="623"/>
      <c r="BO12" s="659">
        <v>40.299999999999997</v>
      </c>
      <c r="BP12" s="659"/>
      <c r="BQ12" s="659"/>
      <c r="BR12" s="659"/>
      <c r="BS12" s="660" t="s">
        <v>121</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45349590</v>
      </c>
      <c r="CS12" s="622"/>
      <c r="CT12" s="622"/>
      <c r="CU12" s="622"/>
      <c r="CV12" s="622"/>
      <c r="CW12" s="622"/>
      <c r="CX12" s="622"/>
      <c r="CY12" s="623"/>
      <c r="CZ12" s="659">
        <v>7.4</v>
      </c>
      <c r="DA12" s="659"/>
      <c r="DB12" s="659"/>
      <c r="DC12" s="659"/>
      <c r="DD12" s="627">
        <v>557255</v>
      </c>
      <c r="DE12" s="622"/>
      <c r="DF12" s="622"/>
      <c r="DG12" s="622"/>
      <c r="DH12" s="622"/>
      <c r="DI12" s="622"/>
      <c r="DJ12" s="622"/>
      <c r="DK12" s="622"/>
      <c r="DL12" s="622"/>
      <c r="DM12" s="622"/>
      <c r="DN12" s="622"/>
      <c r="DO12" s="622"/>
      <c r="DP12" s="623"/>
      <c r="DQ12" s="627">
        <v>8696019</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71562313</v>
      </c>
      <c r="BH13" s="622"/>
      <c r="BI13" s="622"/>
      <c r="BJ13" s="622"/>
      <c r="BK13" s="622"/>
      <c r="BL13" s="622"/>
      <c r="BM13" s="622"/>
      <c r="BN13" s="623"/>
      <c r="BO13" s="659">
        <v>39.5</v>
      </c>
      <c r="BP13" s="659"/>
      <c r="BQ13" s="659"/>
      <c r="BR13" s="659"/>
      <c r="BS13" s="660" t="s">
        <v>121</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70775512</v>
      </c>
      <c r="CS13" s="622"/>
      <c r="CT13" s="622"/>
      <c r="CU13" s="622"/>
      <c r="CV13" s="622"/>
      <c r="CW13" s="622"/>
      <c r="CX13" s="622"/>
      <c r="CY13" s="623"/>
      <c r="CZ13" s="659">
        <v>11.5</v>
      </c>
      <c r="DA13" s="659"/>
      <c r="DB13" s="659"/>
      <c r="DC13" s="659"/>
      <c r="DD13" s="627">
        <v>43837397</v>
      </c>
      <c r="DE13" s="622"/>
      <c r="DF13" s="622"/>
      <c r="DG13" s="622"/>
      <c r="DH13" s="622"/>
      <c r="DI13" s="622"/>
      <c r="DJ13" s="622"/>
      <c r="DK13" s="622"/>
      <c r="DL13" s="622"/>
      <c r="DM13" s="622"/>
      <c r="DN13" s="622"/>
      <c r="DO13" s="622"/>
      <c r="DP13" s="623"/>
      <c r="DQ13" s="627">
        <v>23619927</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29544</v>
      </c>
      <c r="S14" s="622"/>
      <c r="T14" s="622"/>
      <c r="U14" s="622"/>
      <c r="V14" s="622"/>
      <c r="W14" s="622"/>
      <c r="X14" s="622"/>
      <c r="Y14" s="623"/>
      <c r="Z14" s="659">
        <v>0</v>
      </c>
      <c r="AA14" s="659"/>
      <c r="AB14" s="659"/>
      <c r="AC14" s="659"/>
      <c r="AD14" s="660">
        <v>29544</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2290978</v>
      </c>
      <c r="BH14" s="622"/>
      <c r="BI14" s="622"/>
      <c r="BJ14" s="622"/>
      <c r="BK14" s="622"/>
      <c r="BL14" s="622"/>
      <c r="BM14" s="622"/>
      <c r="BN14" s="623"/>
      <c r="BO14" s="659">
        <v>1.3</v>
      </c>
      <c r="BP14" s="659"/>
      <c r="BQ14" s="659"/>
      <c r="BR14" s="659"/>
      <c r="BS14" s="660" t="s">
        <v>121</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12550205</v>
      </c>
      <c r="CS14" s="622"/>
      <c r="CT14" s="622"/>
      <c r="CU14" s="622"/>
      <c r="CV14" s="622"/>
      <c r="CW14" s="622"/>
      <c r="CX14" s="622"/>
      <c r="CY14" s="623"/>
      <c r="CZ14" s="659">
        <v>2</v>
      </c>
      <c r="DA14" s="659"/>
      <c r="DB14" s="659"/>
      <c r="DC14" s="659"/>
      <c r="DD14" s="627">
        <v>1573656</v>
      </c>
      <c r="DE14" s="622"/>
      <c r="DF14" s="622"/>
      <c r="DG14" s="622"/>
      <c r="DH14" s="622"/>
      <c r="DI14" s="622"/>
      <c r="DJ14" s="622"/>
      <c r="DK14" s="622"/>
      <c r="DL14" s="622"/>
      <c r="DM14" s="622"/>
      <c r="DN14" s="622"/>
      <c r="DO14" s="622"/>
      <c r="DP14" s="623"/>
      <c r="DQ14" s="627">
        <v>11098516</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v>6103328</v>
      </c>
      <c r="S15" s="622"/>
      <c r="T15" s="622"/>
      <c r="U15" s="622"/>
      <c r="V15" s="622"/>
      <c r="W15" s="622"/>
      <c r="X15" s="622"/>
      <c r="Y15" s="623"/>
      <c r="Z15" s="659">
        <v>1</v>
      </c>
      <c r="AA15" s="659"/>
      <c r="AB15" s="659"/>
      <c r="AC15" s="659"/>
      <c r="AD15" s="660">
        <v>6103328</v>
      </c>
      <c r="AE15" s="660"/>
      <c r="AF15" s="660"/>
      <c r="AG15" s="660"/>
      <c r="AH15" s="660"/>
      <c r="AI15" s="660"/>
      <c r="AJ15" s="660"/>
      <c r="AK15" s="660"/>
      <c r="AL15" s="624">
        <v>2.2000000000000002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7578683</v>
      </c>
      <c r="BH15" s="622"/>
      <c r="BI15" s="622"/>
      <c r="BJ15" s="622"/>
      <c r="BK15" s="622"/>
      <c r="BL15" s="622"/>
      <c r="BM15" s="622"/>
      <c r="BN15" s="623"/>
      <c r="BO15" s="659">
        <v>4.2</v>
      </c>
      <c r="BP15" s="659"/>
      <c r="BQ15" s="659"/>
      <c r="BR15" s="659"/>
      <c r="BS15" s="660" t="s">
        <v>121</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88532155</v>
      </c>
      <c r="CS15" s="622"/>
      <c r="CT15" s="622"/>
      <c r="CU15" s="622"/>
      <c r="CV15" s="622"/>
      <c r="CW15" s="622"/>
      <c r="CX15" s="622"/>
      <c r="CY15" s="623"/>
      <c r="CZ15" s="659">
        <v>14.4</v>
      </c>
      <c r="DA15" s="659"/>
      <c r="DB15" s="659"/>
      <c r="DC15" s="659"/>
      <c r="DD15" s="627">
        <v>10464109</v>
      </c>
      <c r="DE15" s="622"/>
      <c r="DF15" s="622"/>
      <c r="DG15" s="622"/>
      <c r="DH15" s="622"/>
      <c r="DI15" s="622"/>
      <c r="DJ15" s="622"/>
      <c r="DK15" s="622"/>
      <c r="DL15" s="622"/>
      <c r="DM15" s="622"/>
      <c r="DN15" s="622"/>
      <c r="DO15" s="622"/>
      <c r="DP15" s="623"/>
      <c r="DQ15" s="627">
        <v>63567016</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658380</v>
      </c>
      <c r="S16" s="622"/>
      <c r="T16" s="622"/>
      <c r="U16" s="622"/>
      <c r="V16" s="622"/>
      <c r="W16" s="622"/>
      <c r="X16" s="622"/>
      <c r="Y16" s="623"/>
      <c r="Z16" s="659">
        <v>0.1</v>
      </c>
      <c r="AA16" s="659"/>
      <c r="AB16" s="659"/>
      <c r="AC16" s="659"/>
      <c r="AD16" s="660">
        <v>658380</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v>25455</v>
      </c>
      <c r="BH16" s="622"/>
      <c r="BI16" s="622"/>
      <c r="BJ16" s="622"/>
      <c r="BK16" s="622"/>
      <c r="BL16" s="622"/>
      <c r="BM16" s="622"/>
      <c r="BN16" s="623"/>
      <c r="BO16" s="659">
        <v>0</v>
      </c>
      <c r="BP16" s="659"/>
      <c r="BQ16" s="659"/>
      <c r="BR16" s="659"/>
      <c r="BS16" s="660" t="s">
        <v>121</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137049</v>
      </c>
      <c r="CS16" s="622"/>
      <c r="CT16" s="622"/>
      <c r="CU16" s="622"/>
      <c r="CV16" s="622"/>
      <c r="CW16" s="622"/>
      <c r="CX16" s="622"/>
      <c r="CY16" s="623"/>
      <c r="CZ16" s="659">
        <v>0</v>
      </c>
      <c r="DA16" s="659"/>
      <c r="DB16" s="659"/>
      <c r="DC16" s="659"/>
      <c r="DD16" s="627" t="s">
        <v>121</v>
      </c>
      <c r="DE16" s="622"/>
      <c r="DF16" s="622"/>
      <c r="DG16" s="622"/>
      <c r="DH16" s="622"/>
      <c r="DI16" s="622"/>
      <c r="DJ16" s="622"/>
      <c r="DK16" s="622"/>
      <c r="DL16" s="622"/>
      <c r="DM16" s="622"/>
      <c r="DN16" s="622"/>
      <c r="DO16" s="622"/>
      <c r="DP16" s="623"/>
      <c r="DQ16" s="627">
        <v>435</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2455570</v>
      </c>
      <c r="S17" s="622"/>
      <c r="T17" s="622"/>
      <c r="U17" s="622"/>
      <c r="V17" s="622"/>
      <c r="W17" s="622"/>
      <c r="X17" s="622"/>
      <c r="Y17" s="623"/>
      <c r="Z17" s="659">
        <v>0.4</v>
      </c>
      <c r="AA17" s="659"/>
      <c r="AB17" s="659"/>
      <c r="AC17" s="659"/>
      <c r="AD17" s="660">
        <v>2455570</v>
      </c>
      <c r="AE17" s="660"/>
      <c r="AF17" s="660"/>
      <c r="AG17" s="660"/>
      <c r="AH17" s="660"/>
      <c r="AI17" s="660"/>
      <c r="AJ17" s="660"/>
      <c r="AK17" s="660"/>
      <c r="AL17" s="624">
        <v>0.9</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68456024</v>
      </c>
      <c r="CS17" s="622"/>
      <c r="CT17" s="622"/>
      <c r="CU17" s="622"/>
      <c r="CV17" s="622"/>
      <c r="CW17" s="622"/>
      <c r="CX17" s="622"/>
      <c r="CY17" s="623"/>
      <c r="CZ17" s="659">
        <v>11.1</v>
      </c>
      <c r="DA17" s="659"/>
      <c r="DB17" s="659"/>
      <c r="DC17" s="659"/>
      <c r="DD17" s="627" t="s">
        <v>121</v>
      </c>
      <c r="DE17" s="622"/>
      <c r="DF17" s="622"/>
      <c r="DG17" s="622"/>
      <c r="DH17" s="622"/>
      <c r="DI17" s="622"/>
      <c r="DJ17" s="622"/>
      <c r="DK17" s="622"/>
      <c r="DL17" s="622"/>
      <c r="DM17" s="622"/>
      <c r="DN17" s="622"/>
      <c r="DO17" s="622"/>
      <c r="DP17" s="623"/>
      <c r="DQ17" s="627">
        <v>64652749</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1216343</v>
      </c>
      <c r="S18" s="622"/>
      <c r="T18" s="622"/>
      <c r="U18" s="622"/>
      <c r="V18" s="622"/>
      <c r="W18" s="622"/>
      <c r="X18" s="622"/>
      <c r="Y18" s="623"/>
      <c r="Z18" s="659">
        <v>0.2</v>
      </c>
      <c r="AA18" s="659"/>
      <c r="AB18" s="659"/>
      <c r="AC18" s="659"/>
      <c r="AD18" s="660">
        <v>1216343</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v>648396</v>
      </c>
      <c r="CS18" s="622"/>
      <c r="CT18" s="622"/>
      <c r="CU18" s="622"/>
      <c r="CV18" s="622"/>
      <c r="CW18" s="622"/>
      <c r="CX18" s="622"/>
      <c r="CY18" s="623"/>
      <c r="CZ18" s="659">
        <v>0.1</v>
      </c>
      <c r="DA18" s="659"/>
      <c r="DB18" s="659"/>
      <c r="DC18" s="659"/>
      <c r="DD18" s="627" t="s">
        <v>121</v>
      </c>
      <c r="DE18" s="622"/>
      <c r="DF18" s="622"/>
      <c r="DG18" s="622"/>
      <c r="DH18" s="622"/>
      <c r="DI18" s="622"/>
      <c r="DJ18" s="622"/>
      <c r="DK18" s="622"/>
      <c r="DL18" s="622"/>
      <c r="DM18" s="622"/>
      <c r="DN18" s="622"/>
      <c r="DO18" s="622"/>
      <c r="DP18" s="623"/>
      <c r="DQ18" s="627">
        <v>648396</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1136103</v>
      </c>
      <c r="S19" s="622"/>
      <c r="T19" s="622"/>
      <c r="U19" s="622"/>
      <c r="V19" s="622"/>
      <c r="W19" s="622"/>
      <c r="X19" s="622"/>
      <c r="Y19" s="623"/>
      <c r="Z19" s="659">
        <v>0.2</v>
      </c>
      <c r="AA19" s="659"/>
      <c r="AB19" s="659"/>
      <c r="AC19" s="659"/>
      <c r="AD19" s="660">
        <v>1136103</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21480429</v>
      </c>
      <c r="BH19" s="622"/>
      <c r="BI19" s="622"/>
      <c r="BJ19" s="622"/>
      <c r="BK19" s="622"/>
      <c r="BL19" s="622"/>
      <c r="BM19" s="622"/>
      <c r="BN19" s="623"/>
      <c r="BO19" s="659">
        <v>11.9</v>
      </c>
      <c r="BP19" s="659"/>
      <c r="BQ19" s="659"/>
      <c r="BR19" s="659"/>
      <c r="BS19" s="660" t="s">
        <v>121</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80240</v>
      </c>
      <c r="S20" s="622"/>
      <c r="T20" s="622"/>
      <c r="U20" s="622"/>
      <c r="V20" s="622"/>
      <c r="W20" s="622"/>
      <c r="X20" s="622"/>
      <c r="Y20" s="623"/>
      <c r="Z20" s="659">
        <v>0</v>
      </c>
      <c r="AA20" s="659"/>
      <c r="AB20" s="659"/>
      <c r="AC20" s="659"/>
      <c r="AD20" s="660">
        <v>80240</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20011504</v>
      </c>
      <c r="BH20" s="622"/>
      <c r="BI20" s="622"/>
      <c r="BJ20" s="622"/>
      <c r="BK20" s="622"/>
      <c r="BL20" s="622"/>
      <c r="BM20" s="622"/>
      <c r="BN20" s="623"/>
      <c r="BO20" s="659">
        <v>11.1</v>
      </c>
      <c r="BP20" s="659"/>
      <c r="BQ20" s="659"/>
      <c r="BR20" s="659"/>
      <c r="BS20" s="660" t="s">
        <v>121</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614040979</v>
      </c>
      <c r="CS20" s="622"/>
      <c r="CT20" s="622"/>
      <c r="CU20" s="622"/>
      <c r="CV20" s="622"/>
      <c r="CW20" s="622"/>
      <c r="CX20" s="622"/>
      <c r="CY20" s="623"/>
      <c r="CZ20" s="659">
        <v>100</v>
      </c>
      <c r="DA20" s="659"/>
      <c r="DB20" s="659"/>
      <c r="DC20" s="659"/>
      <c r="DD20" s="627">
        <v>69357428</v>
      </c>
      <c r="DE20" s="622"/>
      <c r="DF20" s="622"/>
      <c r="DG20" s="622"/>
      <c r="DH20" s="622"/>
      <c r="DI20" s="622"/>
      <c r="DJ20" s="622"/>
      <c r="DK20" s="622"/>
      <c r="DL20" s="622"/>
      <c r="DM20" s="622"/>
      <c r="DN20" s="622"/>
      <c r="DO20" s="622"/>
      <c r="DP20" s="623"/>
      <c r="DQ20" s="627">
        <v>350261497</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75030181</v>
      </c>
      <c r="S21" s="622"/>
      <c r="T21" s="622"/>
      <c r="U21" s="622"/>
      <c r="V21" s="622"/>
      <c r="W21" s="622"/>
      <c r="X21" s="622"/>
      <c r="Y21" s="623"/>
      <c r="Z21" s="659">
        <v>12.1</v>
      </c>
      <c r="AA21" s="659"/>
      <c r="AB21" s="659"/>
      <c r="AC21" s="659"/>
      <c r="AD21" s="660">
        <v>72414688</v>
      </c>
      <c r="AE21" s="660"/>
      <c r="AF21" s="660"/>
      <c r="AG21" s="660"/>
      <c r="AH21" s="660"/>
      <c r="AI21" s="660"/>
      <c r="AJ21" s="660"/>
      <c r="AK21" s="660"/>
      <c r="AL21" s="624">
        <v>25.8</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9952</v>
      </c>
      <c r="BH21" s="622"/>
      <c r="BI21" s="622"/>
      <c r="BJ21" s="622"/>
      <c r="BK21" s="622"/>
      <c r="BL21" s="622"/>
      <c r="BM21" s="622"/>
      <c r="BN21" s="623"/>
      <c r="BO21" s="659">
        <v>0</v>
      </c>
      <c r="BP21" s="659"/>
      <c r="BQ21" s="659"/>
      <c r="BR21" s="659"/>
      <c r="BS21" s="660" t="s">
        <v>121</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72414688</v>
      </c>
      <c r="S22" s="622"/>
      <c r="T22" s="622"/>
      <c r="U22" s="622"/>
      <c r="V22" s="622"/>
      <c r="W22" s="622"/>
      <c r="X22" s="622"/>
      <c r="Y22" s="623"/>
      <c r="Z22" s="659">
        <v>11.7</v>
      </c>
      <c r="AA22" s="659"/>
      <c r="AB22" s="659"/>
      <c r="AC22" s="659"/>
      <c r="AD22" s="660">
        <v>72414688</v>
      </c>
      <c r="AE22" s="660"/>
      <c r="AF22" s="660"/>
      <c r="AG22" s="660"/>
      <c r="AH22" s="660"/>
      <c r="AI22" s="660"/>
      <c r="AJ22" s="660"/>
      <c r="AK22" s="660"/>
      <c r="AL22" s="624">
        <v>25.8</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v>7420009</v>
      </c>
      <c r="BH22" s="622"/>
      <c r="BI22" s="622"/>
      <c r="BJ22" s="622"/>
      <c r="BK22" s="622"/>
      <c r="BL22" s="622"/>
      <c r="BM22" s="622"/>
      <c r="BN22" s="623"/>
      <c r="BO22" s="659">
        <v>4.0999999999999996</v>
      </c>
      <c r="BP22" s="659"/>
      <c r="BQ22" s="659"/>
      <c r="BR22" s="659"/>
      <c r="BS22" s="660" t="s">
        <v>121</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2615493</v>
      </c>
      <c r="S23" s="622"/>
      <c r="T23" s="622"/>
      <c r="U23" s="622"/>
      <c r="V23" s="622"/>
      <c r="W23" s="622"/>
      <c r="X23" s="622"/>
      <c r="Y23" s="623"/>
      <c r="Z23" s="659">
        <v>0.4</v>
      </c>
      <c r="AA23" s="659"/>
      <c r="AB23" s="659"/>
      <c r="AC23" s="659"/>
      <c r="AD23" s="660" t="s">
        <v>121</v>
      </c>
      <c r="AE23" s="660"/>
      <c r="AF23" s="660"/>
      <c r="AG23" s="660"/>
      <c r="AH23" s="660"/>
      <c r="AI23" s="660"/>
      <c r="AJ23" s="660"/>
      <c r="AK23" s="660"/>
      <c r="AL23" s="624" t="s">
        <v>121</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12581543</v>
      </c>
      <c r="BH23" s="622"/>
      <c r="BI23" s="622"/>
      <c r="BJ23" s="622"/>
      <c r="BK23" s="622"/>
      <c r="BL23" s="622"/>
      <c r="BM23" s="622"/>
      <c r="BN23" s="623"/>
      <c r="BO23" s="659">
        <v>6.9</v>
      </c>
      <c r="BP23" s="659"/>
      <c r="BQ23" s="659"/>
      <c r="BR23" s="659"/>
      <c r="BS23" s="660" t="s">
        <v>121</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121</v>
      </c>
      <c r="S24" s="622"/>
      <c r="T24" s="622"/>
      <c r="U24" s="622"/>
      <c r="V24" s="622"/>
      <c r="W24" s="622"/>
      <c r="X24" s="622"/>
      <c r="Y24" s="623"/>
      <c r="Z24" s="659" t="s">
        <v>121</v>
      </c>
      <c r="AA24" s="659"/>
      <c r="AB24" s="659"/>
      <c r="AC24" s="659"/>
      <c r="AD24" s="660" t="s">
        <v>121</v>
      </c>
      <c r="AE24" s="660"/>
      <c r="AF24" s="660"/>
      <c r="AG24" s="660"/>
      <c r="AH24" s="660"/>
      <c r="AI24" s="660"/>
      <c r="AJ24" s="660"/>
      <c r="AK24" s="660"/>
      <c r="AL24" s="624" t="s">
        <v>121</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339670482</v>
      </c>
      <c r="CS24" s="677"/>
      <c r="CT24" s="677"/>
      <c r="CU24" s="677"/>
      <c r="CV24" s="677"/>
      <c r="CW24" s="677"/>
      <c r="CX24" s="677"/>
      <c r="CY24" s="702"/>
      <c r="CZ24" s="703">
        <v>55.3</v>
      </c>
      <c r="DA24" s="685"/>
      <c r="DB24" s="685"/>
      <c r="DC24" s="705"/>
      <c r="DD24" s="701">
        <v>215100535</v>
      </c>
      <c r="DE24" s="677"/>
      <c r="DF24" s="677"/>
      <c r="DG24" s="677"/>
      <c r="DH24" s="677"/>
      <c r="DI24" s="677"/>
      <c r="DJ24" s="677"/>
      <c r="DK24" s="702"/>
      <c r="DL24" s="701">
        <v>195219757</v>
      </c>
      <c r="DM24" s="677"/>
      <c r="DN24" s="677"/>
      <c r="DO24" s="677"/>
      <c r="DP24" s="677"/>
      <c r="DQ24" s="677"/>
      <c r="DR24" s="677"/>
      <c r="DS24" s="677"/>
      <c r="DT24" s="677"/>
      <c r="DU24" s="677"/>
      <c r="DV24" s="702"/>
      <c r="DW24" s="703">
        <v>66.400000000000006</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294451542</v>
      </c>
      <c r="S25" s="622"/>
      <c r="T25" s="622"/>
      <c r="U25" s="622"/>
      <c r="V25" s="622"/>
      <c r="W25" s="622"/>
      <c r="X25" s="622"/>
      <c r="Y25" s="623"/>
      <c r="Z25" s="659">
        <v>47.7</v>
      </c>
      <c r="AA25" s="659"/>
      <c r="AB25" s="659"/>
      <c r="AC25" s="659"/>
      <c r="AD25" s="660">
        <v>277785581</v>
      </c>
      <c r="AE25" s="660"/>
      <c r="AF25" s="660"/>
      <c r="AG25" s="660"/>
      <c r="AH25" s="660"/>
      <c r="AI25" s="660"/>
      <c r="AJ25" s="660"/>
      <c r="AK25" s="660"/>
      <c r="AL25" s="624">
        <v>98.9</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v>1468925</v>
      </c>
      <c r="BH25" s="622"/>
      <c r="BI25" s="622"/>
      <c r="BJ25" s="622"/>
      <c r="BK25" s="622"/>
      <c r="BL25" s="622"/>
      <c r="BM25" s="622"/>
      <c r="BN25" s="623"/>
      <c r="BO25" s="659">
        <v>0.8</v>
      </c>
      <c r="BP25" s="659"/>
      <c r="BQ25" s="659"/>
      <c r="BR25" s="659"/>
      <c r="BS25" s="660" t="s">
        <v>121</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102144555</v>
      </c>
      <c r="CS25" s="634"/>
      <c r="CT25" s="634"/>
      <c r="CU25" s="634"/>
      <c r="CV25" s="634"/>
      <c r="CW25" s="634"/>
      <c r="CX25" s="634"/>
      <c r="CY25" s="635"/>
      <c r="CZ25" s="624">
        <v>16.600000000000001</v>
      </c>
      <c r="DA25" s="636"/>
      <c r="DB25" s="636"/>
      <c r="DC25" s="637"/>
      <c r="DD25" s="627">
        <v>87626457</v>
      </c>
      <c r="DE25" s="634"/>
      <c r="DF25" s="634"/>
      <c r="DG25" s="634"/>
      <c r="DH25" s="634"/>
      <c r="DI25" s="634"/>
      <c r="DJ25" s="634"/>
      <c r="DK25" s="635"/>
      <c r="DL25" s="627">
        <v>86922730</v>
      </c>
      <c r="DM25" s="634"/>
      <c r="DN25" s="634"/>
      <c r="DO25" s="634"/>
      <c r="DP25" s="634"/>
      <c r="DQ25" s="634"/>
      <c r="DR25" s="634"/>
      <c r="DS25" s="634"/>
      <c r="DT25" s="634"/>
      <c r="DU25" s="634"/>
      <c r="DV25" s="635"/>
      <c r="DW25" s="624">
        <v>29.6</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294386</v>
      </c>
      <c r="S26" s="622"/>
      <c r="T26" s="622"/>
      <c r="U26" s="622"/>
      <c r="V26" s="622"/>
      <c r="W26" s="622"/>
      <c r="X26" s="622"/>
      <c r="Y26" s="623"/>
      <c r="Z26" s="659">
        <v>0</v>
      </c>
      <c r="AA26" s="659"/>
      <c r="AB26" s="659"/>
      <c r="AC26" s="659"/>
      <c r="AD26" s="660">
        <v>294386</v>
      </c>
      <c r="AE26" s="660"/>
      <c r="AF26" s="660"/>
      <c r="AG26" s="660"/>
      <c r="AH26" s="660"/>
      <c r="AI26" s="660"/>
      <c r="AJ26" s="660"/>
      <c r="AK26" s="660"/>
      <c r="AL26" s="624">
        <v>0.1</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74712052</v>
      </c>
      <c r="CS26" s="622"/>
      <c r="CT26" s="622"/>
      <c r="CU26" s="622"/>
      <c r="CV26" s="622"/>
      <c r="CW26" s="622"/>
      <c r="CX26" s="622"/>
      <c r="CY26" s="623"/>
      <c r="CZ26" s="624">
        <v>12.2</v>
      </c>
      <c r="DA26" s="636"/>
      <c r="DB26" s="636"/>
      <c r="DC26" s="637"/>
      <c r="DD26" s="627">
        <v>60860476</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2394051</v>
      </c>
      <c r="S27" s="622"/>
      <c r="T27" s="622"/>
      <c r="U27" s="622"/>
      <c r="V27" s="622"/>
      <c r="W27" s="622"/>
      <c r="X27" s="622"/>
      <c r="Y27" s="623"/>
      <c r="Z27" s="659">
        <v>0.4</v>
      </c>
      <c r="AA27" s="659"/>
      <c r="AB27" s="659"/>
      <c r="AC27" s="659"/>
      <c r="AD27" s="660" t="s">
        <v>121</v>
      </c>
      <c r="AE27" s="660"/>
      <c r="AF27" s="660"/>
      <c r="AG27" s="660"/>
      <c r="AH27" s="660"/>
      <c r="AI27" s="660"/>
      <c r="AJ27" s="660"/>
      <c r="AK27" s="660"/>
      <c r="AL27" s="624" t="s">
        <v>121</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181081993</v>
      </c>
      <c r="BH27" s="622"/>
      <c r="BI27" s="622"/>
      <c r="BJ27" s="622"/>
      <c r="BK27" s="622"/>
      <c r="BL27" s="622"/>
      <c r="BM27" s="622"/>
      <c r="BN27" s="623"/>
      <c r="BO27" s="659">
        <v>100</v>
      </c>
      <c r="BP27" s="659"/>
      <c r="BQ27" s="659"/>
      <c r="BR27" s="659"/>
      <c r="BS27" s="660">
        <v>1784156</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169413971</v>
      </c>
      <c r="CS27" s="634"/>
      <c r="CT27" s="634"/>
      <c r="CU27" s="634"/>
      <c r="CV27" s="634"/>
      <c r="CW27" s="634"/>
      <c r="CX27" s="634"/>
      <c r="CY27" s="635"/>
      <c r="CZ27" s="624">
        <v>27.6</v>
      </c>
      <c r="DA27" s="636"/>
      <c r="DB27" s="636"/>
      <c r="DC27" s="637"/>
      <c r="DD27" s="627">
        <v>63165397</v>
      </c>
      <c r="DE27" s="634"/>
      <c r="DF27" s="634"/>
      <c r="DG27" s="634"/>
      <c r="DH27" s="634"/>
      <c r="DI27" s="634"/>
      <c r="DJ27" s="634"/>
      <c r="DK27" s="635"/>
      <c r="DL27" s="627">
        <v>45350923</v>
      </c>
      <c r="DM27" s="634"/>
      <c r="DN27" s="634"/>
      <c r="DO27" s="634"/>
      <c r="DP27" s="634"/>
      <c r="DQ27" s="634"/>
      <c r="DR27" s="634"/>
      <c r="DS27" s="634"/>
      <c r="DT27" s="634"/>
      <c r="DU27" s="634"/>
      <c r="DV27" s="635"/>
      <c r="DW27" s="624">
        <v>15.4</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10858322</v>
      </c>
      <c r="S28" s="622"/>
      <c r="T28" s="622"/>
      <c r="U28" s="622"/>
      <c r="V28" s="622"/>
      <c r="W28" s="622"/>
      <c r="X28" s="622"/>
      <c r="Y28" s="623"/>
      <c r="Z28" s="659">
        <v>1.8</v>
      </c>
      <c r="AA28" s="659"/>
      <c r="AB28" s="659"/>
      <c r="AC28" s="659"/>
      <c r="AD28" s="660">
        <v>1606533</v>
      </c>
      <c r="AE28" s="660"/>
      <c r="AF28" s="660"/>
      <c r="AG28" s="660"/>
      <c r="AH28" s="660"/>
      <c r="AI28" s="660"/>
      <c r="AJ28" s="660"/>
      <c r="AK28" s="660"/>
      <c r="AL28" s="624">
        <v>0.6</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68111956</v>
      </c>
      <c r="CS28" s="622"/>
      <c r="CT28" s="622"/>
      <c r="CU28" s="622"/>
      <c r="CV28" s="622"/>
      <c r="CW28" s="622"/>
      <c r="CX28" s="622"/>
      <c r="CY28" s="623"/>
      <c r="CZ28" s="624">
        <v>11.1</v>
      </c>
      <c r="DA28" s="636"/>
      <c r="DB28" s="636"/>
      <c r="DC28" s="637"/>
      <c r="DD28" s="627">
        <v>64308681</v>
      </c>
      <c r="DE28" s="622"/>
      <c r="DF28" s="622"/>
      <c r="DG28" s="622"/>
      <c r="DH28" s="622"/>
      <c r="DI28" s="622"/>
      <c r="DJ28" s="622"/>
      <c r="DK28" s="623"/>
      <c r="DL28" s="627">
        <v>62946104</v>
      </c>
      <c r="DM28" s="622"/>
      <c r="DN28" s="622"/>
      <c r="DO28" s="622"/>
      <c r="DP28" s="622"/>
      <c r="DQ28" s="622"/>
      <c r="DR28" s="622"/>
      <c r="DS28" s="622"/>
      <c r="DT28" s="622"/>
      <c r="DU28" s="622"/>
      <c r="DV28" s="623"/>
      <c r="DW28" s="624">
        <v>21.4</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3913822</v>
      </c>
      <c r="S29" s="622"/>
      <c r="T29" s="622"/>
      <c r="U29" s="622"/>
      <c r="V29" s="622"/>
      <c r="W29" s="622"/>
      <c r="X29" s="622"/>
      <c r="Y29" s="623"/>
      <c r="Z29" s="659">
        <v>0.6</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68099345</v>
      </c>
      <c r="CS29" s="634"/>
      <c r="CT29" s="634"/>
      <c r="CU29" s="634"/>
      <c r="CV29" s="634"/>
      <c r="CW29" s="634"/>
      <c r="CX29" s="634"/>
      <c r="CY29" s="635"/>
      <c r="CZ29" s="624">
        <v>11.1</v>
      </c>
      <c r="DA29" s="636"/>
      <c r="DB29" s="636"/>
      <c r="DC29" s="637"/>
      <c r="DD29" s="627">
        <v>64296070</v>
      </c>
      <c r="DE29" s="634"/>
      <c r="DF29" s="634"/>
      <c r="DG29" s="634"/>
      <c r="DH29" s="634"/>
      <c r="DI29" s="634"/>
      <c r="DJ29" s="634"/>
      <c r="DK29" s="635"/>
      <c r="DL29" s="627">
        <v>62933493</v>
      </c>
      <c r="DM29" s="634"/>
      <c r="DN29" s="634"/>
      <c r="DO29" s="634"/>
      <c r="DP29" s="634"/>
      <c r="DQ29" s="634"/>
      <c r="DR29" s="634"/>
      <c r="DS29" s="634"/>
      <c r="DT29" s="634"/>
      <c r="DU29" s="634"/>
      <c r="DV29" s="635"/>
      <c r="DW29" s="624">
        <v>21.4</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145782670</v>
      </c>
      <c r="S30" s="622"/>
      <c r="T30" s="622"/>
      <c r="U30" s="622"/>
      <c r="V30" s="622"/>
      <c r="W30" s="622"/>
      <c r="X30" s="622"/>
      <c r="Y30" s="623"/>
      <c r="Z30" s="659">
        <v>23.6</v>
      </c>
      <c r="AA30" s="659"/>
      <c r="AB30" s="659"/>
      <c r="AC30" s="659"/>
      <c r="AD30" s="660" t="s">
        <v>121</v>
      </c>
      <c r="AE30" s="660"/>
      <c r="AF30" s="660"/>
      <c r="AG30" s="660"/>
      <c r="AH30" s="660"/>
      <c r="AI30" s="660"/>
      <c r="AJ30" s="660"/>
      <c r="AK30" s="660"/>
      <c r="AL30" s="624" t="s">
        <v>121</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60342316</v>
      </c>
      <c r="CS30" s="622"/>
      <c r="CT30" s="622"/>
      <c r="CU30" s="622"/>
      <c r="CV30" s="622"/>
      <c r="CW30" s="622"/>
      <c r="CX30" s="622"/>
      <c r="CY30" s="623"/>
      <c r="CZ30" s="624">
        <v>9.8000000000000007</v>
      </c>
      <c r="DA30" s="636"/>
      <c r="DB30" s="636"/>
      <c r="DC30" s="637"/>
      <c r="DD30" s="627">
        <v>56759095</v>
      </c>
      <c r="DE30" s="622"/>
      <c r="DF30" s="622"/>
      <c r="DG30" s="622"/>
      <c r="DH30" s="622"/>
      <c r="DI30" s="622"/>
      <c r="DJ30" s="622"/>
      <c r="DK30" s="623"/>
      <c r="DL30" s="627">
        <v>55408759</v>
      </c>
      <c r="DM30" s="622"/>
      <c r="DN30" s="622"/>
      <c r="DO30" s="622"/>
      <c r="DP30" s="622"/>
      <c r="DQ30" s="622"/>
      <c r="DR30" s="622"/>
      <c r="DS30" s="622"/>
      <c r="DT30" s="622"/>
      <c r="DU30" s="622"/>
      <c r="DV30" s="623"/>
      <c r="DW30" s="624">
        <v>18.8</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v>37771</v>
      </c>
      <c r="S31" s="622"/>
      <c r="T31" s="622"/>
      <c r="U31" s="622"/>
      <c r="V31" s="622"/>
      <c r="W31" s="622"/>
      <c r="X31" s="622"/>
      <c r="Y31" s="623"/>
      <c r="Z31" s="659">
        <v>0</v>
      </c>
      <c r="AA31" s="659"/>
      <c r="AB31" s="659"/>
      <c r="AC31" s="659"/>
      <c r="AD31" s="660">
        <v>37771</v>
      </c>
      <c r="AE31" s="660"/>
      <c r="AF31" s="660"/>
      <c r="AG31" s="660"/>
      <c r="AH31" s="660"/>
      <c r="AI31" s="660"/>
      <c r="AJ31" s="660"/>
      <c r="AK31" s="660"/>
      <c r="AL31" s="624">
        <v>0</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99.2</v>
      </c>
      <c r="BH31" s="684"/>
      <c r="BI31" s="684"/>
      <c r="BJ31" s="684"/>
      <c r="BK31" s="684"/>
      <c r="BL31" s="684"/>
      <c r="BM31" s="685">
        <v>98.4</v>
      </c>
      <c r="BN31" s="684"/>
      <c r="BO31" s="684"/>
      <c r="BP31" s="684"/>
      <c r="BQ31" s="686"/>
      <c r="BR31" s="683">
        <v>99.3</v>
      </c>
      <c r="BS31" s="684"/>
      <c r="BT31" s="684"/>
      <c r="BU31" s="684"/>
      <c r="BV31" s="684"/>
      <c r="BW31" s="684"/>
      <c r="BX31" s="685">
        <v>98.4</v>
      </c>
      <c r="BY31" s="684"/>
      <c r="BZ31" s="684"/>
      <c r="CA31" s="684"/>
      <c r="CB31" s="686"/>
      <c r="CD31" s="642"/>
      <c r="CE31" s="643"/>
      <c r="CF31" s="618" t="s">
        <v>300</v>
      </c>
      <c r="CG31" s="619"/>
      <c r="CH31" s="619"/>
      <c r="CI31" s="619"/>
      <c r="CJ31" s="619"/>
      <c r="CK31" s="619"/>
      <c r="CL31" s="619"/>
      <c r="CM31" s="619"/>
      <c r="CN31" s="619"/>
      <c r="CO31" s="619"/>
      <c r="CP31" s="619"/>
      <c r="CQ31" s="620"/>
      <c r="CR31" s="621">
        <v>7757029</v>
      </c>
      <c r="CS31" s="634"/>
      <c r="CT31" s="634"/>
      <c r="CU31" s="634"/>
      <c r="CV31" s="634"/>
      <c r="CW31" s="634"/>
      <c r="CX31" s="634"/>
      <c r="CY31" s="635"/>
      <c r="CZ31" s="624">
        <v>1.3</v>
      </c>
      <c r="DA31" s="636"/>
      <c r="DB31" s="636"/>
      <c r="DC31" s="637"/>
      <c r="DD31" s="627">
        <v>7536975</v>
      </c>
      <c r="DE31" s="634"/>
      <c r="DF31" s="634"/>
      <c r="DG31" s="634"/>
      <c r="DH31" s="634"/>
      <c r="DI31" s="634"/>
      <c r="DJ31" s="634"/>
      <c r="DK31" s="635"/>
      <c r="DL31" s="627">
        <v>7524734</v>
      </c>
      <c r="DM31" s="634"/>
      <c r="DN31" s="634"/>
      <c r="DO31" s="634"/>
      <c r="DP31" s="634"/>
      <c r="DQ31" s="634"/>
      <c r="DR31" s="634"/>
      <c r="DS31" s="634"/>
      <c r="DT31" s="634"/>
      <c r="DU31" s="634"/>
      <c r="DV31" s="635"/>
      <c r="DW31" s="624">
        <v>2.6</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32078026</v>
      </c>
      <c r="S32" s="622"/>
      <c r="T32" s="622"/>
      <c r="U32" s="622"/>
      <c r="V32" s="622"/>
      <c r="W32" s="622"/>
      <c r="X32" s="622"/>
      <c r="Y32" s="623"/>
      <c r="Z32" s="659">
        <v>5.2</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4"/>
      <c r="AU32" s="214" t="s">
        <v>302</v>
      </c>
      <c r="AX32" s="618" t="s">
        <v>303</v>
      </c>
      <c r="AY32" s="619"/>
      <c r="AZ32" s="619"/>
      <c r="BA32" s="619"/>
      <c r="BB32" s="619"/>
      <c r="BC32" s="619"/>
      <c r="BD32" s="619"/>
      <c r="BE32" s="619"/>
      <c r="BF32" s="620"/>
      <c r="BG32" s="687">
        <v>99</v>
      </c>
      <c r="BH32" s="634"/>
      <c r="BI32" s="634"/>
      <c r="BJ32" s="634"/>
      <c r="BK32" s="634"/>
      <c r="BL32" s="634"/>
      <c r="BM32" s="625">
        <v>97.9</v>
      </c>
      <c r="BN32" s="634"/>
      <c r="BO32" s="634"/>
      <c r="BP32" s="634"/>
      <c r="BQ32" s="657"/>
      <c r="BR32" s="687">
        <v>99</v>
      </c>
      <c r="BS32" s="634"/>
      <c r="BT32" s="634"/>
      <c r="BU32" s="634"/>
      <c r="BV32" s="634"/>
      <c r="BW32" s="634"/>
      <c r="BX32" s="625">
        <v>98.1</v>
      </c>
      <c r="BY32" s="634"/>
      <c r="BZ32" s="634"/>
      <c r="CA32" s="634"/>
      <c r="CB32" s="657"/>
      <c r="CD32" s="644"/>
      <c r="CE32" s="645"/>
      <c r="CF32" s="618" t="s">
        <v>304</v>
      </c>
      <c r="CG32" s="619"/>
      <c r="CH32" s="619"/>
      <c r="CI32" s="619"/>
      <c r="CJ32" s="619"/>
      <c r="CK32" s="619"/>
      <c r="CL32" s="619"/>
      <c r="CM32" s="619"/>
      <c r="CN32" s="619"/>
      <c r="CO32" s="619"/>
      <c r="CP32" s="619"/>
      <c r="CQ32" s="620"/>
      <c r="CR32" s="621">
        <v>12611</v>
      </c>
      <c r="CS32" s="622"/>
      <c r="CT32" s="622"/>
      <c r="CU32" s="622"/>
      <c r="CV32" s="622"/>
      <c r="CW32" s="622"/>
      <c r="CX32" s="622"/>
      <c r="CY32" s="623"/>
      <c r="CZ32" s="624">
        <v>0</v>
      </c>
      <c r="DA32" s="636"/>
      <c r="DB32" s="636"/>
      <c r="DC32" s="637"/>
      <c r="DD32" s="627">
        <v>12611</v>
      </c>
      <c r="DE32" s="622"/>
      <c r="DF32" s="622"/>
      <c r="DG32" s="622"/>
      <c r="DH32" s="622"/>
      <c r="DI32" s="622"/>
      <c r="DJ32" s="622"/>
      <c r="DK32" s="623"/>
      <c r="DL32" s="627">
        <v>12611</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9993792</v>
      </c>
      <c r="S33" s="622"/>
      <c r="T33" s="622"/>
      <c r="U33" s="622"/>
      <c r="V33" s="622"/>
      <c r="W33" s="622"/>
      <c r="X33" s="622"/>
      <c r="Y33" s="623"/>
      <c r="Z33" s="659">
        <v>1.6</v>
      </c>
      <c r="AA33" s="659"/>
      <c r="AB33" s="659"/>
      <c r="AC33" s="659"/>
      <c r="AD33" s="660">
        <v>516043</v>
      </c>
      <c r="AE33" s="660"/>
      <c r="AF33" s="660"/>
      <c r="AG33" s="660"/>
      <c r="AH33" s="660"/>
      <c r="AI33" s="660"/>
      <c r="AJ33" s="660"/>
      <c r="AK33" s="660"/>
      <c r="AL33" s="624">
        <v>0.2</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99.4</v>
      </c>
      <c r="BH33" s="606"/>
      <c r="BI33" s="606"/>
      <c r="BJ33" s="606"/>
      <c r="BK33" s="606"/>
      <c r="BL33" s="606"/>
      <c r="BM33" s="652">
        <v>98.7</v>
      </c>
      <c r="BN33" s="606"/>
      <c r="BO33" s="606"/>
      <c r="BP33" s="606"/>
      <c r="BQ33" s="669"/>
      <c r="BR33" s="682">
        <v>99.4</v>
      </c>
      <c r="BS33" s="606"/>
      <c r="BT33" s="606"/>
      <c r="BU33" s="606"/>
      <c r="BV33" s="606"/>
      <c r="BW33" s="606"/>
      <c r="BX33" s="652">
        <v>98.5</v>
      </c>
      <c r="BY33" s="606"/>
      <c r="BZ33" s="606"/>
      <c r="CA33" s="606"/>
      <c r="CB33" s="669"/>
      <c r="CD33" s="618" t="s">
        <v>307</v>
      </c>
      <c r="CE33" s="619"/>
      <c r="CF33" s="619"/>
      <c r="CG33" s="619"/>
      <c r="CH33" s="619"/>
      <c r="CI33" s="619"/>
      <c r="CJ33" s="619"/>
      <c r="CK33" s="619"/>
      <c r="CL33" s="619"/>
      <c r="CM33" s="619"/>
      <c r="CN33" s="619"/>
      <c r="CO33" s="619"/>
      <c r="CP33" s="619"/>
      <c r="CQ33" s="620"/>
      <c r="CR33" s="621">
        <v>204876020</v>
      </c>
      <c r="CS33" s="634"/>
      <c r="CT33" s="634"/>
      <c r="CU33" s="634"/>
      <c r="CV33" s="634"/>
      <c r="CW33" s="634"/>
      <c r="CX33" s="634"/>
      <c r="CY33" s="635"/>
      <c r="CZ33" s="624">
        <v>33.4</v>
      </c>
      <c r="DA33" s="636"/>
      <c r="DB33" s="636"/>
      <c r="DC33" s="637"/>
      <c r="DD33" s="627">
        <v>125247334</v>
      </c>
      <c r="DE33" s="634"/>
      <c r="DF33" s="634"/>
      <c r="DG33" s="634"/>
      <c r="DH33" s="634"/>
      <c r="DI33" s="634"/>
      <c r="DJ33" s="634"/>
      <c r="DK33" s="635"/>
      <c r="DL33" s="627">
        <v>90131981</v>
      </c>
      <c r="DM33" s="634"/>
      <c r="DN33" s="634"/>
      <c r="DO33" s="634"/>
      <c r="DP33" s="634"/>
      <c r="DQ33" s="634"/>
      <c r="DR33" s="634"/>
      <c r="DS33" s="634"/>
      <c r="DT33" s="634"/>
      <c r="DU33" s="634"/>
      <c r="DV33" s="635"/>
      <c r="DW33" s="624">
        <v>30.7</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2955342</v>
      </c>
      <c r="S34" s="622"/>
      <c r="T34" s="622"/>
      <c r="U34" s="622"/>
      <c r="V34" s="622"/>
      <c r="W34" s="622"/>
      <c r="X34" s="622"/>
      <c r="Y34" s="623"/>
      <c r="Z34" s="659">
        <v>0.5</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67089468</v>
      </c>
      <c r="CS34" s="622"/>
      <c r="CT34" s="622"/>
      <c r="CU34" s="622"/>
      <c r="CV34" s="622"/>
      <c r="CW34" s="622"/>
      <c r="CX34" s="622"/>
      <c r="CY34" s="623"/>
      <c r="CZ34" s="624">
        <v>10.9</v>
      </c>
      <c r="DA34" s="636"/>
      <c r="DB34" s="636"/>
      <c r="DC34" s="637"/>
      <c r="DD34" s="627">
        <v>46055393</v>
      </c>
      <c r="DE34" s="622"/>
      <c r="DF34" s="622"/>
      <c r="DG34" s="622"/>
      <c r="DH34" s="622"/>
      <c r="DI34" s="622"/>
      <c r="DJ34" s="622"/>
      <c r="DK34" s="623"/>
      <c r="DL34" s="627">
        <v>33640532</v>
      </c>
      <c r="DM34" s="622"/>
      <c r="DN34" s="622"/>
      <c r="DO34" s="622"/>
      <c r="DP34" s="622"/>
      <c r="DQ34" s="622"/>
      <c r="DR34" s="622"/>
      <c r="DS34" s="622"/>
      <c r="DT34" s="622"/>
      <c r="DU34" s="622"/>
      <c r="DV34" s="623"/>
      <c r="DW34" s="624">
        <v>11.4</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2707409</v>
      </c>
      <c r="S35" s="622"/>
      <c r="T35" s="622"/>
      <c r="U35" s="622"/>
      <c r="V35" s="622"/>
      <c r="W35" s="622"/>
      <c r="X35" s="622"/>
      <c r="Y35" s="623"/>
      <c r="Z35" s="659">
        <v>0.4</v>
      </c>
      <c r="AA35" s="659"/>
      <c r="AB35" s="659"/>
      <c r="AC35" s="659"/>
      <c r="AD35" s="660" t="s">
        <v>121</v>
      </c>
      <c r="AE35" s="660"/>
      <c r="AF35" s="660"/>
      <c r="AG35" s="660"/>
      <c r="AH35" s="660"/>
      <c r="AI35" s="660"/>
      <c r="AJ35" s="660"/>
      <c r="AK35" s="660"/>
      <c r="AL35" s="624" t="s">
        <v>121</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7919260</v>
      </c>
      <c r="CS35" s="634"/>
      <c r="CT35" s="634"/>
      <c r="CU35" s="634"/>
      <c r="CV35" s="634"/>
      <c r="CW35" s="634"/>
      <c r="CX35" s="634"/>
      <c r="CY35" s="635"/>
      <c r="CZ35" s="624">
        <v>1.3</v>
      </c>
      <c r="DA35" s="636"/>
      <c r="DB35" s="636"/>
      <c r="DC35" s="637"/>
      <c r="DD35" s="627">
        <v>4053386</v>
      </c>
      <c r="DE35" s="634"/>
      <c r="DF35" s="634"/>
      <c r="DG35" s="634"/>
      <c r="DH35" s="634"/>
      <c r="DI35" s="634"/>
      <c r="DJ35" s="634"/>
      <c r="DK35" s="635"/>
      <c r="DL35" s="627">
        <v>4053386</v>
      </c>
      <c r="DM35" s="634"/>
      <c r="DN35" s="634"/>
      <c r="DO35" s="634"/>
      <c r="DP35" s="634"/>
      <c r="DQ35" s="634"/>
      <c r="DR35" s="634"/>
      <c r="DS35" s="634"/>
      <c r="DT35" s="634"/>
      <c r="DU35" s="634"/>
      <c r="DV35" s="635"/>
      <c r="DW35" s="624">
        <v>1.4</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3875422</v>
      </c>
      <c r="S36" s="622"/>
      <c r="T36" s="622"/>
      <c r="U36" s="622"/>
      <c r="V36" s="622"/>
      <c r="W36" s="622"/>
      <c r="X36" s="622"/>
      <c r="Y36" s="623"/>
      <c r="Z36" s="659">
        <v>0.6</v>
      </c>
      <c r="AA36" s="659"/>
      <c r="AB36" s="659"/>
      <c r="AC36" s="659"/>
      <c r="AD36" s="660" t="s">
        <v>121</v>
      </c>
      <c r="AE36" s="660"/>
      <c r="AF36" s="660"/>
      <c r="AG36" s="660"/>
      <c r="AH36" s="660"/>
      <c r="AI36" s="660"/>
      <c r="AJ36" s="660"/>
      <c r="AK36" s="660"/>
      <c r="AL36" s="624" t="s">
        <v>121</v>
      </c>
      <c r="AM36" s="625"/>
      <c r="AN36" s="625"/>
      <c r="AO36" s="661"/>
      <c r="AP36" s="222"/>
      <c r="AQ36" s="670" t="s">
        <v>315</v>
      </c>
      <c r="AR36" s="671"/>
      <c r="AS36" s="671"/>
      <c r="AT36" s="671"/>
      <c r="AU36" s="671"/>
      <c r="AV36" s="671"/>
      <c r="AW36" s="671"/>
      <c r="AX36" s="671"/>
      <c r="AY36" s="672"/>
      <c r="AZ36" s="676">
        <v>57248123</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1035242</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33008642</v>
      </c>
      <c r="CS36" s="622"/>
      <c r="CT36" s="622"/>
      <c r="CU36" s="622"/>
      <c r="CV36" s="622"/>
      <c r="CW36" s="622"/>
      <c r="CX36" s="622"/>
      <c r="CY36" s="623"/>
      <c r="CZ36" s="624">
        <v>5.4</v>
      </c>
      <c r="DA36" s="636"/>
      <c r="DB36" s="636"/>
      <c r="DC36" s="637"/>
      <c r="DD36" s="627">
        <v>28365232</v>
      </c>
      <c r="DE36" s="622"/>
      <c r="DF36" s="622"/>
      <c r="DG36" s="622"/>
      <c r="DH36" s="622"/>
      <c r="DI36" s="622"/>
      <c r="DJ36" s="622"/>
      <c r="DK36" s="623"/>
      <c r="DL36" s="627">
        <v>17003038</v>
      </c>
      <c r="DM36" s="622"/>
      <c r="DN36" s="622"/>
      <c r="DO36" s="622"/>
      <c r="DP36" s="622"/>
      <c r="DQ36" s="622"/>
      <c r="DR36" s="622"/>
      <c r="DS36" s="622"/>
      <c r="DT36" s="622"/>
      <c r="DU36" s="622"/>
      <c r="DV36" s="623"/>
      <c r="DW36" s="624">
        <v>5.8</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53487817</v>
      </c>
      <c r="S37" s="622"/>
      <c r="T37" s="622"/>
      <c r="U37" s="622"/>
      <c r="V37" s="622"/>
      <c r="W37" s="622"/>
      <c r="X37" s="622"/>
      <c r="Y37" s="623"/>
      <c r="Z37" s="659">
        <v>8.6999999999999993</v>
      </c>
      <c r="AA37" s="659"/>
      <c r="AB37" s="659"/>
      <c r="AC37" s="659"/>
      <c r="AD37" s="660">
        <v>713754</v>
      </c>
      <c r="AE37" s="660"/>
      <c r="AF37" s="660"/>
      <c r="AG37" s="660"/>
      <c r="AH37" s="660"/>
      <c r="AI37" s="660"/>
      <c r="AJ37" s="660"/>
      <c r="AK37" s="660"/>
      <c r="AL37" s="624">
        <v>0.3</v>
      </c>
      <c r="AM37" s="625"/>
      <c r="AN37" s="625"/>
      <c r="AO37" s="661"/>
      <c r="AQ37" s="654" t="s">
        <v>319</v>
      </c>
      <c r="AR37" s="655"/>
      <c r="AS37" s="655"/>
      <c r="AT37" s="655"/>
      <c r="AU37" s="655"/>
      <c r="AV37" s="655"/>
      <c r="AW37" s="655"/>
      <c r="AX37" s="655"/>
      <c r="AY37" s="656"/>
      <c r="AZ37" s="621">
        <v>5858867</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-2030586</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12238</v>
      </c>
      <c r="CS37" s="634"/>
      <c r="CT37" s="634"/>
      <c r="CU37" s="634"/>
      <c r="CV37" s="634"/>
      <c r="CW37" s="634"/>
      <c r="CX37" s="634"/>
      <c r="CY37" s="635"/>
      <c r="CZ37" s="624">
        <v>0</v>
      </c>
      <c r="DA37" s="636"/>
      <c r="DB37" s="636"/>
      <c r="DC37" s="637"/>
      <c r="DD37" s="627">
        <v>12238</v>
      </c>
      <c r="DE37" s="634"/>
      <c r="DF37" s="634"/>
      <c r="DG37" s="634"/>
      <c r="DH37" s="634"/>
      <c r="DI37" s="634"/>
      <c r="DJ37" s="634"/>
      <c r="DK37" s="635"/>
      <c r="DL37" s="627">
        <v>12238</v>
      </c>
      <c r="DM37" s="634"/>
      <c r="DN37" s="634"/>
      <c r="DO37" s="634"/>
      <c r="DP37" s="634"/>
      <c r="DQ37" s="634"/>
      <c r="DR37" s="634"/>
      <c r="DS37" s="634"/>
      <c r="DT37" s="634"/>
      <c r="DU37" s="634"/>
      <c r="DV37" s="635"/>
      <c r="DW37" s="624">
        <v>0</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54976200</v>
      </c>
      <c r="S38" s="622"/>
      <c r="T38" s="622"/>
      <c r="U38" s="622"/>
      <c r="V38" s="622"/>
      <c r="W38" s="622"/>
      <c r="X38" s="622"/>
      <c r="Y38" s="623"/>
      <c r="Z38" s="659">
        <v>8.9</v>
      </c>
      <c r="AA38" s="659"/>
      <c r="AB38" s="659"/>
      <c r="AC38" s="659"/>
      <c r="AD38" s="660" t="s">
        <v>121</v>
      </c>
      <c r="AE38" s="660"/>
      <c r="AF38" s="660"/>
      <c r="AG38" s="660"/>
      <c r="AH38" s="660"/>
      <c r="AI38" s="660"/>
      <c r="AJ38" s="660"/>
      <c r="AK38" s="660"/>
      <c r="AL38" s="624" t="s">
        <v>121</v>
      </c>
      <c r="AM38" s="625"/>
      <c r="AN38" s="625"/>
      <c r="AO38" s="661"/>
      <c r="AQ38" s="654" t="s">
        <v>323</v>
      </c>
      <c r="AR38" s="655"/>
      <c r="AS38" s="655"/>
      <c r="AT38" s="655"/>
      <c r="AU38" s="655"/>
      <c r="AV38" s="655"/>
      <c r="AW38" s="655"/>
      <c r="AX38" s="655"/>
      <c r="AY38" s="656"/>
      <c r="AZ38" s="621">
        <v>2287277</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119948</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50266201</v>
      </c>
      <c r="CS38" s="622"/>
      <c r="CT38" s="622"/>
      <c r="CU38" s="622"/>
      <c r="CV38" s="622"/>
      <c r="CW38" s="622"/>
      <c r="CX38" s="622"/>
      <c r="CY38" s="623"/>
      <c r="CZ38" s="624">
        <v>8.1999999999999993</v>
      </c>
      <c r="DA38" s="636"/>
      <c r="DB38" s="636"/>
      <c r="DC38" s="637"/>
      <c r="DD38" s="627">
        <v>39237770</v>
      </c>
      <c r="DE38" s="622"/>
      <c r="DF38" s="622"/>
      <c r="DG38" s="622"/>
      <c r="DH38" s="622"/>
      <c r="DI38" s="622"/>
      <c r="DJ38" s="622"/>
      <c r="DK38" s="623"/>
      <c r="DL38" s="627">
        <v>35428164</v>
      </c>
      <c r="DM38" s="622"/>
      <c r="DN38" s="622"/>
      <c r="DO38" s="622"/>
      <c r="DP38" s="622"/>
      <c r="DQ38" s="622"/>
      <c r="DR38" s="622"/>
      <c r="DS38" s="622"/>
      <c r="DT38" s="622"/>
      <c r="DU38" s="622"/>
      <c r="DV38" s="623"/>
      <c r="DW38" s="624">
        <v>12.1</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327</v>
      </c>
      <c r="AR39" s="655"/>
      <c r="AS39" s="655"/>
      <c r="AT39" s="655"/>
      <c r="AU39" s="655"/>
      <c r="AV39" s="655"/>
      <c r="AW39" s="655"/>
      <c r="AX39" s="655"/>
      <c r="AY39" s="656"/>
      <c r="AZ39" s="621">
        <v>644588</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171231</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7876784</v>
      </c>
      <c r="CS39" s="634"/>
      <c r="CT39" s="634"/>
      <c r="CU39" s="634"/>
      <c r="CV39" s="634"/>
      <c r="CW39" s="634"/>
      <c r="CX39" s="634"/>
      <c r="CY39" s="635"/>
      <c r="CZ39" s="624">
        <v>1.3</v>
      </c>
      <c r="DA39" s="636"/>
      <c r="DB39" s="636"/>
      <c r="DC39" s="637"/>
      <c r="DD39" s="627">
        <v>7067877</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13045000</v>
      </c>
      <c r="S40" s="622"/>
      <c r="T40" s="622"/>
      <c r="U40" s="622"/>
      <c r="V40" s="622"/>
      <c r="W40" s="622"/>
      <c r="X40" s="622"/>
      <c r="Y40" s="623"/>
      <c r="Z40" s="659">
        <v>2.1</v>
      </c>
      <c r="AA40" s="659"/>
      <c r="AB40" s="659"/>
      <c r="AC40" s="659"/>
      <c r="AD40" s="660" t="s">
        <v>121</v>
      </c>
      <c r="AE40" s="660"/>
      <c r="AF40" s="660"/>
      <c r="AG40" s="660"/>
      <c r="AH40" s="660"/>
      <c r="AI40" s="660"/>
      <c r="AJ40" s="660"/>
      <c r="AK40" s="660"/>
      <c r="AL40" s="624" t="s">
        <v>121</v>
      </c>
      <c r="AM40" s="625"/>
      <c r="AN40" s="625"/>
      <c r="AO40" s="661"/>
      <c r="AQ40" s="654" t="s">
        <v>331</v>
      </c>
      <c r="AR40" s="655"/>
      <c r="AS40" s="655"/>
      <c r="AT40" s="655"/>
      <c r="AU40" s="655"/>
      <c r="AV40" s="655"/>
      <c r="AW40" s="655"/>
      <c r="AX40" s="655"/>
      <c r="AY40" s="656"/>
      <c r="AZ40" s="621">
        <v>583206</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87</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38715665</v>
      </c>
      <c r="CS40" s="622"/>
      <c r="CT40" s="622"/>
      <c r="CU40" s="622"/>
      <c r="CV40" s="622"/>
      <c r="CW40" s="622"/>
      <c r="CX40" s="622"/>
      <c r="CY40" s="623"/>
      <c r="CZ40" s="624">
        <v>6.3</v>
      </c>
      <c r="DA40" s="636"/>
      <c r="DB40" s="636"/>
      <c r="DC40" s="637"/>
      <c r="DD40" s="627">
        <v>467676</v>
      </c>
      <c r="DE40" s="622"/>
      <c r="DF40" s="622"/>
      <c r="DG40" s="622"/>
      <c r="DH40" s="622"/>
      <c r="DI40" s="622"/>
      <c r="DJ40" s="622"/>
      <c r="DK40" s="623"/>
      <c r="DL40" s="627">
        <v>6861</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617806572</v>
      </c>
      <c r="S41" s="646"/>
      <c r="T41" s="646"/>
      <c r="U41" s="646"/>
      <c r="V41" s="646"/>
      <c r="W41" s="646"/>
      <c r="X41" s="646"/>
      <c r="Y41" s="649"/>
      <c r="Z41" s="650">
        <v>100</v>
      </c>
      <c r="AA41" s="650"/>
      <c r="AB41" s="650"/>
      <c r="AC41" s="650"/>
      <c r="AD41" s="651">
        <v>280954068</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10892739</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121</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36981446</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416</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69494477</v>
      </c>
      <c r="CS42" s="634"/>
      <c r="CT42" s="634"/>
      <c r="CU42" s="634"/>
      <c r="CV42" s="634"/>
      <c r="CW42" s="634"/>
      <c r="CX42" s="634"/>
      <c r="CY42" s="635"/>
      <c r="CZ42" s="624">
        <v>11.3</v>
      </c>
      <c r="DA42" s="636"/>
      <c r="DB42" s="636"/>
      <c r="DC42" s="637"/>
      <c r="DD42" s="627">
        <v>9913628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436992</v>
      </c>
      <c r="CS43" s="634"/>
      <c r="CT43" s="634"/>
      <c r="CU43" s="634"/>
      <c r="CV43" s="634"/>
      <c r="CW43" s="634"/>
      <c r="CX43" s="634"/>
      <c r="CY43" s="635"/>
      <c r="CZ43" s="624">
        <v>0.1</v>
      </c>
      <c r="DA43" s="636"/>
      <c r="DB43" s="636"/>
      <c r="DC43" s="637"/>
      <c r="DD43" s="627">
        <v>431225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69357428</v>
      </c>
      <c r="CS44" s="622"/>
      <c r="CT44" s="622"/>
      <c r="CU44" s="622"/>
      <c r="CV44" s="622"/>
      <c r="CW44" s="622"/>
      <c r="CX44" s="622"/>
      <c r="CY44" s="623"/>
      <c r="CZ44" s="624">
        <v>11.3</v>
      </c>
      <c r="DA44" s="625"/>
      <c r="DB44" s="625"/>
      <c r="DC44" s="626"/>
      <c r="DD44" s="627">
        <v>9913193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37409408</v>
      </c>
      <c r="CS45" s="634"/>
      <c r="CT45" s="634"/>
      <c r="CU45" s="634"/>
      <c r="CV45" s="634"/>
      <c r="CW45" s="634"/>
      <c r="CX45" s="634"/>
      <c r="CY45" s="635"/>
      <c r="CZ45" s="624">
        <v>6.1</v>
      </c>
      <c r="DA45" s="636"/>
      <c r="DB45" s="636"/>
      <c r="DC45" s="637"/>
      <c r="DD45" s="627">
        <v>1501141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28648550</v>
      </c>
      <c r="CS46" s="622"/>
      <c r="CT46" s="622"/>
      <c r="CU46" s="622"/>
      <c r="CV46" s="622"/>
      <c r="CW46" s="622"/>
      <c r="CX46" s="622"/>
      <c r="CY46" s="623"/>
      <c r="CZ46" s="624">
        <v>4.7</v>
      </c>
      <c r="DA46" s="625"/>
      <c r="DB46" s="625"/>
      <c r="DC46" s="626"/>
      <c r="DD46" s="627">
        <v>8148782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137049</v>
      </c>
      <c r="CS47" s="634"/>
      <c r="CT47" s="634"/>
      <c r="CU47" s="634"/>
      <c r="CV47" s="634"/>
      <c r="CW47" s="634"/>
      <c r="CX47" s="634"/>
      <c r="CY47" s="635"/>
      <c r="CZ47" s="624">
        <v>0</v>
      </c>
      <c r="DA47" s="636"/>
      <c r="DB47" s="636"/>
      <c r="DC47" s="637"/>
      <c r="DD47" s="627">
        <v>435</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350</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614040979</v>
      </c>
      <c r="CS49" s="606"/>
      <c r="CT49" s="606"/>
      <c r="CU49" s="606"/>
      <c r="CV49" s="606"/>
      <c r="CW49" s="606"/>
      <c r="CX49" s="606"/>
      <c r="CY49" s="607"/>
      <c r="CZ49" s="608">
        <v>100</v>
      </c>
      <c r="DA49" s="609"/>
      <c r="DB49" s="609"/>
      <c r="DC49" s="610"/>
      <c r="DD49" s="611">
        <v>350261497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NSLmfoklY6CBwiJo4VyxnOrLsSVdl/xbFMR98/YCOF2JOBk2XCFvtskm1+0pbe0plpXv3rcH5x44RVpVFBKvkw==" saltValue="Q3D6xe8ZbCeEIyV5VelIb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05"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610071</v>
      </c>
      <c r="R7" s="1103"/>
      <c r="S7" s="1103"/>
      <c r="T7" s="1103"/>
      <c r="U7" s="1103"/>
      <c r="V7" s="1103">
        <v>607013</v>
      </c>
      <c r="W7" s="1103"/>
      <c r="X7" s="1103"/>
      <c r="Y7" s="1103"/>
      <c r="Z7" s="1103"/>
      <c r="AA7" s="1103">
        <v>3058</v>
      </c>
      <c r="AB7" s="1103"/>
      <c r="AC7" s="1103"/>
      <c r="AD7" s="1103"/>
      <c r="AE7" s="1104"/>
      <c r="AF7" s="1105">
        <v>2046</v>
      </c>
      <c r="AG7" s="1106"/>
      <c r="AH7" s="1106"/>
      <c r="AI7" s="1106"/>
      <c r="AJ7" s="1107"/>
      <c r="AK7" s="1108">
        <v>7095</v>
      </c>
      <c r="AL7" s="1109"/>
      <c r="AM7" s="1109"/>
      <c r="AN7" s="1109"/>
      <c r="AO7" s="1109"/>
      <c r="AP7" s="1109">
        <v>1197550</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571</v>
      </c>
      <c r="BT7" s="1100"/>
      <c r="BU7" s="1100"/>
      <c r="BV7" s="1100"/>
      <c r="BW7" s="1100"/>
      <c r="BX7" s="1100"/>
      <c r="BY7" s="1100"/>
      <c r="BZ7" s="1100"/>
      <c r="CA7" s="1100"/>
      <c r="CB7" s="1100"/>
      <c r="CC7" s="1100"/>
      <c r="CD7" s="1100"/>
      <c r="CE7" s="1100"/>
      <c r="CF7" s="1100"/>
      <c r="CG7" s="1112"/>
      <c r="CH7" s="1096">
        <v>160</v>
      </c>
      <c r="CI7" s="1097"/>
      <c r="CJ7" s="1097"/>
      <c r="CK7" s="1097"/>
      <c r="CL7" s="1098"/>
      <c r="CM7" s="1096">
        <v>7947</v>
      </c>
      <c r="CN7" s="1097"/>
      <c r="CO7" s="1097"/>
      <c r="CP7" s="1097"/>
      <c r="CQ7" s="1098"/>
      <c r="CR7" s="1096">
        <v>10</v>
      </c>
      <c r="CS7" s="1097"/>
      <c r="CT7" s="1097"/>
      <c r="CU7" s="1097"/>
      <c r="CV7" s="1098"/>
      <c r="CW7" s="1096">
        <v>7</v>
      </c>
      <c r="CX7" s="1097"/>
      <c r="CY7" s="1097"/>
      <c r="CZ7" s="1097"/>
      <c r="DA7" s="1098"/>
      <c r="DB7" s="1096">
        <v>583</v>
      </c>
      <c r="DC7" s="1097"/>
      <c r="DD7" s="1097"/>
      <c r="DE7" s="1097"/>
      <c r="DF7" s="1098"/>
      <c r="DG7" s="1096" t="s">
        <v>506</v>
      </c>
      <c r="DH7" s="1097"/>
      <c r="DI7" s="1097"/>
      <c r="DJ7" s="1097"/>
      <c r="DK7" s="1098"/>
      <c r="DL7" s="1096" t="s">
        <v>506</v>
      </c>
      <c r="DM7" s="1097"/>
      <c r="DN7" s="1097"/>
      <c r="DO7" s="1097"/>
      <c r="DP7" s="1098"/>
      <c r="DQ7" s="1096" t="s">
        <v>506</v>
      </c>
      <c r="DR7" s="1097"/>
      <c r="DS7" s="1097"/>
      <c r="DT7" s="1097"/>
      <c r="DU7" s="1098"/>
      <c r="DV7" s="1099"/>
      <c r="DW7" s="1100"/>
      <c r="DX7" s="1100"/>
      <c r="DY7" s="1100"/>
      <c r="DZ7" s="1101"/>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v>3560</v>
      </c>
      <c r="R8" s="1039"/>
      <c r="S8" s="1039"/>
      <c r="T8" s="1039"/>
      <c r="U8" s="1039"/>
      <c r="V8" s="1039">
        <v>3215</v>
      </c>
      <c r="W8" s="1039"/>
      <c r="X8" s="1039"/>
      <c r="Y8" s="1039"/>
      <c r="Z8" s="1039"/>
      <c r="AA8" s="1039">
        <v>345</v>
      </c>
      <c r="AB8" s="1039"/>
      <c r="AC8" s="1039"/>
      <c r="AD8" s="1039"/>
      <c r="AE8" s="1040"/>
      <c r="AF8" s="1035">
        <v>181</v>
      </c>
      <c r="AG8" s="1036"/>
      <c r="AH8" s="1036"/>
      <c r="AI8" s="1036"/>
      <c r="AJ8" s="1037"/>
      <c r="AK8" s="1080">
        <v>1336</v>
      </c>
      <c r="AL8" s="1081"/>
      <c r="AM8" s="1081"/>
      <c r="AN8" s="1081"/>
      <c r="AO8" s="1081"/>
      <c r="AP8" s="1081">
        <v>9454</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t="s">
        <v>572</v>
      </c>
      <c r="BS8" s="992" t="s">
        <v>573</v>
      </c>
      <c r="BT8" s="993"/>
      <c r="BU8" s="993"/>
      <c r="BV8" s="993"/>
      <c r="BW8" s="993"/>
      <c r="BX8" s="993"/>
      <c r="BY8" s="993"/>
      <c r="BZ8" s="993"/>
      <c r="CA8" s="993"/>
      <c r="CB8" s="993"/>
      <c r="CC8" s="993"/>
      <c r="CD8" s="993"/>
      <c r="CE8" s="993"/>
      <c r="CF8" s="993"/>
      <c r="CG8" s="1014"/>
      <c r="CH8" s="989">
        <v>9</v>
      </c>
      <c r="CI8" s="990"/>
      <c r="CJ8" s="990"/>
      <c r="CK8" s="990"/>
      <c r="CL8" s="991"/>
      <c r="CM8" s="989">
        <v>226780</v>
      </c>
      <c r="CN8" s="990"/>
      <c r="CO8" s="990"/>
      <c r="CP8" s="990"/>
      <c r="CQ8" s="991"/>
      <c r="CR8" s="989">
        <v>28890</v>
      </c>
      <c r="CS8" s="990"/>
      <c r="CT8" s="990"/>
      <c r="CU8" s="990"/>
      <c r="CV8" s="991"/>
      <c r="CW8" s="989" t="s">
        <v>506</v>
      </c>
      <c r="CX8" s="990"/>
      <c r="CY8" s="990"/>
      <c r="CZ8" s="990"/>
      <c r="DA8" s="991"/>
      <c r="DB8" s="989">
        <v>15046</v>
      </c>
      <c r="DC8" s="990"/>
      <c r="DD8" s="990"/>
      <c r="DE8" s="990"/>
      <c r="DF8" s="991"/>
      <c r="DG8" s="989">
        <v>71474</v>
      </c>
      <c r="DH8" s="990"/>
      <c r="DI8" s="990"/>
      <c r="DJ8" s="990"/>
      <c r="DK8" s="991"/>
      <c r="DL8" s="989" t="s">
        <v>506</v>
      </c>
      <c r="DM8" s="990"/>
      <c r="DN8" s="990"/>
      <c r="DO8" s="990"/>
      <c r="DP8" s="991"/>
      <c r="DQ8" s="989" t="s">
        <v>506</v>
      </c>
      <c r="DR8" s="990"/>
      <c r="DS8" s="990"/>
      <c r="DT8" s="990"/>
      <c r="DU8" s="991"/>
      <c r="DV8" s="992"/>
      <c r="DW8" s="993"/>
      <c r="DX8" s="993"/>
      <c r="DY8" s="993"/>
      <c r="DZ8" s="994"/>
      <c r="EA8" s="234"/>
    </row>
    <row r="9" spans="1:131" s="235" customFormat="1" ht="26.25" customHeight="1" x14ac:dyDescent="0.2">
      <c r="A9" s="238">
        <v>3</v>
      </c>
      <c r="B9" s="1030" t="s">
        <v>376</v>
      </c>
      <c r="C9" s="1031"/>
      <c r="D9" s="1031"/>
      <c r="E9" s="1031"/>
      <c r="F9" s="1031"/>
      <c r="G9" s="1031"/>
      <c r="H9" s="1031"/>
      <c r="I9" s="1031"/>
      <c r="J9" s="1031"/>
      <c r="K9" s="1031"/>
      <c r="L9" s="1031"/>
      <c r="M9" s="1031"/>
      <c r="N9" s="1031"/>
      <c r="O9" s="1031"/>
      <c r="P9" s="1032"/>
      <c r="Q9" s="1038">
        <v>1</v>
      </c>
      <c r="R9" s="1039"/>
      <c r="S9" s="1039"/>
      <c r="T9" s="1039"/>
      <c r="U9" s="1039"/>
      <c r="V9" s="1039">
        <v>0</v>
      </c>
      <c r="W9" s="1039"/>
      <c r="X9" s="1039"/>
      <c r="Y9" s="1039"/>
      <c r="Z9" s="1039"/>
      <c r="AA9" s="1039">
        <v>1</v>
      </c>
      <c r="AB9" s="1039"/>
      <c r="AC9" s="1039"/>
      <c r="AD9" s="1039"/>
      <c r="AE9" s="1040"/>
      <c r="AF9" s="1035">
        <v>1</v>
      </c>
      <c r="AG9" s="1036"/>
      <c r="AH9" s="1036"/>
      <c r="AI9" s="1036"/>
      <c r="AJ9" s="1037"/>
      <c r="AK9" s="1080" t="s">
        <v>506</v>
      </c>
      <c r="AL9" s="1081"/>
      <c r="AM9" s="1081"/>
      <c r="AN9" s="1081"/>
      <c r="AO9" s="1081"/>
      <c r="AP9" s="1081" t="s">
        <v>506</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574</v>
      </c>
      <c r="BT9" s="993"/>
      <c r="BU9" s="993"/>
      <c r="BV9" s="993"/>
      <c r="BW9" s="993"/>
      <c r="BX9" s="993"/>
      <c r="BY9" s="993"/>
      <c r="BZ9" s="993"/>
      <c r="CA9" s="993"/>
      <c r="CB9" s="993"/>
      <c r="CC9" s="993"/>
      <c r="CD9" s="993"/>
      <c r="CE9" s="993"/>
      <c r="CF9" s="993"/>
      <c r="CG9" s="1014"/>
      <c r="CH9" s="989" t="s">
        <v>575</v>
      </c>
      <c r="CI9" s="990"/>
      <c r="CJ9" s="990"/>
      <c r="CK9" s="990"/>
      <c r="CL9" s="991"/>
      <c r="CM9" s="989">
        <v>16280</v>
      </c>
      <c r="CN9" s="990"/>
      <c r="CO9" s="990"/>
      <c r="CP9" s="990"/>
      <c r="CQ9" s="991"/>
      <c r="CR9" s="989">
        <v>18300</v>
      </c>
      <c r="CS9" s="990"/>
      <c r="CT9" s="990"/>
      <c r="CU9" s="990"/>
      <c r="CV9" s="991"/>
      <c r="CW9" s="989">
        <v>2785</v>
      </c>
      <c r="CX9" s="990"/>
      <c r="CY9" s="990"/>
      <c r="CZ9" s="990"/>
      <c r="DA9" s="991"/>
      <c r="DB9" s="989" t="s">
        <v>506</v>
      </c>
      <c r="DC9" s="990"/>
      <c r="DD9" s="990"/>
      <c r="DE9" s="990"/>
      <c r="DF9" s="991"/>
      <c r="DG9" s="989" t="s">
        <v>506</v>
      </c>
      <c r="DH9" s="990"/>
      <c r="DI9" s="990"/>
      <c r="DJ9" s="990"/>
      <c r="DK9" s="991"/>
      <c r="DL9" s="989" t="s">
        <v>506</v>
      </c>
      <c r="DM9" s="990"/>
      <c r="DN9" s="990"/>
      <c r="DO9" s="990"/>
      <c r="DP9" s="991"/>
      <c r="DQ9" s="989" t="s">
        <v>506</v>
      </c>
      <c r="DR9" s="990"/>
      <c r="DS9" s="990"/>
      <c r="DT9" s="990"/>
      <c r="DU9" s="991"/>
      <c r="DV9" s="992"/>
      <c r="DW9" s="993"/>
      <c r="DX9" s="993"/>
      <c r="DY9" s="993"/>
      <c r="DZ9" s="994"/>
      <c r="EA9" s="234"/>
    </row>
    <row r="10" spans="1:131" s="235" customFormat="1" ht="26.25" customHeight="1" x14ac:dyDescent="0.2">
      <c r="A10" s="238">
        <v>4</v>
      </c>
      <c r="B10" s="1030" t="s">
        <v>377</v>
      </c>
      <c r="C10" s="1031"/>
      <c r="D10" s="1031"/>
      <c r="E10" s="1031"/>
      <c r="F10" s="1031"/>
      <c r="G10" s="1031"/>
      <c r="H10" s="1031"/>
      <c r="I10" s="1031"/>
      <c r="J10" s="1031"/>
      <c r="K10" s="1031"/>
      <c r="L10" s="1031"/>
      <c r="M10" s="1031"/>
      <c r="N10" s="1031"/>
      <c r="O10" s="1031"/>
      <c r="P10" s="1032"/>
      <c r="Q10" s="1038">
        <v>169762</v>
      </c>
      <c r="R10" s="1039"/>
      <c r="S10" s="1039"/>
      <c r="T10" s="1039"/>
      <c r="U10" s="1039"/>
      <c r="V10" s="1039">
        <v>169762</v>
      </c>
      <c r="W10" s="1039"/>
      <c r="X10" s="1039"/>
      <c r="Y10" s="1039"/>
      <c r="Z10" s="1039"/>
      <c r="AA10" s="1039" t="s">
        <v>506</v>
      </c>
      <c r="AB10" s="1039"/>
      <c r="AC10" s="1039"/>
      <c r="AD10" s="1039"/>
      <c r="AE10" s="1040"/>
      <c r="AF10" s="1035" t="s">
        <v>121</v>
      </c>
      <c r="AG10" s="1036"/>
      <c r="AH10" s="1036"/>
      <c r="AI10" s="1036"/>
      <c r="AJ10" s="1037"/>
      <c r="AK10" s="1080">
        <v>90193</v>
      </c>
      <c r="AL10" s="1081"/>
      <c r="AM10" s="1081"/>
      <c r="AN10" s="1081"/>
      <c r="AO10" s="1081"/>
      <c r="AP10" s="1081" t="s">
        <v>506</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576</v>
      </c>
      <c r="BT10" s="993"/>
      <c r="BU10" s="993"/>
      <c r="BV10" s="993"/>
      <c r="BW10" s="993"/>
      <c r="BX10" s="993"/>
      <c r="BY10" s="993"/>
      <c r="BZ10" s="993"/>
      <c r="CA10" s="993"/>
      <c r="CB10" s="993"/>
      <c r="CC10" s="993"/>
      <c r="CD10" s="993"/>
      <c r="CE10" s="993"/>
      <c r="CF10" s="993"/>
      <c r="CG10" s="1014"/>
      <c r="CH10" s="989">
        <v>33</v>
      </c>
      <c r="CI10" s="990"/>
      <c r="CJ10" s="990"/>
      <c r="CK10" s="990"/>
      <c r="CL10" s="991"/>
      <c r="CM10" s="989">
        <v>1910</v>
      </c>
      <c r="CN10" s="990"/>
      <c r="CO10" s="990"/>
      <c r="CP10" s="990"/>
      <c r="CQ10" s="991"/>
      <c r="CR10" s="989">
        <v>200</v>
      </c>
      <c r="CS10" s="990"/>
      <c r="CT10" s="990"/>
      <c r="CU10" s="990"/>
      <c r="CV10" s="991"/>
      <c r="CW10" s="989">
        <v>604</v>
      </c>
      <c r="CX10" s="990"/>
      <c r="CY10" s="990"/>
      <c r="CZ10" s="990"/>
      <c r="DA10" s="991"/>
      <c r="DB10" s="989" t="s">
        <v>506</v>
      </c>
      <c r="DC10" s="990"/>
      <c r="DD10" s="990"/>
      <c r="DE10" s="990"/>
      <c r="DF10" s="991"/>
      <c r="DG10" s="989" t="s">
        <v>506</v>
      </c>
      <c r="DH10" s="990"/>
      <c r="DI10" s="990"/>
      <c r="DJ10" s="990"/>
      <c r="DK10" s="991"/>
      <c r="DL10" s="989" t="s">
        <v>506</v>
      </c>
      <c r="DM10" s="990"/>
      <c r="DN10" s="990"/>
      <c r="DO10" s="990"/>
      <c r="DP10" s="991"/>
      <c r="DQ10" s="989" t="s">
        <v>506</v>
      </c>
      <c r="DR10" s="990"/>
      <c r="DS10" s="990"/>
      <c r="DT10" s="990"/>
      <c r="DU10" s="991"/>
      <c r="DV10" s="992"/>
      <c r="DW10" s="993"/>
      <c r="DX10" s="993"/>
      <c r="DY10" s="993"/>
      <c r="DZ10" s="994"/>
      <c r="EA10" s="234"/>
    </row>
    <row r="11" spans="1:131" s="235" customFormat="1" ht="26.25" customHeight="1" x14ac:dyDescent="0.2">
      <c r="A11" s="238">
        <v>5</v>
      </c>
      <c r="B11" s="1030" t="s">
        <v>378</v>
      </c>
      <c r="C11" s="1031"/>
      <c r="D11" s="1031"/>
      <c r="E11" s="1031"/>
      <c r="F11" s="1031"/>
      <c r="G11" s="1031"/>
      <c r="H11" s="1031"/>
      <c r="I11" s="1031"/>
      <c r="J11" s="1031"/>
      <c r="K11" s="1031"/>
      <c r="L11" s="1031"/>
      <c r="M11" s="1031"/>
      <c r="N11" s="1031"/>
      <c r="O11" s="1031"/>
      <c r="P11" s="1032"/>
      <c r="Q11" s="1038">
        <v>274</v>
      </c>
      <c r="R11" s="1039"/>
      <c r="S11" s="1039"/>
      <c r="T11" s="1039"/>
      <c r="U11" s="1039"/>
      <c r="V11" s="1039">
        <v>0</v>
      </c>
      <c r="W11" s="1039"/>
      <c r="X11" s="1039"/>
      <c r="Y11" s="1039"/>
      <c r="Z11" s="1039"/>
      <c r="AA11" s="1039">
        <v>274</v>
      </c>
      <c r="AB11" s="1039"/>
      <c r="AC11" s="1039"/>
      <c r="AD11" s="1039"/>
      <c r="AE11" s="1040"/>
      <c r="AF11" s="1035">
        <v>274</v>
      </c>
      <c r="AG11" s="1036"/>
      <c r="AH11" s="1036"/>
      <c r="AI11" s="1036"/>
      <c r="AJ11" s="1037"/>
      <c r="AK11" s="1080" t="s">
        <v>506</v>
      </c>
      <c r="AL11" s="1081"/>
      <c r="AM11" s="1081"/>
      <c r="AN11" s="1081"/>
      <c r="AO11" s="1081"/>
      <c r="AP11" s="1081" t="s">
        <v>506</v>
      </c>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577</v>
      </c>
      <c r="BT11" s="993"/>
      <c r="BU11" s="993"/>
      <c r="BV11" s="993"/>
      <c r="BW11" s="993"/>
      <c r="BX11" s="993"/>
      <c r="BY11" s="993"/>
      <c r="BZ11" s="993"/>
      <c r="CA11" s="993"/>
      <c r="CB11" s="993"/>
      <c r="CC11" s="993"/>
      <c r="CD11" s="993"/>
      <c r="CE11" s="993"/>
      <c r="CF11" s="993"/>
      <c r="CG11" s="1014"/>
      <c r="CH11" s="989" t="s">
        <v>578</v>
      </c>
      <c r="CI11" s="990"/>
      <c r="CJ11" s="990"/>
      <c r="CK11" s="990"/>
      <c r="CL11" s="991"/>
      <c r="CM11" s="989">
        <v>353</v>
      </c>
      <c r="CN11" s="990"/>
      <c r="CO11" s="990"/>
      <c r="CP11" s="990"/>
      <c r="CQ11" s="991"/>
      <c r="CR11" s="989">
        <v>300</v>
      </c>
      <c r="CS11" s="990"/>
      <c r="CT11" s="990"/>
      <c r="CU11" s="990"/>
      <c r="CV11" s="991"/>
      <c r="CW11" s="989">
        <v>60</v>
      </c>
      <c r="CX11" s="990"/>
      <c r="CY11" s="990"/>
      <c r="CZ11" s="990"/>
      <c r="DA11" s="991"/>
      <c r="DB11" s="989" t="s">
        <v>506</v>
      </c>
      <c r="DC11" s="990"/>
      <c r="DD11" s="990"/>
      <c r="DE11" s="990"/>
      <c r="DF11" s="991"/>
      <c r="DG11" s="989" t="s">
        <v>506</v>
      </c>
      <c r="DH11" s="990"/>
      <c r="DI11" s="990"/>
      <c r="DJ11" s="990"/>
      <c r="DK11" s="991"/>
      <c r="DL11" s="989" t="s">
        <v>506</v>
      </c>
      <c r="DM11" s="990"/>
      <c r="DN11" s="990"/>
      <c r="DO11" s="990"/>
      <c r="DP11" s="991"/>
      <c r="DQ11" s="989" t="s">
        <v>506</v>
      </c>
      <c r="DR11" s="990"/>
      <c r="DS11" s="990"/>
      <c r="DT11" s="990"/>
      <c r="DU11" s="991"/>
      <c r="DV11" s="992"/>
      <c r="DW11" s="993"/>
      <c r="DX11" s="993"/>
      <c r="DY11" s="993"/>
      <c r="DZ11" s="994"/>
      <c r="EA11" s="234"/>
    </row>
    <row r="12" spans="1:131" s="235" customFormat="1" ht="26.25" customHeight="1" x14ac:dyDescent="0.2">
      <c r="A12" s="238">
        <v>6</v>
      </c>
      <c r="B12" s="1030" t="s">
        <v>379</v>
      </c>
      <c r="C12" s="1031"/>
      <c r="D12" s="1031"/>
      <c r="E12" s="1031"/>
      <c r="F12" s="1031"/>
      <c r="G12" s="1031"/>
      <c r="H12" s="1031"/>
      <c r="I12" s="1031"/>
      <c r="J12" s="1031"/>
      <c r="K12" s="1031"/>
      <c r="L12" s="1031"/>
      <c r="M12" s="1031"/>
      <c r="N12" s="1031"/>
      <c r="O12" s="1031"/>
      <c r="P12" s="1032"/>
      <c r="Q12" s="1038">
        <v>2518</v>
      </c>
      <c r="R12" s="1039"/>
      <c r="S12" s="1039"/>
      <c r="T12" s="1039"/>
      <c r="U12" s="1039"/>
      <c r="V12" s="1039">
        <v>2517</v>
      </c>
      <c r="W12" s="1039"/>
      <c r="X12" s="1039"/>
      <c r="Y12" s="1039"/>
      <c r="Z12" s="1039"/>
      <c r="AA12" s="1039">
        <v>1</v>
      </c>
      <c r="AB12" s="1039"/>
      <c r="AC12" s="1039"/>
      <c r="AD12" s="1039"/>
      <c r="AE12" s="1040"/>
      <c r="AF12" s="1035" t="s">
        <v>121</v>
      </c>
      <c r="AG12" s="1036"/>
      <c r="AH12" s="1036"/>
      <c r="AI12" s="1036"/>
      <c r="AJ12" s="1037"/>
      <c r="AK12" s="1080">
        <v>4</v>
      </c>
      <c r="AL12" s="1081"/>
      <c r="AM12" s="1081"/>
      <c r="AN12" s="1081"/>
      <c r="AO12" s="1081"/>
      <c r="AP12" s="1081">
        <v>3465</v>
      </c>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579</v>
      </c>
      <c r="BT12" s="993"/>
      <c r="BU12" s="993"/>
      <c r="BV12" s="993"/>
      <c r="BW12" s="993"/>
      <c r="BX12" s="993"/>
      <c r="BY12" s="993"/>
      <c r="BZ12" s="993"/>
      <c r="CA12" s="993"/>
      <c r="CB12" s="993"/>
      <c r="CC12" s="993"/>
      <c r="CD12" s="993"/>
      <c r="CE12" s="993"/>
      <c r="CF12" s="993"/>
      <c r="CG12" s="1014"/>
      <c r="CH12" s="989">
        <v>3</v>
      </c>
      <c r="CI12" s="990"/>
      <c r="CJ12" s="990"/>
      <c r="CK12" s="990"/>
      <c r="CL12" s="991"/>
      <c r="CM12" s="989">
        <v>592</v>
      </c>
      <c r="CN12" s="990"/>
      <c r="CO12" s="990"/>
      <c r="CP12" s="990"/>
      <c r="CQ12" s="991"/>
      <c r="CR12" s="989">
        <v>80</v>
      </c>
      <c r="CS12" s="990"/>
      <c r="CT12" s="990"/>
      <c r="CU12" s="990"/>
      <c r="CV12" s="991"/>
      <c r="CW12" s="989" t="s">
        <v>506</v>
      </c>
      <c r="CX12" s="990"/>
      <c r="CY12" s="990"/>
      <c r="CZ12" s="990"/>
      <c r="DA12" s="991"/>
      <c r="DB12" s="989" t="s">
        <v>506</v>
      </c>
      <c r="DC12" s="990"/>
      <c r="DD12" s="990"/>
      <c r="DE12" s="990"/>
      <c r="DF12" s="991"/>
      <c r="DG12" s="989" t="s">
        <v>506</v>
      </c>
      <c r="DH12" s="990"/>
      <c r="DI12" s="990"/>
      <c r="DJ12" s="990"/>
      <c r="DK12" s="991"/>
      <c r="DL12" s="989" t="s">
        <v>506</v>
      </c>
      <c r="DM12" s="990"/>
      <c r="DN12" s="990"/>
      <c r="DO12" s="990"/>
      <c r="DP12" s="991"/>
      <c r="DQ12" s="989" t="s">
        <v>506</v>
      </c>
      <c r="DR12" s="990"/>
      <c r="DS12" s="990"/>
      <c r="DT12" s="990"/>
      <c r="DU12" s="991"/>
      <c r="DV12" s="992"/>
      <c r="DW12" s="993"/>
      <c r="DX12" s="993"/>
      <c r="DY12" s="993"/>
      <c r="DZ12" s="994"/>
      <c r="EA12" s="234"/>
    </row>
    <row r="13" spans="1:131" s="235" customFormat="1" ht="26.25" customHeight="1" x14ac:dyDescent="0.2">
      <c r="A13" s="238">
        <v>7</v>
      </c>
      <c r="B13" s="1030" t="s">
        <v>380</v>
      </c>
      <c r="C13" s="1031"/>
      <c r="D13" s="1031"/>
      <c r="E13" s="1031"/>
      <c r="F13" s="1031"/>
      <c r="G13" s="1031"/>
      <c r="H13" s="1031"/>
      <c r="I13" s="1031"/>
      <c r="J13" s="1031"/>
      <c r="K13" s="1031"/>
      <c r="L13" s="1031"/>
      <c r="M13" s="1031"/>
      <c r="N13" s="1031"/>
      <c r="O13" s="1031"/>
      <c r="P13" s="1032"/>
      <c r="Q13" s="1038">
        <v>206</v>
      </c>
      <c r="R13" s="1039"/>
      <c r="S13" s="1039"/>
      <c r="T13" s="1039"/>
      <c r="U13" s="1039"/>
      <c r="V13" s="1039">
        <v>119</v>
      </c>
      <c r="W13" s="1039"/>
      <c r="X13" s="1039"/>
      <c r="Y13" s="1039"/>
      <c r="Z13" s="1039"/>
      <c r="AA13" s="1039">
        <v>87</v>
      </c>
      <c r="AB13" s="1039"/>
      <c r="AC13" s="1039"/>
      <c r="AD13" s="1039"/>
      <c r="AE13" s="1040"/>
      <c r="AF13" s="1035">
        <v>30</v>
      </c>
      <c r="AG13" s="1036"/>
      <c r="AH13" s="1036"/>
      <c r="AI13" s="1036"/>
      <c r="AJ13" s="1037"/>
      <c r="AK13" s="1080">
        <v>12</v>
      </c>
      <c r="AL13" s="1081"/>
      <c r="AM13" s="1081"/>
      <c r="AN13" s="1081"/>
      <c r="AO13" s="1081"/>
      <c r="AP13" s="1081">
        <v>858</v>
      </c>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580</v>
      </c>
      <c r="BT13" s="993"/>
      <c r="BU13" s="993"/>
      <c r="BV13" s="993"/>
      <c r="BW13" s="993"/>
      <c r="BX13" s="993"/>
      <c r="BY13" s="993"/>
      <c r="BZ13" s="993"/>
      <c r="CA13" s="993"/>
      <c r="CB13" s="993"/>
      <c r="CC13" s="993"/>
      <c r="CD13" s="993"/>
      <c r="CE13" s="993"/>
      <c r="CF13" s="993"/>
      <c r="CG13" s="1014"/>
      <c r="CH13" s="989">
        <v>0</v>
      </c>
      <c r="CI13" s="990"/>
      <c r="CJ13" s="990"/>
      <c r="CK13" s="990"/>
      <c r="CL13" s="991"/>
      <c r="CM13" s="989">
        <v>32</v>
      </c>
      <c r="CN13" s="990"/>
      <c r="CO13" s="990"/>
      <c r="CP13" s="990"/>
      <c r="CQ13" s="991"/>
      <c r="CR13" s="989">
        <v>5</v>
      </c>
      <c r="CS13" s="990"/>
      <c r="CT13" s="990"/>
      <c r="CU13" s="990"/>
      <c r="CV13" s="991"/>
      <c r="CW13" s="989">
        <v>487</v>
      </c>
      <c r="CX13" s="990"/>
      <c r="CY13" s="990"/>
      <c r="CZ13" s="990"/>
      <c r="DA13" s="991"/>
      <c r="DB13" s="989" t="s">
        <v>506</v>
      </c>
      <c r="DC13" s="990"/>
      <c r="DD13" s="990"/>
      <c r="DE13" s="990"/>
      <c r="DF13" s="991"/>
      <c r="DG13" s="989" t="s">
        <v>506</v>
      </c>
      <c r="DH13" s="990"/>
      <c r="DI13" s="990"/>
      <c r="DJ13" s="990"/>
      <c r="DK13" s="991"/>
      <c r="DL13" s="989" t="s">
        <v>506</v>
      </c>
      <c r="DM13" s="990"/>
      <c r="DN13" s="990"/>
      <c r="DO13" s="990"/>
      <c r="DP13" s="991"/>
      <c r="DQ13" s="989" t="s">
        <v>506</v>
      </c>
      <c r="DR13" s="990"/>
      <c r="DS13" s="990"/>
      <c r="DT13" s="990"/>
      <c r="DU13" s="991"/>
      <c r="DV13" s="992"/>
      <c r="DW13" s="993"/>
      <c r="DX13" s="993"/>
      <c r="DY13" s="993"/>
      <c r="DZ13" s="994"/>
      <c r="EA13" s="234"/>
    </row>
    <row r="14" spans="1:131" s="235" customFormat="1" ht="26.25" customHeight="1" x14ac:dyDescent="0.2">
      <c r="A14" s="238">
        <v>8</v>
      </c>
      <c r="B14" s="1030" t="s">
        <v>381</v>
      </c>
      <c r="C14" s="1031"/>
      <c r="D14" s="1031"/>
      <c r="E14" s="1031"/>
      <c r="F14" s="1031"/>
      <c r="G14" s="1031"/>
      <c r="H14" s="1031"/>
      <c r="I14" s="1031"/>
      <c r="J14" s="1031"/>
      <c r="K14" s="1031"/>
      <c r="L14" s="1031"/>
      <c r="M14" s="1031"/>
      <c r="N14" s="1031"/>
      <c r="O14" s="1031"/>
      <c r="P14" s="1032"/>
      <c r="Q14" s="1038">
        <v>940</v>
      </c>
      <c r="R14" s="1039"/>
      <c r="S14" s="1039"/>
      <c r="T14" s="1039"/>
      <c r="U14" s="1039"/>
      <c r="V14" s="1039">
        <v>940</v>
      </c>
      <c r="W14" s="1039"/>
      <c r="X14" s="1039"/>
      <c r="Y14" s="1039"/>
      <c r="Z14" s="1039"/>
      <c r="AA14" s="1039" t="s">
        <v>506</v>
      </c>
      <c r="AB14" s="1039"/>
      <c r="AC14" s="1039"/>
      <c r="AD14" s="1039"/>
      <c r="AE14" s="1040"/>
      <c r="AF14" s="1035" t="s">
        <v>121</v>
      </c>
      <c r="AG14" s="1036"/>
      <c r="AH14" s="1036"/>
      <c r="AI14" s="1036"/>
      <c r="AJ14" s="1037"/>
      <c r="AK14" s="1080" t="s">
        <v>506</v>
      </c>
      <c r="AL14" s="1081"/>
      <c r="AM14" s="1081"/>
      <c r="AN14" s="1081"/>
      <c r="AO14" s="1081"/>
      <c r="AP14" s="1081" t="s">
        <v>506</v>
      </c>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t="s">
        <v>581</v>
      </c>
      <c r="BT14" s="993"/>
      <c r="BU14" s="993"/>
      <c r="BV14" s="993"/>
      <c r="BW14" s="993"/>
      <c r="BX14" s="993"/>
      <c r="BY14" s="993"/>
      <c r="BZ14" s="993"/>
      <c r="CA14" s="993"/>
      <c r="CB14" s="993"/>
      <c r="CC14" s="993"/>
      <c r="CD14" s="993"/>
      <c r="CE14" s="993"/>
      <c r="CF14" s="993"/>
      <c r="CG14" s="1014"/>
      <c r="CH14" s="989" t="s">
        <v>582</v>
      </c>
      <c r="CI14" s="990"/>
      <c r="CJ14" s="990"/>
      <c r="CK14" s="990"/>
      <c r="CL14" s="991"/>
      <c r="CM14" s="989">
        <v>236</v>
      </c>
      <c r="CN14" s="990"/>
      <c r="CO14" s="990"/>
      <c r="CP14" s="990"/>
      <c r="CQ14" s="991"/>
      <c r="CR14" s="989">
        <v>5</v>
      </c>
      <c r="CS14" s="990"/>
      <c r="CT14" s="990"/>
      <c r="CU14" s="990"/>
      <c r="CV14" s="991"/>
      <c r="CW14" s="989">
        <v>154</v>
      </c>
      <c r="CX14" s="990"/>
      <c r="CY14" s="990"/>
      <c r="CZ14" s="990"/>
      <c r="DA14" s="991"/>
      <c r="DB14" s="989" t="s">
        <v>506</v>
      </c>
      <c r="DC14" s="990"/>
      <c r="DD14" s="990"/>
      <c r="DE14" s="990"/>
      <c r="DF14" s="991"/>
      <c r="DG14" s="989" t="s">
        <v>506</v>
      </c>
      <c r="DH14" s="990"/>
      <c r="DI14" s="990"/>
      <c r="DJ14" s="990"/>
      <c r="DK14" s="991"/>
      <c r="DL14" s="989" t="s">
        <v>506</v>
      </c>
      <c r="DM14" s="990"/>
      <c r="DN14" s="990"/>
      <c r="DO14" s="990"/>
      <c r="DP14" s="991"/>
      <c r="DQ14" s="989" t="s">
        <v>506</v>
      </c>
      <c r="DR14" s="990"/>
      <c r="DS14" s="990"/>
      <c r="DT14" s="990"/>
      <c r="DU14" s="991"/>
      <c r="DV14" s="992"/>
      <c r="DW14" s="993"/>
      <c r="DX14" s="993"/>
      <c r="DY14" s="993"/>
      <c r="DZ14" s="994"/>
      <c r="EA14" s="234"/>
    </row>
    <row r="15" spans="1:131" s="235" customFormat="1" ht="26.25" customHeight="1" x14ac:dyDescent="0.2">
      <c r="A15" s="238">
        <v>9</v>
      </c>
      <c r="B15" s="1030" t="s">
        <v>382</v>
      </c>
      <c r="C15" s="1031"/>
      <c r="D15" s="1031"/>
      <c r="E15" s="1031"/>
      <c r="F15" s="1031"/>
      <c r="G15" s="1031"/>
      <c r="H15" s="1031"/>
      <c r="I15" s="1031"/>
      <c r="J15" s="1031"/>
      <c r="K15" s="1031"/>
      <c r="L15" s="1031"/>
      <c r="M15" s="1031"/>
      <c r="N15" s="1031"/>
      <c r="O15" s="1031"/>
      <c r="P15" s="1032"/>
      <c r="Q15" s="1038">
        <v>4684</v>
      </c>
      <c r="R15" s="1039"/>
      <c r="S15" s="1039"/>
      <c r="T15" s="1039"/>
      <c r="U15" s="1039"/>
      <c r="V15" s="1039">
        <v>4684</v>
      </c>
      <c r="W15" s="1039"/>
      <c r="X15" s="1039"/>
      <c r="Y15" s="1039"/>
      <c r="Z15" s="1039"/>
      <c r="AA15" s="1039" t="s">
        <v>506</v>
      </c>
      <c r="AB15" s="1039"/>
      <c r="AC15" s="1039"/>
      <c r="AD15" s="1039"/>
      <c r="AE15" s="1040"/>
      <c r="AF15" s="1035" t="s">
        <v>121</v>
      </c>
      <c r="AG15" s="1036"/>
      <c r="AH15" s="1036"/>
      <c r="AI15" s="1036"/>
      <c r="AJ15" s="1037"/>
      <c r="AK15" s="1080" t="s">
        <v>506</v>
      </c>
      <c r="AL15" s="1081"/>
      <c r="AM15" s="1081"/>
      <c r="AN15" s="1081"/>
      <c r="AO15" s="1081"/>
      <c r="AP15" s="1081">
        <v>17464</v>
      </c>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t="s">
        <v>583</v>
      </c>
      <c r="BT15" s="993"/>
      <c r="BU15" s="993"/>
      <c r="BV15" s="993"/>
      <c r="BW15" s="993"/>
      <c r="BX15" s="993"/>
      <c r="BY15" s="993"/>
      <c r="BZ15" s="993"/>
      <c r="CA15" s="993"/>
      <c r="CB15" s="993"/>
      <c r="CC15" s="993"/>
      <c r="CD15" s="993"/>
      <c r="CE15" s="993"/>
      <c r="CF15" s="993"/>
      <c r="CG15" s="1014"/>
      <c r="CH15" s="989" t="s">
        <v>584</v>
      </c>
      <c r="CI15" s="990"/>
      <c r="CJ15" s="990"/>
      <c r="CK15" s="990"/>
      <c r="CL15" s="991"/>
      <c r="CM15" s="989">
        <v>363</v>
      </c>
      <c r="CN15" s="990"/>
      <c r="CO15" s="990"/>
      <c r="CP15" s="990"/>
      <c r="CQ15" s="991"/>
      <c r="CR15" s="989">
        <v>300</v>
      </c>
      <c r="CS15" s="990"/>
      <c r="CT15" s="990"/>
      <c r="CU15" s="990"/>
      <c r="CV15" s="991"/>
      <c r="CW15" s="989">
        <v>39</v>
      </c>
      <c r="CX15" s="990"/>
      <c r="CY15" s="990"/>
      <c r="CZ15" s="990"/>
      <c r="DA15" s="991"/>
      <c r="DB15" s="989" t="s">
        <v>506</v>
      </c>
      <c r="DC15" s="990"/>
      <c r="DD15" s="990"/>
      <c r="DE15" s="990"/>
      <c r="DF15" s="991"/>
      <c r="DG15" s="989" t="s">
        <v>506</v>
      </c>
      <c r="DH15" s="990"/>
      <c r="DI15" s="990"/>
      <c r="DJ15" s="990"/>
      <c r="DK15" s="991"/>
      <c r="DL15" s="989" t="s">
        <v>506</v>
      </c>
      <c r="DM15" s="990"/>
      <c r="DN15" s="990"/>
      <c r="DO15" s="990"/>
      <c r="DP15" s="991"/>
      <c r="DQ15" s="989" t="s">
        <v>506</v>
      </c>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t="s">
        <v>585</v>
      </c>
      <c r="BT16" s="993"/>
      <c r="BU16" s="993"/>
      <c r="BV16" s="993"/>
      <c r="BW16" s="993"/>
      <c r="BX16" s="993"/>
      <c r="BY16" s="993"/>
      <c r="BZ16" s="993"/>
      <c r="CA16" s="993"/>
      <c r="CB16" s="993"/>
      <c r="CC16" s="993"/>
      <c r="CD16" s="993"/>
      <c r="CE16" s="993"/>
      <c r="CF16" s="993"/>
      <c r="CG16" s="1014"/>
      <c r="CH16" s="989" t="s">
        <v>586</v>
      </c>
      <c r="CI16" s="990"/>
      <c r="CJ16" s="990"/>
      <c r="CK16" s="990"/>
      <c r="CL16" s="991"/>
      <c r="CM16" s="989">
        <v>931</v>
      </c>
      <c r="CN16" s="990"/>
      <c r="CO16" s="990"/>
      <c r="CP16" s="990"/>
      <c r="CQ16" s="991"/>
      <c r="CR16" s="989">
        <v>760</v>
      </c>
      <c r="CS16" s="990"/>
      <c r="CT16" s="990"/>
      <c r="CU16" s="990"/>
      <c r="CV16" s="991"/>
      <c r="CW16" s="989">
        <v>140</v>
      </c>
      <c r="CX16" s="990"/>
      <c r="CY16" s="990"/>
      <c r="CZ16" s="990"/>
      <c r="DA16" s="991"/>
      <c r="DB16" s="989" t="s">
        <v>506</v>
      </c>
      <c r="DC16" s="990"/>
      <c r="DD16" s="990"/>
      <c r="DE16" s="990"/>
      <c r="DF16" s="991"/>
      <c r="DG16" s="989" t="s">
        <v>506</v>
      </c>
      <c r="DH16" s="990"/>
      <c r="DI16" s="990"/>
      <c r="DJ16" s="990"/>
      <c r="DK16" s="991"/>
      <c r="DL16" s="989" t="s">
        <v>506</v>
      </c>
      <c r="DM16" s="990"/>
      <c r="DN16" s="990"/>
      <c r="DO16" s="990"/>
      <c r="DP16" s="991"/>
      <c r="DQ16" s="989" t="s">
        <v>506</v>
      </c>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t="s">
        <v>587</v>
      </c>
      <c r="BT17" s="993"/>
      <c r="BU17" s="993"/>
      <c r="BV17" s="993"/>
      <c r="BW17" s="993"/>
      <c r="BX17" s="993"/>
      <c r="BY17" s="993"/>
      <c r="BZ17" s="993"/>
      <c r="CA17" s="993"/>
      <c r="CB17" s="993"/>
      <c r="CC17" s="993"/>
      <c r="CD17" s="993"/>
      <c r="CE17" s="993"/>
      <c r="CF17" s="993"/>
      <c r="CG17" s="1014"/>
      <c r="CH17" s="989">
        <v>170</v>
      </c>
      <c r="CI17" s="990"/>
      <c r="CJ17" s="990"/>
      <c r="CK17" s="990"/>
      <c r="CL17" s="991"/>
      <c r="CM17" s="989">
        <v>3771</v>
      </c>
      <c r="CN17" s="990"/>
      <c r="CO17" s="990"/>
      <c r="CP17" s="990"/>
      <c r="CQ17" s="991"/>
      <c r="CR17" s="989">
        <v>1216</v>
      </c>
      <c r="CS17" s="990"/>
      <c r="CT17" s="990"/>
      <c r="CU17" s="990"/>
      <c r="CV17" s="991"/>
      <c r="CW17" s="989">
        <v>31</v>
      </c>
      <c r="CX17" s="990"/>
      <c r="CY17" s="990"/>
      <c r="CZ17" s="990"/>
      <c r="DA17" s="991"/>
      <c r="DB17" s="989" t="s">
        <v>506</v>
      </c>
      <c r="DC17" s="990"/>
      <c r="DD17" s="990"/>
      <c r="DE17" s="990"/>
      <c r="DF17" s="991"/>
      <c r="DG17" s="989" t="s">
        <v>506</v>
      </c>
      <c r="DH17" s="990"/>
      <c r="DI17" s="990"/>
      <c r="DJ17" s="990"/>
      <c r="DK17" s="991"/>
      <c r="DL17" s="989" t="s">
        <v>506</v>
      </c>
      <c r="DM17" s="990"/>
      <c r="DN17" s="990"/>
      <c r="DO17" s="990"/>
      <c r="DP17" s="991"/>
      <c r="DQ17" s="989" t="s">
        <v>506</v>
      </c>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t="s">
        <v>588</v>
      </c>
      <c r="BT18" s="993"/>
      <c r="BU18" s="993"/>
      <c r="BV18" s="993"/>
      <c r="BW18" s="993"/>
      <c r="BX18" s="993"/>
      <c r="BY18" s="993"/>
      <c r="BZ18" s="993"/>
      <c r="CA18" s="993"/>
      <c r="CB18" s="993"/>
      <c r="CC18" s="993"/>
      <c r="CD18" s="993"/>
      <c r="CE18" s="993"/>
      <c r="CF18" s="993"/>
      <c r="CG18" s="1014"/>
      <c r="CH18" s="989" t="s">
        <v>589</v>
      </c>
      <c r="CI18" s="990"/>
      <c r="CJ18" s="990"/>
      <c r="CK18" s="990"/>
      <c r="CL18" s="991"/>
      <c r="CM18" s="989">
        <v>589</v>
      </c>
      <c r="CN18" s="990"/>
      <c r="CO18" s="990"/>
      <c r="CP18" s="990"/>
      <c r="CQ18" s="991"/>
      <c r="CR18" s="989">
        <v>210</v>
      </c>
      <c r="CS18" s="990"/>
      <c r="CT18" s="990"/>
      <c r="CU18" s="990"/>
      <c r="CV18" s="991"/>
      <c r="CW18" s="989">
        <v>33</v>
      </c>
      <c r="CX18" s="990"/>
      <c r="CY18" s="990"/>
      <c r="CZ18" s="990"/>
      <c r="DA18" s="991"/>
      <c r="DB18" s="989" t="s">
        <v>506</v>
      </c>
      <c r="DC18" s="990"/>
      <c r="DD18" s="990"/>
      <c r="DE18" s="990"/>
      <c r="DF18" s="991"/>
      <c r="DG18" s="989" t="s">
        <v>506</v>
      </c>
      <c r="DH18" s="990"/>
      <c r="DI18" s="990"/>
      <c r="DJ18" s="990"/>
      <c r="DK18" s="991"/>
      <c r="DL18" s="989" t="s">
        <v>506</v>
      </c>
      <c r="DM18" s="990"/>
      <c r="DN18" s="990"/>
      <c r="DO18" s="990"/>
      <c r="DP18" s="991"/>
      <c r="DQ18" s="989" t="s">
        <v>506</v>
      </c>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t="s">
        <v>590</v>
      </c>
      <c r="BT19" s="993"/>
      <c r="BU19" s="993"/>
      <c r="BV19" s="993"/>
      <c r="BW19" s="993"/>
      <c r="BX19" s="993"/>
      <c r="BY19" s="993"/>
      <c r="BZ19" s="993"/>
      <c r="CA19" s="993"/>
      <c r="CB19" s="993"/>
      <c r="CC19" s="993"/>
      <c r="CD19" s="993"/>
      <c r="CE19" s="993"/>
      <c r="CF19" s="993"/>
      <c r="CG19" s="1014"/>
      <c r="CH19" s="989">
        <v>50</v>
      </c>
      <c r="CI19" s="990"/>
      <c r="CJ19" s="990"/>
      <c r="CK19" s="990"/>
      <c r="CL19" s="991"/>
      <c r="CM19" s="989">
        <v>910</v>
      </c>
      <c r="CN19" s="990"/>
      <c r="CO19" s="990"/>
      <c r="CP19" s="990"/>
      <c r="CQ19" s="991"/>
      <c r="CR19" s="989">
        <v>3</v>
      </c>
      <c r="CS19" s="990"/>
      <c r="CT19" s="990"/>
      <c r="CU19" s="990"/>
      <c r="CV19" s="991"/>
      <c r="CW19" s="989" t="s">
        <v>506</v>
      </c>
      <c r="CX19" s="990"/>
      <c r="CY19" s="990"/>
      <c r="CZ19" s="990"/>
      <c r="DA19" s="991"/>
      <c r="DB19" s="989" t="s">
        <v>506</v>
      </c>
      <c r="DC19" s="990"/>
      <c r="DD19" s="990"/>
      <c r="DE19" s="990"/>
      <c r="DF19" s="991"/>
      <c r="DG19" s="989" t="s">
        <v>506</v>
      </c>
      <c r="DH19" s="990"/>
      <c r="DI19" s="990"/>
      <c r="DJ19" s="990"/>
      <c r="DK19" s="991"/>
      <c r="DL19" s="989" t="s">
        <v>506</v>
      </c>
      <c r="DM19" s="990"/>
      <c r="DN19" s="990"/>
      <c r="DO19" s="990"/>
      <c r="DP19" s="991"/>
      <c r="DQ19" s="989" t="s">
        <v>506</v>
      </c>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t="s">
        <v>591</v>
      </c>
      <c r="BT20" s="993"/>
      <c r="BU20" s="993"/>
      <c r="BV20" s="993"/>
      <c r="BW20" s="993"/>
      <c r="BX20" s="993"/>
      <c r="BY20" s="993"/>
      <c r="BZ20" s="993"/>
      <c r="CA20" s="993"/>
      <c r="CB20" s="993"/>
      <c r="CC20" s="993"/>
      <c r="CD20" s="993"/>
      <c r="CE20" s="993"/>
      <c r="CF20" s="993"/>
      <c r="CG20" s="1014"/>
      <c r="CH20" s="989" t="s">
        <v>592</v>
      </c>
      <c r="CI20" s="990"/>
      <c r="CJ20" s="990"/>
      <c r="CK20" s="990"/>
      <c r="CL20" s="991"/>
      <c r="CM20" s="989">
        <v>2012</v>
      </c>
      <c r="CN20" s="990"/>
      <c r="CO20" s="990"/>
      <c r="CP20" s="990"/>
      <c r="CQ20" s="991"/>
      <c r="CR20" s="989">
        <v>570</v>
      </c>
      <c r="CS20" s="990"/>
      <c r="CT20" s="990"/>
      <c r="CU20" s="990"/>
      <c r="CV20" s="991"/>
      <c r="CW20" s="989">
        <v>4</v>
      </c>
      <c r="CX20" s="990"/>
      <c r="CY20" s="990"/>
      <c r="CZ20" s="990"/>
      <c r="DA20" s="991"/>
      <c r="DB20" s="989" t="s">
        <v>506</v>
      </c>
      <c r="DC20" s="990"/>
      <c r="DD20" s="990"/>
      <c r="DE20" s="990"/>
      <c r="DF20" s="991"/>
      <c r="DG20" s="989" t="s">
        <v>506</v>
      </c>
      <c r="DH20" s="990"/>
      <c r="DI20" s="990"/>
      <c r="DJ20" s="990"/>
      <c r="DK20" s="991"/>
      <c r="DL20" s="989" t="s">
        <v>506</v>
      </c>
      <c r="DM20" s="990"/>
      <c r="DN20" s="990"/>
      <c r="DO20" s="990"/>
      <c r="DP20" s="991"/>
      <c r="DQ20" s="989" t="s">
        <v>506</v>
      </c>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t="s">
        <v>593</v>
      </c>
      <c r="BT21" s="993"/>
      <c r="BU21" s="993"/>
      <c r="BV21" s="993"/>
      <c r="BW21" s="993"/>
      <c r="BX21" s="993"/>
      <c r="BY21" s="993"/>
      <c r="BZ21" s="993"/>
      <c r="CA21" s="993"/>
      <c r="CB21" s="993"/>
      <c r="CC21" s="993"/>
      <c r="CD21" s="993"/>
      <c r="CE21" s="993"/>
      <c r="CF21" s="993"/>
      <c r="CG21" s="1014"/>
      <c r="CH21" s="989">
        <v>-5</v>
      </c>
      <c r="CI21" s="990"/>
      <c r="CJ21" s="990"/>
      <c r="CK21" s="990"/>
      <c r="CL21" s="991"/>
      <c r="CM21" s="989">
        <v>1714</v>
      </c>
      <c r="CN21" s="990"/>
      <c r="CO21" s="990"/>
      <c r="CP21" s="990"/>
      <c r="CQ21" s="991"/>
      <c r="CR21" s="989">
        <v>78</v>
      </c>
      <c r="CS21" s="990"/>
      <c r="CT21" s="990"/>
      <c r="CU21" s="990"/>
      <c r="CV21" s="991"/>
      <c r="CW21" s="989">
        <v>1</v>
      </c>
      <c r="CX21" s="990"/>
      <c r="CY21" s="990"/>
      <c r="CZ21" s="990"/>
      <c r="DA21" s="991"/>
      <c r="DB21" s="989" t="s">
        <v>506</v>
      </c>
      <c r="DC21" s="990"/>
      <c r="DD21" s="990"/>
      <c r="DE21" s="990"/>
      <c r="DF21" s="991"/>
      <c r="DG21" s="989" t="s">
        <v>506</v>
      </c>
      <c r="DH21" s="990"/>
      <c r="DI21" s="990"/>
      <c r="DJ21" s="990"/>
      <c r="DK21" s="991"/>
      <c r="DL21" s="989" t="s">
        <v>506</v>
      </c>
      <c r="DM21" s="990"/>
      <c r="DN21" s="990"/>
      <c r="DO21" s="990"/>
      <c r="DP21" s="991"/>
      <c r="DQ21" s="989" t="s">
        <v>506</v>
      </c>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383</v>
      </c>
      <c r="BA22" s="1028"/>
      <c r="BB22" s="1028"/>
      <c r="BC22" s="1028"/>
      <c r="BD22" s="1029"/>
      <c r="BE22" s="233"/>
      <c r="BF22" s="233"/>
      <c r="BG22" s="233"/>
      <c r="BH22" s="233"/>
      <c r="BI22" s="233"/>
      <c r="BJ22" s="233"/>
      <c r="BK22" s="233"/>
      <c r="BL22" s="233"/>
      <c r="BM22" s="233"/>
      <c r="BN22" s="233"/>
      <c r="BO22" s="233"/>
      <c r="BP22" s="233"/>
      <c r="BQ22" s="238">
        <v>16</v>
      </c>
      <c r="BR22" s="239"/>
      <c r="BS22" s="992" t="s">
        <v>594</v>
      </c>
      <c r="BT22" s="993"/>
      <c r="BU22" s="993"/>
      <c r="BV22" s="993"/>
      <c r="BW22" s="993"/>
      <c r="BX22" s="993"/>
      <c r="BY22" s="993"/>
      <c r="BZ22" s="993"/>
      <c r="CA22" s="993"/>
      <c r="CB22" s="993"/>
      <c r="CC22" s="993"/>
      <c r="CD22" s="993"/>
      <c r="CE22" s="993"/>
      <c r="CF22" s="993"/>
      <c r="CG22" s="1014"/>
      <c r="CH22" s="989">
        <v>509</v>
      </c>
      <c r="CI22" s="990"/>
      <c r="CJ22" s="990"/>
      <c r="CK22" s="990"/>
      <c r="CL22" s="991"/>
      <c r="CM22" s="989">
        <v>4233</v>
      </c>
      <c r="CN22" s="990"/>
      <c r="CO22" s="990"/>
      <c r="CP22" s="990"/>
      <c r="CQ22" s="991"/>
      <c r="CR22" s="989">
        <v>100</v>
      </c>
      <c r="CS22" s="990"/>
      <c r="CT22" s="990"/>
      <c r="CU22" s="990"/>
      <c r="CV22" s="991"/>
      <c r="CW22" s="989" t="s">
        <v>506</v>
      </c>
      <c r="CX22" s="990"/>
      <c r="CY22" s="990"/>
      <c r="CZ22" s="990"/>
      <c r="DA22" s="991"/>
      <c r="DB22" s="989">
        <v>768</v>
      </c>
      <c r="DC22" s="990"/>
      <c r="DD22" s="990"/>
      <c r="DE22" s="990"/>
      <c r="DF22" s="991"/>
      <c r="DG22" s="989" t="s">
        <v>506</v>
      </c>
      <c r="DH22" s="990"/>
      <c r="DI22" s="990"/>
      <c r="DJ22" s="990"/>
      <c r="DK22" s="991"/>
      <c r="DL22" s="989" t="s">
        <v>506</v>
      </c>
      <c r="DM22" s="990"/>
      <c r="DN22" s="990"/>
      <c r="DO22" s="990"/>
      <c r="DP22" s="991"/>
      <c r="DQ22" s="989" t="s">
        <v>506</v>
      </c>
      <c r="DR22" s="990"/>
      <c r="DS22" s="990"/>
      <c r="DT22" s="990"/>
      <c r="DU22" s="991"/>
      <c r="DV22" s="992"/>
      <c r="DW22" s="993"/>
      <c r="DX22" s="993"/>
      <c r="DY22" s="993"/>
      <c r="DZ22" s="994"/>
      <c r="EA22" s="234"/>
    </row>
    <row r="23" spans="1:131" s="235" customFormat="1" ht="26.25" customHeight="1" thickBot="1" x14ac:dyDescent="0.25">
      <c r="A23" s="240" t="s">
        <v>384</v>
      </c>
      <c r="B23" s="937" t="s">
        <v>385</v>
      </c>
      <c r="C23" s="938"/>
      <c r="D23" s="938"/>
      <c r="E23" s="938"/>
      <c r="F23" s="938"/>
      <c r="G23" s="938"/>
      <c r="H23" s="938"/>
      <c r="I23" s="938"/>
      <c r="J23" s="938"/>
      <c r="K23" s="938"/>
      <c r="L23" s="938"/>
      <c r="M23" s="938"/>
      <c r="N23" s="938"/>
      <c r="O23" s="938"/>
      <c r="P23" s="948"/>
      <c r="Q23" s="1067">
        <v>715318</v>
      </c>
      <c r="R23" s="1061"/>
      <c r="S23" s="1061"/>
      <c r="T23" s="1061"/>
      <c r="U23" s="1061"/>
      <c r="V23" s="1061">
        <v>711552</v>
      </c>
      <c r="W23" s="1061"/>
      <c r="X23" s="1061"/>
      <c r="Y23" s="1061"/>
      <c r="Z23" s="1061"/>
      <c r="AA23" s="1061">
        <v>3766</v>
      </c>
      <c r="AB23" s="1061"/>
      <c r="AC23" s="1061"/>
      <c r="AD23" s="1061"/>
      <c r="AE23" s="1068"/>
      <c r="AF23" s="1069">
        <v>2532</v>
      </c>
      <c r="AG23" s="1061"/>
      <c r="AH23" s="1061"/>
      <c r="AI23" s="1061"/>
      <c r="AJ23" s="1070"/>
      <c r="AK23" s="1071"/>
      <c r="AL23" s="1072"/>
      <c r="AM23" s="1072"/>
      <c r="AN23" s="1072"/>
      <c r="AO23" s="1072"/>
      <c r="AP23" s="1061">
        <v>1228791</v>
      </c>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t="s">
        <v>595</v>
      </c>
      <c r="BT23" s="993"/>
      <c r="BU23" s="993"/>
      <c r="BV23" s="993"/>
      <c r="BW23" s="993"/>
      <c r="BX23" s="993"/>
      <c r="BY23" s="993"/>
      <c r="BZ23" s="993"/>
      <c r="CA23" s="993"/>
      <c r="CB23" s="993"/>
      <c r="CC23" s="993"/>
      <c r="CD23" s="993"/>
      <c r="CE23" s="993"/>
      <c r="CF23" s="993"/>
      <c r="CG23" s="1014"/>
      <c r="CH23" s="989">
        <v>2</v>
      </c>
      <c r="CI23" s="990"/>
      <c r="CJ23" s="990"/>
      <c r="CK23" s="990"/>
      <c r="CL23" s="991"/>
      <c r="CM23" s="989">
        <v>103</v>
      </c>
      <c r="CN23" s="990"/>
      <c r="CO23" s="990"/>
      <c r="CP23" s="990"/>
      <c r="CQ23" s="991"/>
      <c r="CR23" s="989">
        <v>10</v>
      </c>
      <c r="CS23" s="990"/>
      <c r="CT23" s="990"/>
      <c r="CU23" s="990"/>
      <c r="CV23" s="991"/>
      <c r="CW23" s="989" t="s">
        <v>506</v>
      </c>
      <c r="CX23" s="990"/>
      <c r="CY23" s="990"/>
      <c r="CZ23" s="990"/>
      <c r="DA23" s="991"/>
      <c r="DB23" s="989">
        <v>31</v>
      </c>
      <c r="DC23" s="990"/>
      <c r="DD23" s="990"/>
      <c r="DE23" s="990"/>
      <c r="DF23" s="991"/>
      <c r="DG23" s="989" t="s">
        <v>506</v>
      </c>
      <c r="DH23" s="990"/>
      <c r="DI23" s="990"/>
      <c r="DJ23" s="990"/>
      <c r="DK23" s="991"/>
      <c r="DL23" s="989" t="s">
        <v>506</v>
      </c>
      <c r="DM23" s="990"/>
      <c r="DN23" s="990"/>
      <c r="DO23" s="990"/>
      <c r="DP23" s="991"/>
      <c r="DQ23" s="989" t="s">
        <v>506</v>
      </c>
      <c r="DR23" s="990"/>
      <c r="DS23" s="990"/>
      <c r="DT23" s="990"/>
      <c r="DU23" s="991"/>
      <c r="DV23" s="992"/>
      <c r="DW23" s="993"/>
      <c r="DX23" s="993"/>
      <c r="DY23" s="993"/>
      <c r="DZ23" s="994"/>
      <c r="EA23" s="234"/>
    </row>
    <row r="24" spans="1:131" s="235" customFormat="1" ht="26.25" customHeight="1" x14ac:dyDescent="0.2">
      <c r="A24" s="1060" t="s">
        <v>386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t="s">
        <v>596</v>
      </c>
      <c r="BT24" s="993"/>
      <c r="BU24" s="993"/>
      <c r="BV24" s="993"/>
      <c r="BW24" s="993"/>
      <c r="BX24" s="993"/>
      <c r="BY24" s="993"/>
      <c r="BZ24" s="993"/>
      <c r="CA24" s="993"/>
      <c r="CB24" s="993"/>
      <c r="CC24" s="993"/>
      <c r="CD24" s="993"/>
      <c r="CE24" s="993"/>
      <c r="CF24" s="993"/>
      <c r="CG24" s="1014"/>
      <c r="CH24" s="989">
        <v>12</v>
      </c>
      <c r="CI24" s="990"/>
      <c r="CJ24" s="990"/>
      <c r="CK24" s="990"/>
      <c r="CL24" s="991"/>
      <c r="CM24" s="989">
        <v>396</v>
      </c>
      <c r="CN24" s="990"/>
      <c r="CO24" s="990"/>
      <c r="CP24" s="990"/>
      <c r="CQ24" s="991"/>
      <c r="CR24" s="989">
        <v>5</v>
      </c>
      <c r="CS24" s="990"/>
      <c r="CT24" s="990"/>
      <c r="CU24" s="990"/>
      <c r="CV24" s="991"/>
      <c r="CW24" s="989" t="s">
        <v>506</v>
      </c>
      <c r="CX24" s="990"/>
      <c r="CY24" s="990"/>
      <c r="CZ24" s="990"/>
      <c r="DA24" s="991"/>
      <c r="DB24" s="989" t="s">
        <v>506</v>
      </c>
      <c r="DC24" s="990"/>
      <c r="DD24" s="990"/>
      <c r="DE24" s="990"/>
      <c r="DF24" s="991"/>
      <c r="DG24" s="989" t="s">
        <v>506</v>
      </c>
      <c r="DH24" s="990"/>
      <c r="DI24" s="990"/>
      <c r="DJ24" s="990"/>
      <c r="DK24" s="991"/>
      <c r="DL24" s="989" t="s">
        <v>506</v>
      </c>
      <c r="DM24" s="990"/>
      <c r="DN24" s="990"/>
      <c r="DO24" s="990"/>
      <c r="DP24" s="991"/>
      <c r="DQ24" s="989" t="s">
        <v>506</v>
      </c>
      <c r="DR24" s="990"/>
      <c r="DS24" s="990"/>
      <c r="DT24" s="990"/>
      <c r="DU24" s="991"/>
      <c r="DV24" s="992"/>
      <c r="DW24" s="993"/>
      <c r="DX24" s="993"/>
      <c r="DY24" s="993"/>
      <c r="DZ24" s="994"/>
      <c r="EA24" s="234"/>
    </row>
    <row r="25" spans="1:131" ht="26.25" customHeight="1" thickBot="1" x14ac:dyDescent="0.25">
      <c r="A25" s="1059" t="s">
        <v>387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t="s">
        <v>597</v>
      </c>
      <c r="BT25" s="993"/>
      <c r="BU25" s="993"/>
      <c r="BV25" s="993"/>
      <c r="BW25" s="993"/>
      <c r="BX25" s="993"/>
      <c r="BY25" s="993"/>
      <c r="BZ25" s="993"/>
      <c r="CA25" s="993"/>
      <c r="CB25" s="993"/>
      <c r="CC25" s="993"/>
      <c r="CD25" s="993"/>
      <c r="CE25" s="993"/>
      <c r="CF25" s="993"/>
      <c r="CG25" s="1014"/>
      <c r="CH25" s="989">
        <v>1802</v>
      </c>
      <c r="CI25" s="990"/>
      <c r="CJ25" s="990"/>
      <c r="CK25" s="990"/>
      <c r="CL25" s="991"/>
      <c r="CM25" s="989">
        <v>17645</v>
      </c>
      <c r="CN25" s="990"/>
      <c r="CO25" s="990"/>
      <c r="CP25" s="990"/>
      <c r="CQ25" s="991"/>
      <c r="CR25" s="989">
        <v>670</v>
      </c>
      <c r="CS25" s="990"/>
      <c r="CT25" s="990"/>
      <c r="CU25" s="990"/>
      <c r="CV25" s="991"/>
      <c r="CW25" s="989" t="s">
        <v>506</v>
      </c>
      <c r="CX25" s="990"/>
      <c r="CY25" s="990"/>
      <c r="CZ25" s="990"/>
      <c r="DA25" s="991"/>
      <c r="DB25" s="989" t="s">
        <v>506</v>
      </c>
      <c r="DC25" s="990"/>
      <c r="DD25" s="990"/>
      <c r="DE25" s="990"/>
      <c r="DF25" s="991"/>
      <c r="DG25" s="989" t="s">
        <v>506</v>
      </c>
      <c r="DH25" s="990"/>
      <c r="DI25" s="990"/>
      <c r="DJ25" s="990"/>
      <c r="DK25" s="991"/>
      <c r="DL25" s="989" t="s">
        <v>506</v>
      </c>
      <c r="DM25" s="990"/>
      <c r="DN25" s="990"/>
      <c r="DO25" s="990"/>
      <c r="DP25" s="991"/>
      <c r="DQ25" s="989" t="s">
        <v>506</v>
      </c>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388</v>
      </c>
      <c r="R26" s="1002"/>
      <c r="S26" s="1002"/>
      <c r="T26" s="1002"/>
      <c r="U26" s="1003"/>
      <c r="V26" s="1001" t="s">
        <v>389</v>
      </c>
      <c r="W26" s="1002"/>
      <c r="X26" s="1002"/>
      <c r="Y26" s="1002"/>
      <c r="Z26" s="1003"/>
      <c r="AA26" s="1001" t="s">
        <v>390</v>
      </c>
      <c r="AB26" s="1002"/>
      <c r="AC26" s="1002"/>
      <c r="AD26" s="1002"/>
      <c r="AE26" s="1002"/>
      <c r="AF26" s="1055" t="s">
        <v>391</v>
      </c>
      <c r="AG26" s="1008"/>
      <c r="AH26" s="1008"/>
      <c r="AI26" s="1008"/>
      <c r="AJ26" s="1056"/>
      <c r="AK26" s="1002" t="s">
        <v>392</v>
      </c>
      <c r="AL26" s="1002"/>
      <c r="AM26" s="1002"/>
      <c r="AN26" s="1002"/>
      <c r="AO26" s="1003"/>
      <c r="AP26" s="1001" t="s">
        <v>393</v>
      </c>
      <c r="AQ26" s="1002"/>
      <c r="AR26" s="1002"/>
      <c r="AS26" s="1002"/>
      <c r="AT26" s="1003"/>
      <c r="AU26" s="1001" t="s">
        <v>394</v>
      </c>
      <c r="AV26" s="1002"/>
      <c r="AW26" s="1002"/>
      <c r="AX26" s="1002"/>
      <c r="AY26" s="1003"/>
      <c r="AZ26" s="1001" t="s">
        <v>395</v>
      </c>
      <c r="BA26" s="1002"/>
      <c r="BB26" s="1002"/>
      <c r="BC26" s="1002"/>
      <c r="BD26" s="1003"/>
      <c r="BE26" s="1001" t="s">
        <v>364</v>
      </c>
      <c r="BF26" s="1002"/>
      <c r="BG26" s="1002"/>
      <c r="BH26" s="1002"/>
      <c r="BI26" s="1015"/>
      <c r="BJ26" s="232"/>
      <c r="BK26" s="232"/>
      <c r="BL26" s="232"/>
      <c r="BM26" s="232"/>
      <c r="BN26" s="232"/>
      <c r="BO26" s="241"/>
      <c r="BP26" s="241"/>
      <c r="BQ26" s="238">
        <v>20</v>
      </c>
      <c r="BR26" s="239"/>
      <c r="BS26" s="992" t="s">
        <v>598</v>
      </c>
      <c r="BT26" s="993"/>
      <c r="BU26" s="993"/>
      <c r="BV26" s="993"/>
      <c r="BW26" s="993"/>
      <c r="BX26" s="993"/>
      <c r="BY26" s="993"/>
      <c r="BZ26" s="993"/>
      <c r="CA26" s="993"/>
      <c r="CB26" s="993"/>
      <c r="CC26" s="993"/>
      <c r="CD26" s="993"/>
      <c r="CE26" s="993"/>
      <c r="CF26" s="993"/>
      <c r="CG26" s="1014"/>
      <c r="CH26" s="989">
        <v>5</v>
      </c>
      <c r="CI26" s="990"/>
      <c r="CJ26" s="990"/>
      <c r="CK26" s="990"/>
      <c r="CL26" s="991"/>
      <c r="CM26" s="989">
        <v>417</v>
      </c>
      <c r="CN26" s="990"/>
      <c r="CO26" s="990"/>
      <c r="CP26" s="990"/>
      <c r="CQ26" s="991"/>
      <c r="CR26" s="989">
        <v>196</v>
      </c>
      <c r="CS26" s="990"/>
      <c r="CT26" s="990"/>
      <c r="CU26" s="990"/>
      <c r="CV26" s="991"/>
      <c r="CW26" s="989" t="s">
        <v>506</v>
      </c>
      <c r="CX26" s="990"/>
      <c r="CY26" s="990"/>
      <c r="CZ26" s="990"/>
      <c r="DA26" s="991"/>
      <c r="DB26" s="989" t="s">
        <v>506</v>
      </c>
      <c r="DC26" s="990"/>
      <c r="DD26" s="990"/>
      <c r="DE26" s="990"/>
      <c r="DF26" s="991"/>
      <c r="DG26" s="989" t="s">
        <v>506</v>
      </c>
      <c r="DH26" s="990"/>
      <c r="DI26" s="990"/>
      <c r="DJ26" s="990"/>
      <c r="DK26" s="991"/>
      <c r="DL26" s="989" t="s">
        <v>506</v>
      </c>
      <c r="DM26" s="990"/>
      <c r="DN26" s="990"/>
      <c r="DO26" s="990"/>
      <c r="DP26" s="991"/>
      <c r="DQ26" s="989" t="s">
        <v>506</v>
      </c>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t="s">
        <v>599</v>
      </c>
      <c r="BT27" s="993"/>
      <c r="BU27" s="993"/>
      <c r="BV27" s="993"/>
      <c r="BW27" s="993"/>
      <c r="BX27" s="993"/>
      <c r="BY27" s="993"/>
      <c r="BZ27" s="993"/>
      <c r="CA27" s="993"/>
      <c r="CB27" s="993"/>
      <c r="CC27" s="993"/>
      <c r="CD27" s="993"/>
      <c r="CE27" s="993"/>
      <c r="CF27" s="993"/>
      <c r="CG27" s="1014"/>
      <c r="CH27" s="989">
        <v>176</v>
      </c>
      <c r="CI27" s="990"/>
      <c r="CJ27" s="990"/>
      <c r="CK27" s="990"/>
      <c r="CL27" s="991"/>
      <c r="CM27" s="989">
        <v>4544</v>
      </c>
      <c r="CN27" s="990"/>
      <c r="CO27" s="990"/>
      <c r="CP27" s="990"/>
      <c r="CQ27" s="991"/>
      <c r="CR27" s="989">
        <v>1216</v>
      </c>
      <c r="CS27" s="990"/>
      <c r="CT27" s="990"/>
      <c r="CU27" s="990"/>
      <c r="CV27" s="991"/>
      <c r="CW27" s="989" t="s">
        <v>506</v>
      </c>
      <c r="CX27" s="990"/>
      <c r="CY27" s="990"/>
      <c r="CZ27" s="990"/>
      <c r="DA27" s="991"/>
      <c r="DB27" s="989" t="s">
        <v>506</v>
      </c>
      <c r="DC27" s="990"/>
      <c r="DD27" s="990"/>
      <c r="DE27" s="990"/>
      <c r="DF27" s="991"/>
      <c r="DG27" s="989" t="s">
        <v>506</v>
      </c>
      <c r="DH27" s="990"/>
      <c r="DI27" s="990"/>
      <c r="DJ27" s="990"/>
      <c r="DK27" s="991"/>
      <c r="DL27" s="989" t="s">
        <v>506</v>
      </c>
      <c r="DM27" s="990"/>
      <c r="DN27" s="990"/>
      <c r="DO27" s="990"/>
      <c r="DP27" s="991"/>
      <c r="DQ27" s="989" t="s">
        <v>506</v>
      </c>
      <c r="DR27" s="990"/>
      <c r="DS27" s="990"/>
      <c r="DT27" s="990"/>
      <c r="DU27" s="991"/>
      <c r="DV27" s="992"/>
      <c r="DW27" s="993"/>
      <c r="DX27" s="993"/>
      <c r="DY27" s="993"/>
      <c r="DZ27" s="994"/>
      <c r="EA27" s="230"/>
    </row>
    <row r="28" spans="1:131" ht="26.25" customHeight="1" thickTop="1" x14ac:dyDescent="0.2">
      <c r="A28" s="242">
        <v>1</v>
      </c>
      <c r="B28" s="1047" t="s">
        <v>396</v>
      </c>
      <c r="C28" s="1048"/>
      <c r="D28" s="1048"/>
      <c r="E28" s="1048"/>
      <c r="F28" s="1048"/>
      <c r="G28" s="1048"/>
      <c r="H28" s="1048"/>
      <c r="I28" s="1048"/>
      <c r="J28" s="1048"/>
      <c r="K28" s="1048"/>
      <c r="L28" s="1048"/>
      <c r="M28" s="1048"/>
      <c r="N28" s="1048"/>
      <c r="O28" s="1048"/>
      <c r="P28" s="1049"/>
      <c r="Q28" s="1050">
        <v>99900</v>
      </c>
      <c r="R28" s="1051"/>
      <c r="S28" s="1051"/>
      <c r="T28" s="1051"/>
      <c r="U28" s="1051"/>
      <c r="V28" s="1051">
        <v>98865</v>
      </c>
      <c r="W28" s="1051"/>
      <c r="X28" s="1051"/>
      <c r="Y28" s="1051"/>
      <c r="Z28" s="1051"/>
      <c r="AA28" s="1051">
        <v>1035</v>
      </c>
      <c r="AB28" s="1051"/>
      <c r="AC28" s="1051"/>
      <c r="AD28" s="1051"/>
      <c r="AE28" s="1052"/>
      <c r="AF28" s="1053">
        <v>1035</v>
      </c>
      <c r="AG28" s="1051"/>
      <c r="AH28" s="1051"/>
      <c r="AI28" s="1051"/>
      <c r="AJ28" s="1054"/>
      <c r="AK28" s="1042">
        <v>10893</v>
      </c>
      <c r="AL28" s="1043"/>
      <c r="AM28" s="1043"/>
      <c r="AN28" s="1043"/>
      <c r="AO28" s="1043"/>
      <c r="AP28" s="1043" t="s">
        <v>506</v>
      </c>
      <c r="AQ28" s="1043"/>
      <c r="AR28" s="1043"/>
      <c r="AS28" s="1043"/>
      <c r="AT28" s="1043"/>
      <c r="AU28" s="1043" t="s">
        <v>506</v>
      </c>
      <c r="AV28" s="1043"/>
      <c r="AW28" s="1043"/>
      <c r="AX28" s="1043"/>
      <c r="AY28" s="1043"/>
      <c r="AZ28" s="1044" t="s">
        <v>506</v>
      </c>
      <c r="BA28" s="1044"/>
      <c r="BB28" s="1044"/>
      <c r="BC28" s="1044"/>
      <c r="BD28" s="1044"/>
      <c r="BE28" s="1045"/>
      <c r="BF28" s="1045"/>
      <c r="BG28" s="1045"/>
      <c r="BH28" s="1045"/>
      <c r="BI28" s="1046"/>
      <c r="BJ28" s="232"/>
      <c r="BK28" s="232"/>
      <c r="BL28" s="232"/>
      <c r="BM28" s="232"/>
      <c r="BN28" s="232"/>
      <c r="BO28" s="241"/>
      <c r="BP28" s="241"/>
      <c r="BQ28" s="238">
        <v>22</v>
      </c>
      <c r="BR28" s="239"/>
      <c r="BS28" s="992" t="s">
        <v>600</v>
      </c>
      <c r="BT28" s="993"/>
      <c r="BU28" s="993"/>
      <c r="BV28" s="993"/>
      <c r="BW28" s="993"/>
      <c r="BX28" s="993"/>
      <c r="BY28" s="993"/>
      <c r="BZ28" s="993"/>
      <c r="CA28" s="993"/>
      <c r="CB28" s="993"/>
      <c r="CC28" s="993"/>
      <c r="CD28" s="993"/>
      <c r="CE28" s="993"/>
      <c r="CF28" s="993"/>
      <c r="CG28" s="1014"/>
      <c r="CH28" s="989">
        <v>139</v>
      </c>
      <c r="CI28" s="990"/>
      <c r="CJ28" s="990"/>
      <c r="CK28" s="990"/>
      <c r="CL28" s="991"/>
      <c r="CM28" s="989">
        <v>6310</v>
      </c>
      <c r="CN28" s="990"/>
      <c r="CO28" s="990"/>
      <c r="CP28" s="990"/>
      <c r="CQ28" s="991"/>
      <c r="CR28" s="989">
        <v>1878</v>
      </c>
      <c r="CS28" s="990"/>
      <c r="CT28" s="990"/>
      <c r="CU28" s="990"/>
      <c r="CV28" s="991"/>
      <c r="CW28" s="989" t="s">
        <v>506</v>
      </c>
      <c r="CX28" s="990"/>
      <c r="CY28" s="990"/>
      <c r="CZ28" s="990"/>
      <c r="DA28" s="991"/>
      <c r="DB28" s="989" t="s">
        <v>506</v>
      </c>
      <c r="DC28" s="990"/>
      <c r="DD28" s="990"/>
      <c r="DE28" s="990"/>
      <c r="DF28" s="991"/>
      <c r="DG28" s="989" t="s">
        <v>506</v>
      </c>
      <c r="DH28" s="990"/>
      <c r="DI28" s="990"/>
      <c r="DJ28" s="990"/>
      <c r="DK28" s="991"/>
      <c r="DL28" s="989" t="s">
        <v>506</v>
      </c>
      <c r="DM28" s="990"/>
      <c r="DN28" s="990"/>
      <c r="DO28" s="990"/>
      <c r="DP28" s="991"/>
      <c r="DQ28" s="989" t="s">
        <v>506</v>
      </c>
      <c r="DR28" s="990"/>
      <c r="DS28" s="990"/>
      <c r="DT28" s="990"/>
      <c r="DU28" s="991"/>
      <c r="DV28" s="992"/>
      <c r="DW28" s="993"/>
      <c r="DX28" s="993"/>
      <c r="DY28" s="993"/>
      <c r="DZ28" s="994"/>
      <c r="EA28" s="230"/>
    </row>
    <row r="29" spans="1:131" ht="26.25" customHeight="1" x14ac:dyDescent="0.2">
      <c r="A29" s="242">
        <v>2</v>
      </c>
      <c r="B29" s="1030" t="s">
        <v>397</v>
      </c>
      <c r="C29" s="1031"/>
      <c r="D29" s="1031"/>
      <c r="E29" s="1031"/>
      <c r="F29" s="1031"/>
      <c r="G29" s="1031"/>
      <c r="H29" s="1031"/>
      <c r="I29" s="1031"/>
      <c r="J29" s="1031"/>
      <c r="K29" s="1031"/>
      <c r="L29" s="1031"/>
      <c r="M29" s="1031"/>
      <c r="N29" s="1031"/>
      <c r="O29" s="1031"/>
      <c r="P29" s="1032"/>
      <c r="Q29" s="1038">
        <v>109851</v>
      </c>
      <c r="R29" s="1039"/>
      <c r="S29" s="1039"/>
      <c r="T29" s="1039"/>
      <c r="U29" s="1039"/>
      <c r="V29" s="1039">
        <v>105818</v>
      </c>
      <c r="W29" s="1039"/>
      <c r="X29" s="1039"/>
      <c r="Y29" s="1039"/>
      <c r="Z29" s="1039"/>
      <c r="AA29" s="1039">
        <v>4033</v>
      </c>
      <c r="AB29" s="1039"/>
      <c r="AC29" s="1039"/>
      <c r="AD29" s="1039"/>
      <c r="AE29" s="1040"/>
      <c r="AF29" s="1035">
        <v>4034</v>
      </c>
      <c r="AG29" s="1036"/>
      <c r="AH29" s="1036"/>
      <c r="AI29" s="1036"/>
      <c r="AJ29" s="1037"/>
      <c r="AK29" s="980">
        <v>16803</v>
      </c>
      <c r="AL29" s="971"/>
      <c r="AM29" s="971"/>
      <c r="AN29" s="971"/>
      <c r="AO29" s="971"/>
      <c r="AP29" s="971" t="s">
        <v>506</v>
      </c>
      <c r="AQ29" s="971"/>
      <c r="AR29" s="971"/>
      <c r="AS29" s="971"/>
      <c r="AT29" s="971"/>
      <c r="AU29" s="971" t="s">
        <v>506</v>
      </c>
      <c r="AV29" s="971"/>
      <c r="AW29" s="971"/>
      <c r="AX29" s="971"/>
      <c r="AY29" s="971"/>
      <c r="AZ29" s="1041" t="s">
        <v>506</v>
      </c>
      <c r="BA29" s="1041"/>
      <c r="BB29" s="1041"/>
      <c r="BC29" s="1041"/>
      <c r="BD29" s="1041"/>
      <c r="BE29" s="972"/>
      <c r="BF29" s="972"/>
      <c r="BG29" s="972"/>
      <c r="BH29" s="972"/>
      <c r="BI29" s="973"/>
      <c r="BJ29" s="232"/>
      <c r="BK29" s="232"/>
      <c r="BL29" s="232"/>
      <c r="BM29" s="232"/>
      <c r="BN29" s="232"/>
      <c r="BO29" s="241"/>
      <c r="BP29" s="241"/>
      <c r="BQ29" s="238">
        <v>23</v>
      </c>
      <c r="BR29" s="239"/>
      <c r="BS29" s="992" t="s">
        <v>601</v>
      </c>
      <c r="BT29" s="993"/>
      <c r="BU29" s="993"/>
      <c r="BV29" s="993"/>
      <c r="BW29" s="993"/>
      <c r="BX29" s="993"/>
      <c r="BY29" s="993"/>
      <c r="BZ29" s="993"/>
      <c r="CA29" s="993"/>
      <c r="CB29" s="993"/>
      <c r="CC29" s="993"/>
      <c r="CD29" s="993"/>
      <c r="CE29" s="993"/>
      <c r="CF29" s="993"/>
      <c r="CG29" s="1014"/>
      <c r="CH29" s="989">
        <v>175</v>
      </c>
      <c r="CI29" s="990"/>
      <c r="CJ29" s="990"/>
      <c r="CK29" s="990"/>
      <c r="CL29" s="991"/>
      <c r="CM29" s="989">
        <v>657</v>
      </c>
      <c r="CN29" s="990"/>
      <c r="CO29" s="990"/>
      <c r="CP29" s="990"/>
      <c r="CQ29" s="991"/>
      <c r="CR29" s="989">
        <v>54</v>
      </c>
      <c r="CS29" s="990"/>
      <c r="CT29" s="990"/>
      <c r="CU29" s="990"/>
      <c r="CV29" s="991"/>
      <c r="CW29" s="989" t="s">
        <v>506</v>
      </c>
      <c r="CX29" s="990"/>
      <c r="CY29" s="990"/>
      <c r="CZ29" s="990"/>
      <c r="DA29" s="991"/>
      <c r="DB29" s="989" t="s">
        <v>506</v>
      </c>
      <c r="DC29" s="990"/>
      <c r="DD29" s="990"/>
      <c r="DE29" s="990"/>
      <c r="DF29" s="991"/>
      <c r="DG29" s="989" t="s">
        <v>506</v>
      </c>
      <c r="DH29" s="990"/>
      <c r="DI29" s="990"/>
      <c r="DJ29" s="990"/>
      <c r="DK29" s="991"/>
      <c r="DL29" s="989" t="s">
        <v>506</v>
      </c>
      <c r="DM29" s="990"/>
      <c r="DN29" s="990"/>
      <c r="DO29" s="990"/>
      <c r="DP29" s="991"/>
      <c r="DQ29" s="989" t="s">
        <v>506</v>
      </c>
      <c r="DR29" s="990"/>
      <c r="DS29" s="990"/>
      <c r="DT29" s="990"/>
      <c r="DU29" s="991"/>
      <c r="DV29" s="992"/>
      <c r="DW29" s="993"/>
      <c r="DX29" s="993"/>
      <c r="DY29" s="993"/>
      <c r="DZ29" s="994"/>
      <c r="EA29" s="230"/>
    </row>
    <row r="30" spans="1:131" ht="26.25" customHeight="1" x14ac:dyDescent="0.2">
      <c r="A30" s="242">
        <v>3</v>
      </c>
      <c r="B30" s="1030" t="s">
        <v>398</v>
      </c>
      <c r="C30" s="1031"/>
      <c r="D30" s="1031"/>
      <c r="E30" s="1031"/>
      <c r="F30" s="1031"/>
      <c r="G30" s="1031"/>
      <c r="H30" s="1031"/>
      <c r="I30" s="1031"/>
      <c r="J30" s="1031"/>
      <c r="K30" s="1031"/>
      <c r="L30" s="1031"/>
      <c r="M30" s="1031"/>
      <c r="N30" s="1031"/>
      <c r="O30" s="1031"/>
      <c r="P30" s="1032"/>
      <c r="Q30" s="1038">
        <v>17497</v>
      </c>
      <c r="R30" s="1039"/>
      <c r="S30" s="1039"/>
      <c r="T30" s="1039"/>
      <c r="U30" s="1039"/>
      <c r="V30" s="1039">
        <v>16974</v>
      </c>
      <c r="W30" s="1039"/>
      <c r="X30" s="1039"/>
      <c r="Y30" s="1039"/>
      <c r="Z30" s="1039"/>
      <c r="AA30" s="1039">
        <v>523</v>
      </c>
      <c r="AB30" s="1039"/>
      <c r="AC30" s="1039"/>
      <c r="AD30" s="1039"/>
      <c r="AE30" s="1040"/>
      <c r="AF30" s="1035">
        <v>523</v>
      </c>
      <c r="AG30" s="1036"/>
      <c r="AH30" s="1036"/>
      <c r="AI30" s="1036"/>
      <c r="AJ30" s="1037"/>
      <c r="AK30" s="980">
        <v>4649</v>
      </c>
      <c r="AL30" s="971"/>
      <c r="AM30" s="971"/>
      <c r="AN30" s="971"/>
      <c r="AO30" s="971"/>
      <c r="AP30" s="971" t="s">
        <v>506</v>
      </c>
      <c r="AQ30" s="971"/>
      <c r="AR30" s="971"/>
      <c r="AS30" s="971"/>
      <c r="AT30" s="971"/>
      <c r="AU30" s="971" t="s">
        <v>506</v>
      </c>
      <c r="AV30" s="971"/>
      <c r="AW30" s="971"/>
      <c r="AX30" s="971"/>
      <c r="AY30" s="971"/>
      <c r="AZ30" s="1041" t="s">
        <v>506</v>
      </c>
      <c r="BA30" s="1041"/>
      <c r="BB30" s="1041"/>
      <c r="BC30" s="1041"/>
      <c r="BD30" s="1041"/>
      <c r="BE30" s="972"/>
      <c r="BF30" s="972"/>
      <c r="BG30" s="972"/>
      <c r="BH30" s="972"/>
      <c r="BI30" s="973"/>
      <c r="BJ30" s="232"/>
      <c r="BK30" s="232"/>
      <c r="BL30" s="232"/>
      <c r="BM30" s="232"/>
      <c r="BN30" s="232"/>
      <c r="BO30" s="241"/>
      <c r="BP30" s="241"/>
      <c r="BQ30" s="238">
        <v>24</v>
      </c>
      <c r="BR30" s="239"/>
      <c r="BS30" s="992" t="s">
        <v>602</v>
      </c>
      <c r="BT30" s="993"/>
      <c r="BU30" s="993"/>
      <c r="BV30" s="993"/>
      <c r="BW30" s="993"/>
      <c r="BX30" s="993"/>
      <c r="BY30" s="993"/>
      <c r="BZ30" s="993"/>
      <c r="CA30" s="993"/>
      <c r="CB30" s="993"/>
      <c r="CC30" s="993"/>
      <c r="CD30" s="993"/>
      <c r="CE30" s="993"/>
      <c r="CF30" s="993"/>
      <c r="CG30" s="1014"/>
      <c r="CH30" s="989">
        <v>71</v>
      </c>
      <c r="CI30" s="990"/>
      <c r="CJ30" s="990"/>
      <c r="CK30" s="990"/>
      <c r="CL30" s="991"/>
      <c r="CM30" s="989">
        <v>7506</v>
      </c>
      <c r="CN30" s="990"/>
      <c r="CO30" s="990"/>
      <c r="CP30" s="990"/>
      <c r="CQ30" s="991"/>
      <c r="CR30" s="989">
        <v>1526</v>
      </c>
      <c r="CS30" s="990"/>
      <c r="CT30" s="990"/>
      <c r="CU30" s="990"/>
      <c r="CV30" s="991"/>
      <c r="CW30" s="989" t="s">
        <v>506</v>
      </c>
      <c r="CX30" s="990"/>
      <c r="CY30" s="990"/>
      <c r="CZ30" s="990"/>
      <c r="DA30" s="991"/>
      <c r="DB30" s="989">
        <v>495</v>
      </c>
      <c r="DC30" s="990"/>
      <c r="DD30" s="990"/>
      <c r="DE30" s="990"/>
      <c r="DF30" s="991"/>
      <c r="DG30" s="989" t="s">
        <v>506</v>
      </c>
      <c r="DH30" s="990"/>
      <c r="DI30" s="990"/>
      <c r="DJ30" s="990"/>
      <c r="DK30" s="991"/>
      <c r="DL30" s="989" t="s">
        <v>506</v>
      </c>
      <c r="DM30" s="990"/>
      <c r="DN30" s="990"/>
      <c r="DO30" s="990"/>
      <c r="DP30" s="991"/>
      <c r="DQ30" s="989" t="s">
        <v>506</v>
      </c>
      <c r="DR30" s="990"/>
      <c r="DS30" s="990"/>
      <c r="DT30" s="990"/>
      <c r="DU30" s="991"/>
      <c r="DV30" s="992"/>
      <c r="DW30" s="993"/>
      <c r="DX30" s="993"/>
      <c r="DY30" s="993"/>
      <c r="DZ30" s="994"/>
      <c r="EA30" s="230"/>
    </row>
    <row r="31" spans="1:131" ht="26.25" customHeight="1" x14ac:dyDescent="0.2">
      <c r="A31" s="242">
        <v>4</v>
      </c>
      <c r="B31" s="1030" t="s">
        <v>399</v>
      </c>
      <c r="C31" s="1031"/>
      <c r="D31" s="1031"/>
      <c r="E31" s="1031"/>
      <c r="F31" s="1031"/>
      <c r="G31" s="1031"/>
      <c r="H31" s="1031"/>
      <c r="I31" s="1031"/>
      <c r="J31" s="1031"/>
      <c r="K31" s="1031"/>
      <c r="L31" s="1031"/>
      <c r="M31" s="1031"/>
      <c r="N31" s="1031"/>
      <c r="O31" s="1031"/>
      <c r="P31" s="1032"/>
      <c r="Q31" s="1038">
        <v>795</v>
      </c>
      <c r="R31" s="1039"/>
      <c r="S31" s="1039"/>
      <c r="T31" s="1039"/>
      <c r="U31" s="1039"/>
      <c r="V31" s="1039">
        <v>244</v>
      </c>
      <c r="W31" s="1039"/>
      <c r="X31" s="1039"/>
      <c r="Y31" s="1039"/>
      <c r="Z31" s="1039"/>
      <c r="AA31" s="1039">
        <v>551</v>
      </c>
      <c r="AB31" s="1039"/>
      <c r="AC31" s="1039"/>
      <c r="AD31" s="1039"/>
      <c r="AE31" s="1040"/>
      <c r="AF31" s="1035">
        <v>547</v>
      </c>
      <c r="AG31" s="1036"/>
      <c r="AH31" s="1036"/>
      <c r="AI31" s="1036"/>
      <c r="AJ31" s="1037"/>
      <c r="AK31" s="980" t="s">
        <v>506</v>
      </c>
      <c r="AL31" s="971"/>
      <c r="AM31" s="971"/>
      <c r="AN31" s="971"/>
      <c r="AO31" s="971"/>
      <c r="AP31" s="971" t="s">
        <v>506</v>
      </c>
      <c r="AQ31" s="971"/>
      <c r="AR31" s="971"/>
      <c r="AS31" s="971"/>
      <c r="AT31" s="971"/>
      <c r="AU31" s="971" t="s">
        <v>506</v>
      </c>
      <c r="AV31" s="971"/>
      <c r="AW31" s="971"/>
      <c r="AX31" s="971"/>
      <c r="AY31" s="971"/>
      <c r="AZ31" s="1041" t="s">
        <v>506</v>
      </c>
      <c r="BA31" s="1041"/>
      <c r="BB31" s="1041"/>
      <c r="BC31" s="1041"/>
      <c r="BD31" s="1041"/>
      <c r="BE31" s="972"/>
      <c r="BF31" s="972"/>
      <c r="BG31" s="972"/>
      <c r="BH31" s="972"/>
      <c r="BI31" s="973"/>
      <c r="BJ31" s="232"/>
      <c r="BK31" s="232"/>
      <c r="BL31" s="232"/>
      <c r="BM31" s="232"/>
      <c r="BN31" s="232"/>
      <c r="BO31" s="241"/>
      <c r="BP31" s="241"/>
      <c r="BQ31" s="238">
        <v>25</v>
      </c>
      <c r="BR31" s="239"/>
      <c r="BS31" s="992" t="s">
        <v>603</v>
      </c>
      <c r="BT31" s="993"/>
      <c r="BU31" s="993"/>
      <c r="BV31" s="993"/>
      <c r="BW31" s="993"/>
      <c r="BX31" s="993"/>
      <c r="BY31" s="993"/>
      <c r="BZ31" s="993"/>
      <c r="CA31" s="993"/>
      <c r="CB31" s="993"/>
      <c r="CC31" s="993"/>
      <c r="CD31" s="993"/>
      <c r="CE31" s="993"/>
      <c r="CF31" s="993"/>
      <c r="CG31" s="1014"/>
      <c r="CH31" s="989">
        <v>-1904</v>
      </c>
      <c r="CI31" s="990"/>
      <c r="CJ31" s="990"/>
      <c r="CK31" s="990"/>
      <c r="CL31" s="991"/>
      <c r="CM31" s="989">
        <v>3136</v>
      </c>
      <c r="CN31" s="990"/>
      <c r="CO31" s="990"/>
      <c r="CP31" s="990"/>
      <c r="CQ31" s="991"/>
      <c r="CR31" s="989">
        <v>1594</v>
      </c>
      <c r="CS31" s="990"/>
      <c r="CT31" s="990"/>
      <c r="CU31" s="990"/>
      <c r="CV31" s="991"/>
      <c r="CW31" s="989" t="s">
        <v>506</v>
      </c>
      <c r="CX31" s="990"/>
      <c r="CY31" s="990"/>
      <c r="CZ31" s="990"/>
      <c r="DA31" s="991"/>
      <c r="DB31" s="989">
        <v>17464</v>
      </c>
      <c r="DC31" s="990"/>
      <c r="DD31" s="990"/>
      <c r="DE31" s="990"/>
      <c r="DF31" s="991"/>
      <c r="DG31" s="989" t="s">
        <v>506</v>
      </c>
      <c r="DH31" s="990"/>
      <c r="DI31" s="990"/>
      <c r="DJ31" s="990"/>
      <c r="DK31" s="991"/>
      <c r="DL31" s="989" t="s">
        <v>506</v>
      </c>
      <c r="DM31" s="990"/>
      <c r="DN31" s="990"/>
      <c r="DO31" s="990"/>
      <c r="DP31" s="991"/>
      <c r="DQ31" s="989" t="s">
        <v>506</v>
      </c>
      <c r="DR31" s="990"/>
      <c r="DS31" s="990"/>
      <c r="DT31" s="990"/>
      <c r="DU31" s="991"/>
      <c r="DV31" s="992"/>
      <c r="DW31" s="993"/>
      <c r="DX31" s="993"/>
      <c r="DY31" s="993"/>
      <c r="DZ31" s="994"/>
      <c r="EA31" s="230"/>
    </row>
    <row r="32" spans="1:131" ht="26.25" customHeight="1" x14ac:dyDescent="0.2">
      <c r="A32" s="242">
        <v>5</v>
      </c>
      <c r="B32" s="1030" t="s">
        <v>400</v>
      </c>
      <c r="C32" s="1031"/>
      <c r="D32" s="1031"/>
      <c r="E32" s="1031"/>
      <c r="F32" s="1031"/>
      <c r="G32" s="1031"/>
      <c r="H32" s="1031"/>
      <c r="I32" s="1031"/>
      <c r="J32" s="1031"/>
      <c r="K32" s="1031"/>
      <c r="L32" s="1031"/>
      <c r="M32" s="1031"/>
      <c r="N32" s="1031"/>
      <c r="O32" s="1031"/>
      <c r="P32" s="1032"/>
      <c r="Q32" s="1038">
        <v>18711</v>
      </c>
      <c r="R32" s="1039"/>
      <c r="S32" s="1039"/>
      <c r="T32" s="1039"/>
      <c r="U32" s="1039"/>
      <c r="V32" s="1039">
        <v>18949</v>
      </c>
      <c r="W32" s="1039"/>
      <c r="X32" s="1039"/>
      <c r="Y32" s="1039"/>
      <c r="Z32" s="1039"/>
      <c r="AA32" s="1039">
        <v>-238</v>
      </c>
      <c r="AB32" s="1039"/>
      <c r="AC32" s="1039"/>
      <c r="AD32" s="1039"/>
      <c r="AE32" s="1040"/>
      <c r="AF32" s="1035">
        <v>4041</v>
      </c>
      <c r="AG32" s="1036"/>
      <c r="AH32" s="1036"/>
      <c r="AI32" s="1036"/>
      <c r="AJ32" s="1037"/>
      <c r="AK32" s="980">
        <v>171</v>
      </c>
      <c r="AL32" s="971"/>
      <c r="AM32" s="971"/>
      <c r="AN32" s="971"/>
      <c r="AO32" s="971"/>
      <c r="AP32" s="971">
        <v>61376</v>
      </c>
      <c r="AQ32" s="971"/>
      <c r="AR32" s="971"/>
      <c r="AS32" s="971"/>
      <c r="AT32" s="971"/>
      <c r="AU32" s="971" t="s">
        <v>506</v>
      </c>
      <c r="AV32" s="971"/>
      <c r="AW32" s="971"/>
      <c r="AX32" s="971"/>
      <c r="AY32" s="971"/>
      <c r="AZ32" s="1041" t="s">
        <v>506</v>
      </c>
      <c r="BA32" s="1041"/>
      <c r="BB32" s="1041"/>
      <c r="BC32" s="1041"/>
      <c r="BD32" s="1041"/>
      <c r="BE32" s="972" t="s">
        <v>566</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401</v>
      </c>
      <c r="C33" s="1031"/>
      <c r="D33" s="1031"/>
      <c r="E33" s="1031"/>
      <c r="F33" s="1031"/>
      <c r="G33" s="1031"/>
      <c r="H33" s="1031"/>
      <c r="I33" s="1031"/>
      <c r="J33" s="1031"/>
      <c r="K33" s="1031"/>
      <c r="L33" s="1031"/>
      <c r="M33" s="1031"/>
      <c r="N33" s="1031"/>
      <c r="O33" s="1031"/>
      <c r="P33" s="1032"/>
      <c r="Q33" s="1038">
        <v>1831</v>
      </c>
      <c r="R33" s="1039"/>
      <c r="S33" s="1039"/>
      <c r="T33" s="1039"/>
      <c r="U33" s="1039"/>
      <c r="V33" s="1039">
        <v>1454</v>
      </c>
      <c r="W33" s="1039"/>
      <c r="X33" s="1039"/>
      <c r="Y33" s="1039"/>
      <c r="Z33" s="1039"/>
      <c r="AA33" s="1039">
        <v>377</v>
      </c>
      <c r="AB33" s="1039"/>
      <c r="AC33" s="1039"/>
      <c r="AD33" s="1039"/>
      <c r="AE33" s="1040"/>
      <c r="AF33" s="1035">
        <v>1799</v>
      </c>
      <c r="AG33" s="1036"/>
      <c r="AH33" s="1036"/>
      <c r="AI33" s="1036"/>
      <c r="AJ33" s="1037"/>
      <c r="AK33" s="980">
        <v>1</v>
      </c>
      <c r="AL33" s="971"/>
      <c r="AM33" s="971"/>
      <c r="AN33" s="971"/>
      <c r="AO33" s="971"/>
      <c r="AP33" s="971">
        <v>1426</v>
      </c>
      <c r="AQ33" s="971"/>
      <c r="AR33" s="971"/>
      <c r="AS33" s="971"/>
      <c r="AT33" s="971"/>
      <c r="AU33" s="971" t="s">
        <v>506</v>
      </c>
      <c r="AV33" s="971"/>
      <c r="AW33" s="971"/>
      <c r="AX33" s="971"/>
      <c r="AY33" s="971"/>
      <c r="AZ33" s="1041" t="s">
        <v>506</v>
      </c>
      <c r="BA33" s="1041"/>
      <c r="BB33" s="1041"/>
      <c r="BC33" s="1041"/>
      <c r="BD33" s="1041"/>
      <c r="BE33" s="972" t="s">
        <v>566</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402</v>
      </c>
      <c r="C34" s="1031"/>
      <c r="D34" s="1031"/>
      <c r="E34" s="1031"/>
      <c r="F34" s="1031"/>
      <c r="G34" s="1031"/>
      <c r="H34" s="1031"/>
      <c r="I34" s="1031"/>
      <c r="J34" s="1031"/>
      <c r="K34" s="1031"/>
      <c r="L34" s="1031"/>
      <c r="M34" s="1031"/>
      <c r="N34" s="1031"/>
      <c r="O34" s="1031"/>
      <c r="P34" s="1032"/>
      <c r="Q34" s="1038">
        <v>1926</v>
      </c>
      <c r="R34" s="1039"/>
      <c r="S34" s="1039"/>
      <c r="T34" s="1039"/>
      <c r="U34" s="1039"/>
      <c r="V34" s="1039">
        <v>1800</v>
      </c>
      <c r="W34" s="1039"/>
      <c r="X34" s="1039"/>
      <c r="Y34" s="1039"/>
      <c r="Z34" s="1039"/>
      <c r="AA34" s="1039">
        <v>126</v>
      </c>
      <c r="AB34" s="1039"/>
      <c r="AC34" s="1039"/>
      <c r="AD34" s="1039"/>
      <c r="AE34" s="1040"/>
      <c r="AF34" s="1035">
        <v>435</v>
      </c>
      <c r="AG34" s="1036"/>
      <c r="AH34" s="1036"/>
      <c r="AI34" s="1036"/>
      <c r="AJ34" s="1037"/>
      <c r="AK34" s="980">
        <v>392</v>
      </c>
      <c r="AL34" s="971"/>
      <c r="AM34" s="971"/>
      <c r="AN34" s="971"/>
      <c r="AO34" s="971"/>
      <c r="AP34" s="971">
        <v>172</v>
      </c>
      <c r="AQ34" s="971"/>
      <c r="AR34" s="971"/>
      <c r="AS34" s="971"/>
      <c r="AT34" s="971"/>
      <c r="AU34" s="971" t="s">
        <v>506</v>
      </c>
      <c r="AV34" s="971"/>
      <c r="AW34" s="971"/>
      <c r="AX34" s="971"/>
      <c r="AY34" s="971"/>
      <c r="AZ34" s="1041" t="s">
        <v>506</v>
      </c>
      <c r="BA34" s="1041"/>
      <c r="BB34" s="1041"/>
      <c r="BC34" s="1041"/>
      <c r="BD34" s="1041"/>
      <c r="BE34" s="972" t="s">
        <v>566</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t="s">
        <v>403</v>
      </c>
      <c r="C35" s="1031"/>
      <c r="D35" s="1031"/>
      <c r="E35" s="1031"/>
      <c r="F35" s="1031"/>
      <c r="G35" s="1031"/>
      <c r="H35" s="1031"/>
      <c r="I35" s="1031"/>
      <c r="J35" s="1031"/>
      <c r="K35" s="1031"/>
      <c r="L35" s="1031"/>
      <c r="M35" s="1031"/>
      <c r="N35" s="1031"/>
      <c r="O35" s="1031"/>
      <c r="P35" s="1032"/>
      <c r="Q35" s="1038">
        <v>245</v>
      </c>
      <c r="R35" s="1039"/>
      <c r="S35" s="1039"/>
      <c r="T35" s="1039"/>
      <c r="U35" s="1039"/>
      <c r="V35" s="1039">
        <v>391</v>
      </c>
      <c r="W35" s="1039"/>
      <c r="X35" s="1039"/>
      <c r="Y35" s="1039"/>
      <c r="Z35" s="1039"/>
      <c r="AA35" s="1039">
        <v>-146</v>
      </c>
      <c r="AB35" s="1039"/>
      <c r="AC35" s="1039"/>
      <c r="AD35" s="1039"/>
      <c r="AE35" s="1040"/>
      <c r="AF35" s="1035">
        <v>50</v>
      </c>
      <c r="AG35" s="1036"/>
      <c r="AH35" s="1036"/>
      <c r="AI35" s="1036"/>
      <c r="AJ35" s="1037"/>
      <c r="AK35" s="980">
        <v>583</v>
      </c>
      <c r="AL35" s="971"/>
      <c r="AM35" s="971"/>
      <c r="AN35" s="971"/>
      <c r="AO35" s="971"/>
      <c r="AP35" s="971">
        <v>2769</v>
      </c>
      <c r="AQ35" s="971"/>
      <c r="AR35" s="971"/>
      <c r="AS35" s="971"/>
      <c r="AT35" s="971"/>
      <c r="AU35" s="971">
        <v>2769</v>
      </c>
      <c r="AV35" s="971"/>
      <c r="AW35" s="971"/>
      <c r="AX35" s="971"/>
      <c r="AY35" s="971"/>
      <c r="AZ35" s="1041" t="s">
        <v>506</v>
      </c>
      <c r="BA35" s="1041"/>
      <c r="BB35" s="1041"/>
      <c r="BC35" s="1041"/>
      <c r="BD35" s="1041"/>
      <c r="BE35" s="972" t="s">
        <v>566</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t="s">
        <v>404</v>
      </c>
      <c r="C36" s="1031"/>
      <c r="D36" s="1031"/>
      <c r="E36" s="1031"/>
      <c r="F36" s="1031"/>
      <c r="G36" s="1031"/>
      <c r="H36" s="1031"/>
      <c r="I36" s="1031"/>
      <c r="J36" s="1031"/>
      <c r="K36" s="1031"/>
      <c r="L36" s="1031"/>
      <c r="M36" s="1031"/>
      <c r="N36" s="1031"/>
      <c r="O36" s="1031"/>
      <c r="P36" s="1032"/>
      <c r="Q36" s="1038">
        <v>25388</v>
      </c>
      <c r="R36" s="1039"/>
      <c r="S36" s="1039"/>
      <c r="T36" s="1039"/>
      <c r="U36" s="1039"/>
      <c r="V36" s="1039">
        <v>25304</v>
      </c>
      <c r="W36" s="1039"/>
      <c r="X36" s="1039"/>
      <c r="Y36" s="1039"/>
      <c r="Z36" s="1039"/>
      <c r="AA36" s="1039">
        <v>84</v>
      </c>
      <c r="AB36" s="1039"/>
      <c r="AC36" s="1039"/>
      <c r="AD36" s="1039"/>
      <c r="AE36" s="1040"/>
      <c r="AF36" s="1035">
        <v>3483</v>
      </c>
      <c r="AG36" s="1036"/>
      <c r="AH36" s="1036"/>
      <c r="AI36" s="1036"/>
      <c r="AJ36" s="1037"/>
      <c r="AK36" s="980">
        <v>8014</v>
      </c>
      <c r="AL36" s="971"/>
      <c r="AM36" s="971"/>
      <c r="AN36" s="971"/>
      <c r="AO36" s="971"/>
      <c r="AP36" s="971">
        <v>139139</v>
      </c>
      <c r="AQ36" s="971"/>
      <c r="AR36" s="971"/>
      <c r="AS36" s="971"/>
      <c r="AT36" s="971"/>
      <c r="AU36" s="971">
        <v>49116</v>
      </c>
      <c r="AV36" s="971"/>
      <c r="AW36" s="971"/>
      <c r="AX36" s="971"/>
      <c r="AY36" s="971"/>
      <c r="AZ36" s="1041" t="s">
        <v>506</v>
      </c>
      <c r="BA36" s="1041"/>
      <c r="BB36" s="1041"/>
      <c r="BC36" s="1041"/>
      <c r="BD36" s="1041"/>
      <c r="BE36" s="972" t="s">
        <v>566</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t="s">
        <v>405</v>
      </c>
      <c r="C37" s="1031"/>
      <c r="D37" s="1031"/>
      <c r="E37" s="1031"/>
      <c r="F37" s="1031"/>
      <c r="G37" s="1031"/>
      <c r="H37" s="1031"/>
      <c r="I37" s="1031"/>
      <c r="J37" s="1031"/>
      <c r="K37" s="1031"/>
      <c r="L37" s="1031"/>
      <c r="M37" s="1031"/>
      <c r="N37" s="1031"/>
      <c r="O37" s="1031"/>
      <c r="P37" s="1032"/>
      <c r="Q37" s="1038">
        <v>175994</v>
      </c>
      <c r="R37" s="1039"/>
      <c r="S37" s="1039"/>
      <c r="T37" s="1039"/>
      <c r="U37" s="1039"/>
      <c r="V37" s="1039">
        <v>162639</v>
      </c>
      <c r="W37" s="1039"/>
      <c r="X37" s="1039"/>
      <c r="Y37" s="1039"/>
      <c r="Z37" s="1039"/>
      <c r="AA37" s="1039">
        <v>13355</v>
      </c>
      <c r="AB37" s="1039"/>
      <c r="AC37" s="1039"/>
      <c r="AD37" s="1039"/>
      <c r="AE37" s="1040"/>
      <c r="AF37" s="1035">
        <v>46462</v>
      </c>
      <c r="AG37" s="1036"/>
      <c r="AH37" s="1036"/>
      <c r="AI37" s="1036"/>
      <c r="AJ37" s="1037"/>
      <c r="AK37" s="980">
        <v>43</v>
      </c>
      <c r="AL37" s="971"/>
      <c r="AM37" s="971"/>
      <c r="AN37" s="971"/>
      <c r="AO37" s="971"/>
      <c r="AP37" s="971">
        <v>3809</v>
      </c>
      <c r="AQ37" s="971"/>
      <c r="AR37" s="971"/>
      <c r="AS37" s="971"/>
      <c r="AT37" s="971"/>
      <c r="AU37" s="971" t="s">
        <v>506</v>
      </c>
      <c r="AV37" s="971"/>
      <c r="AW37" s="971"/>
      <c r="AX37" s="971"/>
      <c r="AY37" s="971"/>
      <c r="AZ37" s="1041" t="s">
        <v>506</v>
      </c>
      <c r="BA37" s="1041"/>
      <c r="BB37" s="1041"/>
      <c r="BC37" s="1041"/>
      <c r="BD37" s="1041"/>
      <c r="BE37" s="972" t="s">
        <v>566</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t="s">
        <v>406</v>
      </c>
      <c r="C38" s="1031"/>
      <c r="D38" s="1031"/>
      <c r="E38" s="1031"/>
      <c r="F38" s="1031"/>
      <c r="G38" s="1031"/>
      <c r="H38" s="1031"/>
      <c r="I38" s="1031"/>
      <c r="J38" s="1031"/>
      <c r="K38" s="1031"/>
      <c r="L38" s="1031"/>
      <c r="M38" s="1031"/>
      <c r="N38" s="1031"/>
      <c r="O38" s="1031"/>
      <c r="P38" s="1032"/>
      <c r="Q38" s="1038">
        <v>359</v>
      </c>
      <c r="R38" s="1039"/>
      <c r="S38" s="1039"/>
      <c r="T38" s="1039"/>
      <c r="U38" s="1039"/>
      <c r="V38" s="1039">
        <v>347</v>
      </c>
      <c r="W38" s="1039"/>
      <c r="X38" s="1039"/>
      <c r="Y38" s="1039"/>
      <c r="Z38" s="1039"/>
      <c r="AA38" s="1039">
        <v>12</v>
      </c>
      <c r="AB38" s="1039"/>
      <c r="AC38" s="1039"/>
      <c r="AD38" s="1039"/>
      <c r="AE38" s="1040"/>
      <c r="AF38" s="1035">
        <v>12</v>
      </c>
      <c r="AG38" s="1036"/>
      <c r="AH38" s="1036"/>
      <c r="AI38" s="1036"/>
      <c r="AJ38" s="1037"/>
      <c r="AK38" s="980">
        <v>183</v>
      </c>
      <c r="AL38" s="971"/>
      <c r="AM38" s="971"/>
      <c r="AN38" s="971"/>
      <c r="AO38" s="971"/>
      <c r="AP38" s="971">
        <v>415</v>
      </c>
      <c r="AQ38" s="971"/>
      <c r="AR38" s="971"/>
      <c r="AS38" s="971"/>
      <c r="AT38" s="971"/>
      <c r="AU38" s="971">
        <v>156</v>
      </c>
      <c r="AV38" s="971"/>
      <c r="AW38" s="971"/>
      <c r="AX38" s="971"/>
      <c r="AY38" s="971"/>
      <c r="AZ38" s="1041" t="s">
        <v>506</v>
      </c>
      <c r="BA38" s="1041"/>
      <c r="BB38" s="1041"/>
      <c r="BC38" s="1041"/>
      <c r="BD38" s="1041"/>
      <c r="BE38" s="972" t="s">
        <v>567</v>
      </c>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t="s">
        <v>407</v>
      </c>
      <c r="C39" s="1031"/>
      <c r="D39" s="1031"/>
      <c r="E39" s="1031"/>
      <c r="F39" s="1031"/>
      <c r="G39" s="1031"/>
      <c r="H39" s="1031"/>
      <c r="I39" s="1031"/>
      <c r="J39" s="1031"/>
      <c r="K39" s="1031"/>
      <c r="L39" s="1031"/>
      <c r="M39" s="1031"/>
      <c r="N39" s="1031"/>
      <c r="O39" s="1031"/>
      <c r="P39" s="1032"/>
      <c r="Q39" s="1038">
        <v>1492</v>
      </c>
      <c r="R39" s="1039"/>
      <c r="S39" s="1039"/>
      <c r="T39" s="1039"/>
      <c r="U39" s="1039"/>
      <c r="V39" s="1039">
        <v>1357</v>
      </c>
      <c r="W39" s="1039"/>
      <c r="X39" s="1039"/>
      <c r="Y39" s="1039"/>
      <c r="Z39" s="1039"/>
      <c r="AA39" s="1039">
        <v>135</v>
      </c>
      <c r="AB39" s="1039"/>
      <c r="AC39" s="1039"/>
      <c r="AD39" s="1039"/>
      <c r="AE39" s="1040"/>
      <c r="AF39" s="1035">
        <v>135</v>
      </c>
      <c r="AG39" s="1036"/>
      <c r="AH39" s="1036"/>
      <c r="AI39" s="1036"/>
      <c r="AJ39" s="1037"/>
      <c r="AK39" s="980">
        <v>112</v>
      </c>
      <c r="AL39" s="971"/>
      <c r="AM39" s="971"/>
      <c r="AN39" s="971"/>
      <c r="AO39" s="971"/>
      <c r="AP39" s="971">
        <v>1935</v>
      </c>
      <c r="AQ39" s="971"/>
      <c r="AR39" s="971"/>
      <c r="AS39" s="971"/>
      <c r="AT39" s="971"/>
      <c r="AU39" s="971">
        <v>1012</v>
      </c>
      <c r="AV39" s="971"/>
      <c r="AW39" s="971"/>
      <c r="AX39" s="971"/>
      <c r="AY39" s="971"/>
      <c r="AZ39" s="1041" t="s">
        <v>506</v>
      </c>
      <c r="BA39" s="1041"/>
      <c r="BB39" s="1041"/>
      <c r="BC39" s="1041"/>
      <c r="BD39" s="1041"/>
      <c r="BE39" s="972" t="s">
        <v>567</v>
      </c>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t="s">
        <v>408</v>
      </c>
      <c r="C40" s="1031"/>
      <c r="D40" s="1031"/>
      <c r="E40" s="1031"/>
      <c r="F40" s="1031"/>
      <c r="G40" s="1031"/>
      <c r="H40" s="1031"/>
      <c r="I40" s="1031"/>
      <c r="J40" s="1031"/>
      <c r="K40" s="1031"/>
      <c r="L40" s="1031"/>
      <c r="M40" s="1031"/>
      <c r="N40" s="1031"/>
      <c r="O40" s="1031"/>
      <c r="P40" s="1032"/>
      <c r="Q40" s="1038">
        <v>578</v>
      </c>
      <c r="R40" s="1039"/>
      <c r="S40" s="1039"/>
      <c r="T40" s="1039"/>
      <c r="U40" s="1039"/>
      <c r="V40" s="1039">
        <v>436</v>
      </c>
      <c r="W40" s="1039"/>
      <c r="X40" s="1039"/>
      <c r="Y40" s="1039"/>
      <c r="Z40" s="1039"/>
      <c r="AA40" s="1039">
        <v>142</v>
      </c>
      <c r="AB40" s="1039"/>
      <c r="AC40" s="1039"/>
      <c r="AD40" s="1039"/>
      <c r="AE40" s="1040"/>
      <c r="AF40" s="1035">
        <v>142</v>
      </c>
      <c r="AG40" s="1036"/>
      <c r="AH40" s="1036"/>
      <c r="AI40" s="1036"/>
      <c r="AJ40" s="1037"/>
      <c r="AK40" s="980">
        <v>253</v>
      </c>
      <c r="AL40" s="971"/>
      <c r="AM40" s="971"/>
      <c r="AN40" s="971"/>
      <c r="AO40" s="971"/>
      <c r="AP40" s="971">
        <v>339</v>
      </c>
      <c r="AQ40" s="971"/>
      <c r="AR40" s="971"/>
      <c r="AS40" s="971"/>
      <c r="AT40" s="971"/>
      <c r="AU40" s="971">
        <v>158</v>
      </c>
      <c r="AV40" s="971"/>
      <c r="AW40" s="971"/>
      <c r="AX40" s="971"/>
      <c r="AY40" s="971"/>
      <c r="AZ40" s="1041" t="s">
        <v>506</v>
      </c>
      <c r="BA40" s="1041"/>
      <c r="BB40" s="1041"/>
      <c r="BC40" s="1041"/>
      <c r="BD40" s="1041"/>
      <c r="BE40" s="972" t="s">
        <v>567</v>
      </c>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t="s">
        <v>409</v>
      </c>
      <c r="C41" s="1031"/>
      <c r="D41" s="1031"/>
      <c r="E41" s="1031"/>
      <c r="F41" s="1031"/>
      <c r="G41" s="1031"/>
      <c r="H41" s="1031"/>
      <c r="I41" s="1031"/>
      <c r="J41" s="1031"/>
      <c r="K41" s="1031"/>
      <c r="L41" s="1031"/>
      <c r="M41" s="1031"/>
      <c r="N41" s="1031"/>
      <c r="O41" s="1031"/>
      <c r="P41" s="1032"/>
      <c r="Q41" s="1038">
        <v>41</v>
      </c>
      <c r="R41" s="1039"/>
      <c r="S41" s="1039"/>
      <c r="T41" s="1039"/>
      <c r="U41" s="1039"/>
      <c r="V41" s="1039">
        <v>32</v>
      </c>
      <c r="W41" s="1039"/>
      <c r="X41" s="1039"/>
      <c r="Y41" s="1039"/>
      <c r="Z41" s="1039"/>
      <c r="AA41" s="1039">
        <v>9</v>
      </c>
      <c r="AB41" s="1039"/>
      <c r="AC41" s="1039"/>
      <c r="AD41" s="1039"/>
      <c r="AE41" s="1040"/>
      <c r="AF41" s="1035">
        <v>9</v>
      </c>
      <c r="AG41" s="1036"/>
      <c r="AH41" s="1036"/>
      <c r="AI41" s="1036"/>
      <c r="AJ41" s="1037"/>
      <c r="AK41" s="980">
        <v>28</v>
      </c>
      <c r="AL41" s="971"/>
      <c r="AM41" s="971"/>
      <c r="AN41" s="971"/>
      <c r="AO41" s="971"/>
      <c r="AP41" s="971">
        <v>129</v>
      </c>
      <c r="AQ41" s="971"/>
      <c r="AR41" s="971"/>
      <c r="AS41" s="971"/>
      <c r="AT41" s="971"/>
      <c r="AU41" s="971">
        <v>106</v>
      </c>
      <c r="AV41" s="971"/>
      <c r="AW41" s="971"/>
      <c r="AX41" s="971"/>
      <c r="AY41" s="971"/>
      <c r="AZ41" s="1041" t="s">
        <v>506</v>
      </c>
      <c r="BA41" s="1041"/>
      <c r="BB41" s="1041"/>
      <c r="BC41" s="1041"/>
      <c r="BD41" s="1041"/>
      <c r="BE41" s="972" t="s">
        <v>567</v>
      </c>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t="s">
        <v>410</v>
      </c>
      <c r="C42" s="1031"/>
      <c r="D42" s="1031"/>
      <c r="E42" s="1031"/>
      <c r="F42" s="1031"/>
      <c r="G42" s="1031"/>
      <c r="H42" s="1031"/>
      <c r="I42" s="1031"/>
      <c r="J42" s="1031"/>
      <c r="K42" s="1031"/>
      <c r="L42" s="1031"/>
      <c r="M42" s="1031"/>
      <c r="N42" s="1031"/>
      <c r="O42" s="1031"/>
      <c r="P42" s="1032"/>
      <c r="Q42" s="1038">
        <v>8097</v>
      </c>
      <c r="R42" s="1039"/>
      <c r="S42" s="1039"/>
      <c r="T42" s="1039"/>
      <c r="U42" s="1039"/>
      <c r="V42" s="1039">
        <v>3676</v>
      </c>
      <c r="W42" s="1039"/>
      <c r="X42" s="1039"/>
      <c r="Y42" s="1039"/>
      <c r="Z42" s="1039"/>
      <c r="AA42" s="1039">
        <v>4421</v>
      </c>
      <c r="AB42" s="1039"/>
      <c r="AC42" s="1039"/>
      <c r="AD42" s="1039"/>
      <c r="AE42" s="1040"/>
      <c r="AF42" s="1035">
        <v>4360</v>
      </c>
      <c r="AG42" s="1036"/>
      <c r="AH42" s="1036"/>
      <c r="AI42" s="1036"/>
      <c r="AJ42" s="1037"/>
      <c r="AK42" s="980">
        <v>237</v>
      </c>
      <c r="AL42" s="971"/>
      <c r="AM42" s="971"/>
      <c r="AN42" s="971"/>
      <c r="AO42" s="971"/>
      <c r="AP42" s="971">
        <v>22285</v>
      </c>
      <c r="AQ42" s="971"/>
      <c r="AR42" s="971"/>
      <c r="AS42" s="971"/>
      <c r="AT42" s="971"/>
      <c r="AU42" s="971" t="s">
        <v>506</v>
      </c>
      <c r="AV42" s="971"/>
      <c r="AW42" s="971"/>
      <c r="AX42" s="971"/>
      <c r="AY42" s="971"/>
      <c r="AZ42" s="1041" t="s">
        <v>506</v>
      </c>
      <c r="BA42" s="1041"/>
      <c r="BB42" s="1041"/>
      <c r="BC42" s="1041"/>
      <c r="BD42" s="1041"/>
      <c r="BE42" s="972" t="s">
        <v>567</v>
      </c>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t="s">
        <v>411</v>
      </c>
      <c r="C43" s="1031"/>
      <c r="D43" s="1031"/>
      <c r="E43" s="1031"/>
      <c r="F43" s="1031"/>
      <c r="G43" s="1031"/>
      <c r="H43" s="1031"/>
      <c r="I43" s="1031"/>
      <c r="J43" s="1031"/>
      <c r="K43" s="1031"/>
      <c r="L43" s="1031"/>
      <c r="M43" s="1031"/>
      <c r="N43" s="1031"/>
      <c r="O43" s="1031"/>
      <c r="P43" s="1032"/>
      <c r="Q43" s="1038">
        <v>283</v>
      </c>
      <c r="R43" s="1039"/>
      <c r="S43" s="1039"/>
      <c r="T43" s="1039"/>
      <c r="U43" s="1039"/>
      <c r="V43" s="1039">
        <v>85</v>
      </c>
      <c r="W43" s="1039"/>
      <c r="X43" s="1039"/>
      <c r="Y43" s="1039"/>
      <c r="Z43" s="1039"/>
      <c r="AA43" s="1039">
        <v>198</v>
      </c>
      <c r="AB43" s="1039"/>
      <c r="AC43" s="1039"/>
      <c r="AD43" s="1039"/>
      <c r="AE43" s="1040"/>
      <c r="AF43" s="1035">
        <v>197</v>
      </c>
      <c r="AG43" s="1036"/>
      <c r="AH43" s="1036"/>
      <c r="AI43" s="1036"/>
      <c r="AJ43" s="1037"/>
      <c r="AK43" s="980" t="s">
        <v>506</v>
      </c>
      <c r="AL43" s="971"/>
      <c r="AM43" s="971"/>
      <c r="AN43" s="971"/>
      <c r="AO43" s="971"/>
      <c r="AP43" s="971">
        <v>350</v>
      </c>
      <c r="AQ43" s="971"/>
      <c r="AR43" s="971"/>
      <c r="AS43" s="971"/>
      <c r="AT43" s="971"/>
      <c r="AU43" s="971" t="s">
        <v>506</v>
      </c>
      <c r="AV43" s="971"/>
      <c r="AW43" s="971"/>
      <c r="AX43" s="971"/>
      <c r="AY43" s="971"/>
      <c r="AZ43" s="1041" t="s">
        <v>506</v>
      </c>
      <c r="BA43" s="1041"/>
      <c r="BB43" s="1041"/>
      <c r="BC43" s="1041"/>
      <c r="BD43" s="1041"/>
      <c r="BE43" s="972" t="s">
        <v>567</v>
      </c>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t="s">
        <v>412</v>
      </c>
      <c r="C44" s="1031"/>
      <c r="D44" s="1031"/>
      <c r="E44" s="1031"/>
      <c r="F44" s="1031"/>
      <c r="G44" s="1031"/>
      <c r="H44" s="1031"/>
      <c r="I44" s="1031"/>
      <c r="J44" s="1031"/>
      <c r="K44" s="1031"/>
      <c r="L44" s="1031"/>
      <c r="M44" s="1031"/>
      <c r="N44" s="1031"/>
      <c r="O44" s="1031"/>
      <c r="P44" s="1032"/>
      <c r="Q44" s="1038">
        <v>750</v>
      </c>
      <c r="R44" s="1039"/>
      <c r="S44" s="1039"/>
      <c r="T44" s="1039"/>
      <c r="U44" s="1039"/>
      <c r="V44" s="1039">
        <v>14</v>
      </c>
      <c r="W44" s="1039"/>
      <c r="X44" s="1039"/>
      <c r="Y44" s="1039"/>
      <c r="Z44" s="1039"/>
      <c r="AA44" s="1039">
        <v>736</v>
      </c>
      <c r="AB44" s="1039"/>
      <c r="AC44" s="1039"/>
      <c r="AD44" s="1039"/>
      <c r="AE44" s="1040"/>
      <c r="AF44" s="1035" t="s">
        <v>121</v>
      </c>
      <c r="AG44" s="1036"/>
      <c r="AH44" s="1036"/>
      <c r="AI44" s="1036"/>
      <c r="AJ44" s="1037"/>
      <c r="AK44" s="980" t="s">
        <v>506</v>
      </c>
      <c r="AL44" s="971"/>
      <c r="AM44" s="971"/>
      <c r="AN44" s="971"/>
      <c r="AO44" s="971"/>
      <c r="AP44" s="971">
        <v>2663</v>
      </c>
      <c r="AQ44" s="971"/>
      <c r="AR44" s="971"/>
      <c r="AS44" s="971"/>
      <c r="AT44" s="971"/>
      <c r="AU44" s="971" t="s">
        <v>506</v>
      </c>
      <c r="AV44" s="971"/>
      <c r="AW44" s="971"/>
      <c r="AX44" s="971"/>
      <c r="AY44" s="971"/>
      <c r="AZ44" s="1041" t="s">
        <v>506</v>
      </c>
      <c r="BA44" s="1041"/>
      <c r="BB44" s="1041"/>
      <c r="BC44" s="1041"/>
      <c r="BD44" s="1041"/>
      <c r="BE44" s="972" t="s">
        <v>567</v>
      </c>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t="s">
        <v>413</v>
      </c>
      <c r="C45" s="1031"/>
      <c r="D45" s="1031"/>
      <c r="E45" s="1031"/>
      <c r="F45" s="1031"/>
      <c r="G45" s="1031"/>
      <c r="H45" s="1031"/>
      <c r="I45" s="1031"/>
      <c r="J45" s="1031"/>
      <c r="K45" s="1031"/>
      <c r="L45" s="1031"/>
      <c r="M45" s="1031"/>
      <c r="N45" s="1031"/>
      <c r="O45" s="1031"/>
      <c r="P45" s="1032"/>
      <c r="Q45" s="1038">
        <v>24</v>
      </c>
      <c r="R45" s="1039"/>
      <c r="S45" s="1039"/>
      <c r="T45" s="1039"/>
      <c r="U45" s="1039"/>
      <c r="V45" s="1039">
        <v>1</v>
      </c>
      <c r="W45" s="1039"/>
      <c r="X45" s="1039"/>
      <c r="Y45" s="1039"/>
      <c r="Z45" s="1039"/>
      <c r="AA45" s="1039">
        <v>23</v>
      </c>
      <c r="AB45" s="1039"/>
      <c r="AC45" s="1039"/>
      <c r="AD45" s="1039"/>
      <c r="AE45" s="1040"/>
      <c r="AF45" s="1035">
        <v>115</v>
      </c>
      <c r="AG45" s="1036"/>
      <c r="AH45" s="1036"/>
      <c r="AI45" s="1036"/>
      <c r="AJ45" s="1037"/>
      <c r="AK45" s="980" t="s">
        <v>506</v>
      </c>
      <c r="AL45" s="971"/>
      <c r="AM45" s="971"/>
      <c r="AN45" s="971"/>
      <c r="AO45" s="971"/>
      <c r="AP45" s="971">
        <v>38</v>
      </c>
      <c r="AQ45" s="971"/>
      <c r="AR45" s="971"/>
      <c r="AS45" s="971"/>
      <c r="AT45" s="971"/>
      <c r="AU45" s="971" t="s">
        <v>506</v>
      </c>
      <c r="AV45" s="971"/>
      <c r="AW45" s="971"/>
      <c r="AX45" s="971"/>
      <c r="AY45" s="971"/>
      <c r="AZ45" s="1041" t="s">
        <v>506</v>
      </c>
      <c r="BA45" s="1041"/>
      <c r="BB45" s="1041"/>
      <c r="BC45" s="1041"/>
      <c r="BD45" s="1041"/>
      <c r="BE45" s="972" t="s">
        <v>567</v>
      </c>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384</v>
      </c>
      <c r="B63" s="937" t="s">
        <v>415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67378</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417</v>
      </c>
      <c r="B66" s="996"/>
      <c r="C66" s="996"/>
      <c r="D66" s="996"/>
      <c r="E66" s="996"/>
      <c r="F66" s="996"/>
      <c r="G66" s="996"/>
      <c r="H66" s="996"/>
      <c r="I66" s="996"/>
      <c r="J66" s="996"/>
      <c r="K66" s="996"/>
      <c r="L66" s="996"/>
      <c r="M66" s="996"/>
      <c r="N66" s="996"/>
      <c r="O66" s="996"/>
      <c r="P66" s="997"/>
      <c r="Q66" s="1001" t="s">
        <v>388</v>
      </c>
      <c r="R66" s="1002"/>
      <c r="S66" s="1002"/>
      <c r="T66" s="1002"/>
      <c r="U66" s="1003"/>
      <c r="V66" s="1001" t="s">
        <v>389</v>
      </c>
      <c r="W66" s="1002"/>
      <c r="X66" s="1002"/>
      <c r="Y66" s="1002"/>
      <c r="Z66" s="1003"/>
      <c r="AA66" s="1001" t="s">
        <v>390</v>
      </c>
      <c r="AB66" s="1002"/>
      <c r="AC66" s="1002"/>
      <c r="AD66" s="1002"/>
      <c r="AE66" s="1003"/>
      <c r="AF66" s="1007" t="s">
        <v>391</v>
      </c>
      <c r="AG66" s="1008"/>
      <c r="AH66" s="1008"/>
      <c r="AI66" s="1008"/>
      <c r="AJ66" s="1009"/>
      <c r="AK66" s="1001" t="s">
        <v>392</v>
      </c>
      <c r="AL66" s="996"/>
      <c r="AM66" s="996"/>
      <c r="AN66" s="996"/>
      <c r="AO66" s="997"/>
      <c r="AP66" s="1001" t="s">
        <v>393</v>
      </c>
      <c r="AQ66" s="1002"/>
      <c r="AR66" s="1002"/>
      <c r="AS66" s="1002"/>
      <c r="AT66" s="1003"/>
      <c r="AU66" s="1001" t="s">
        <v>418</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568</v>
      </c>
      <c r="C68" s="986"/>
      <c r="D68" s="986"/>
      <c r="E68" s="986"/>
      <c r="F68" s="986"/>
      <c r="G68" s="986"/>
      <c r="H68" s="986"/>
      <c r="I68" s="986"/>
      <c r="J68" s="986"/>
      <c r="K68" s="986"/>
      <c r="L68" s="986"/>
      <c r="M68" s="986"/>
      <c r="N68" s="986"/>
      <c r="O68" s="986"/>
      <c r="P68" s="987"/>
      <c r="Q68" s="988">
        <v>281</v>
      </c>
      <c r="R68" s="982"/>
      <c r="S68" s="982"/>
      <c r="T68" s="982"/>
      <c r="U68" s="982"/>
      <c r="V68" s="982">
        <v>276</v>
      </c>
      <c r="W68" s="982"/>
      <c r="X68" s="982"/>
      <c r="Y68" s="982"/>
      <c r="Z68" s="982"/>
      <c r="AA68" s="982">
        <v>5</v>
      </c>
      <c r="AB68" s="982"/>
      <c r="AC68" s="982"/>
      <c r="AD68" s="982"/>
      <c r="AE68" s="982"/>
      <c r="AF68" s="982">
        <v>5</v>
      </c>
      <c r="AG68" s="982"/>
      <c r="AH68" s="982"/>
      <c r="AI68" s="982"/>
      <c r="AJ68" s="982"/>
      <c r="AK68" s="982">
        <v>15</v>
      </c>
      <c r="AL68" s="982"/>
      <c r="AM68" s="982"/>
      <c r="AN68" s="982"/>
      <c r="AO68" s="982"/>
      <c r="AP68" s="982" t="s">
        <v>506</v>
      </c>
      <c r="AQ68" s="982"/>
      <c r="AR68" s="982"/>
      <c r="AS68" s="982"/>
      <c r="AT68" s="982"/>
      <c r="AU68" s="982" t="s">
        <v>506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569</v>
      </c>
      <c r="C69" s="975"/>
      <c r="D69" s="975"/>
      <c r="E69" s="975"/>
      <c r="F69" s="975"/>
      <c r="G69" s="975"/>
      <c r="H69" s="975"/>
      <c r="I69" s="975"/>
      <c r="J69" s="975"/>
      <c r="K69" s="975"/>
      <c r="L69" s="975"/>
      <c r="M69" s="975"/>
      <c r="N69" s="975"/>
      <c r="O69" s="975"/>
      <c r="P69" s="976"/>
      <c r="Q69" s="977">
        <v>40</v>
      </c>
      <c r="R69" s="971"/>
      <c r="S69" s="971"/>
      <c r="T69" s="971"/>
      <c r="U69" s="971"/>
      <c r="V69" s="971">
        <v>37</v>
      </c>
      <c r="W69" s="971"/>
      <c r="X69" s="971"/>
      <c r="Y69" s="971"/>
      <c r="Z69" s="971"/>
      <c r="AA69" s="971">
        <v>3</v>
      </c>
      <c r="AB69" s="971"/>
      <c r="AC69" s="971"/>
      <c r="AD69" s="971"/>
      <c r="AE69" s="971"/>
      <c r="AF69" s="971">
        <v>3</v>
      </c>
      <c r="AG69" s="971"/>
      <c r="AH69" s="971"/>
      <c r="AI69" s="971"/>
      <c r="AJ69" s="971"/>
      <c r="AK69" s="971" t="s">
        <v>506</v>
      </c>
      <c r="AL69" s="971"/>
      <c r="AM69" s="971"/>
      <c r="AN69" s="971"/>
      <c r="AO69" s="971"/>
      <c r="AP69" s="971" t="s">
        <v>506</v>
      </c>
      <c r="AQ69" s="971"/>
      <c r="AR69" s="971"/>
      <c r="AS69" s="971"/>
      <c r="AT69" s="971"/>
      <c r="AU69" s="971" t="s">
        <v>506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570</v>
      </c>
      <c r="C70" s="975"/>
      <c r="D70" s="975"/>
      <c r="E70" s="975"/>
      <c r="F70" s="975"/>
      <c r="G70" s="975"/>
      <c r="H70" s="975"/>
      <c r="I70" s="975"/>
      <c r="J70" s="975"/>
      <c r="K70" s="975"/>
      <c r="L70" s="975"/>
      <c r="M70" s="975"/>
      <c r="N70" s="975"/>
      <c r="O70" s="975"/>
      <c r="P70" s="976"/>
      <c r="Q70" s="977">
        <v>854935</v>
      </c>
      <c r="R70" s="971"/>
      <c r="S70" s="971"/>
      <c r="T70" s="971"/>
      <c r="U70" s="971"/>
      <c r="V70" s="971">
        <v>844626</v>
      </c>
      <c r="W70" s="971"/>
      <c r="X70" s="971"/>
      <c r="Y70" s="971"/>
      <c r="Z70" s="971"/>
      <c r="AA70" s="971">
        <v>10309</v>
      </c>
      <c r="AB70" s="971"/>
      <c r="AC70" s="971"/>
      <c r="AD70" s="971"/>
      <c r="AE70" s="971"/>
      <c r="AF70" s="971">
        <v>10083</v>
      </c>
      <c r="AG70" s="971"/>
      <c r="AH70" s="971"/>
      <c r="AI70" s="971"/>
      <c r="AJ70" s="971"/>
      <c r="AK70" s="971" t="s">
        <v>506</v>
      </c>
      <c r="AL70" s="971"/>
      <c r="AM70" s="971"/>
      <c r="AN70" s="971"/>
      <c r="AO70" s="971"/>
      <c r="AP70" s="971" t="s">
        <v>506</v>
      </c>
      <c r="AQ70" s="971"/>
      <c r="AR70" s="971"/>
      <c r="AS70" s="971"/>
      <c r="AT70" s="971"/>
      <c r="AU70" s="971" t="s">
        <v>506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384</v>
      </c>
      <c r="B88" s="937" t="s">
        <v>419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384</v>
      </c>
      <c r="BR102" s="937" t="s">
        <v>420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425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427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428</v>
      </c>
      <c r="AB109" s="896"/>
      <c r="AC109" s="896"/>
      <c r="AD109" s="896"/>
      <c r="AE109" s="897"/>
      <c r="AF109" s="898" t="s">
        <v>429</v>
      </c>
      <c r="AG109" s="896"/>
      <c r="AH109" s="896"/>
      <c r="AI109" s="896"/>
      <c r="AJ109" s="897"/>
      <c r="AK109" s="898" t="s">
        <v>294</v>
      </c>
      <c r="AL109" s="896"/>
      <c r="AM109" s="896"/>
      <c r="AN109" s="896"/>
      <c r="AO109" s="897"/>
      <c r="AP109" s="898" t="s">
        <v>430</v>
      </c>
      <c r="AQ109" s="896"/>
      <c r="AR109" s="896"/>
      <c r="AS109" s="896"/>
      <c r="AT109" s="929"/>
      <c r="AU109" s="895" t="s">
        <v>427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428</v>
      </c>
      <c r="BR109" s="896"/>
      <c r="BS109" s="896"/>
      <c r="BT109" s="896"/>
      <c r="BU109" s="897"/>
      <c r="BV109" s="898" t="s">
        <v>429</v>
      </c>
      <c r="BW109" s="896"/>
      <c r="BX109" s="896"/>
      <c r="BY109" s="896"/>
      <c r="BZ109" s="897"/>
      <c r="CA109" s="898" t="s">
        <v>294</v>
      </c>
      <c r="CB109" s="896"/>
      <c r="CC109" s="896"/>
      <c r="CD109" s="896"/>
      <c r="CE109" s="897"/>
      <c r="CF109" s="936" t="s">
        <v>430</v>
      </c>
      <c r="CG109" s="936"/>
      <c r="CH109" s="936"/>
      <c r="CI109" s="936"/>
      <c r="CJ109" s="936"/>
      <c r="CK109" s="898" t="s">
        <v>431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428</v>
      </c>
      <c r="DH109" s="896"/>
      <c r="DI109" s="896"/>
      <c r="DJ109" s="896"/>
      <c r="DK109" s="897"/>
      <c r="DL109" s="898" t="s">
        <v>429</v>
      </c>
      <c r="DM109" s="896"/>
      <c r="DN109" s="896"/>
      <c r="DO109" s="896"/>
      <c r="DP109" s="897"/>
      <c r="DQ109" s="898" t="s">
        <v>294</v>
      </c>
      <c r="DR109" s="896"/>
      <c r="DS109" s="896"/>
      <c r="DT109" s="896"/>
      <c r="DU109" s="897"/>
      <c r="DV109" s="898" t="s">
        <v>430</v>
      </c>
      <c r="DW109" s="896"/>
      <c r="DX109" s="896"/>
      <c r="DY109" s="896"/>
      <c r="DZ109" s="929"/>
    </row>
    <row r="110" spans="1:131" s="230" customFormat="1" ht="26.25" customHeight="1" x14ac:dyDescent="0.2">
      <c r="A110" s="807" t="s">
        <v>432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34025720</v>
      </c>
      <c r="AB110" s="889"/>
      <c r="AC110" s="889"/>
      <c r="AD110" s="889"/>
      <c r="AE110" s="890"/>
      <c r="AF110" s="891">
        <v>34086327</v>
      </c>
      <c r="AG110" s="889"/>
      <c r="AH110" s="889"/>
      <c r="AI110" s="889"/>
      <c r="AJ110" s="890"/>
      <c r="AK110" s="891">
        <v>34161941</v>
      </c>
      <c r="AL110" s="889"/>
      <c r="AM110" s="889"/>
      <c r="AN110" s="889"/>
      <c r="AO110" s="890"/>
      <c r="AP110" s="892">
        <v>13.6</v>
      </c>
      <c r="AQ110" s="893"/>
      <c r="AR110" s="893"/>
      <c r="AS110" s="893"/>
      <c r="AT110" s="894"/>
      <c r="AU110" s="930" t="s">
        <v>69</v>
      </c>
      <c r="AV110" s="931"/>
      <c r="AW110" s="931"/>
      <c r="AX110" s="931"/>
      <c r="AY110" s="931"/>
      <c r="AZ110" s="860" t="s">
        <v>433</v>
      </c>
      <c r="BA110" s="808"/>
      <c r="BB110" s="808"/>
      <c r="BC110" s="808"/>
      <c r="BD110" s="808"/>
      <c r="BE110" s="808"/>
      <c r="BF110" s="808"/>
      <c r="BG110" s="808"/>
      <c r="BH110" s="808"/>
      <c r="BI110" s="808"/>
      <c r="BJ110" s="808"/>
      <c r="BK110" s="808"/>
      <c r="BL110" s="808"/>
      <c r="BM110" s="808"/>
      <c r="BN110" s="808"/>
      <c r="BO110" s="808"/>
      <c r="BP110" s="809"/>
      <c r="BQ110" s="861">
        <v>1217167179</v>
      </c>
      <c r="BR110" s="842"/>
      <c r="BS110" s="842"/>
      <c r="BT110" s="842"/>
      <c r="BU110" s="842"/>
      <c r="BV110" s="842">
        <v>1219023609</v>
      </c>
      <c r="BW110" s="842"/>
      <c r="BX110" s="842"/>
      <c r="BY110" s="842"/>
      <c r="BZ110" s="842"/>
      <c r="CA110" s="842">
        <v>1228790897</v>
      </c>
      <c r="CB110" s="842"/>
      <c r="CC110" s="842"/>
      <c r="CD110" s="842"/>
      <c r="CE110" s="842"/>
      <c r="CF110" s="866">
        <v>489.1</v>
      </c>
      <c r="CG110" s="867"/>
      <c r="CH110" s="867"/>
      <c r="CI110" s="867"/>
      <c r="CJ110" s="867"/>
      <c r="CK110" s="926" t="s">
        <v>434</v>
      </c>
      <c r="CL110" s="819"/>
      <c r="CM110" s="860" t="s">
        <v>435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898427</v>
      </c>
      <c r="DH110" s="842"/>
      <c r="DI110" s="842"/>
      <c r="DJ110" s="842"/>
      <c r="DK110" s="842"/>
      <c r="DL110" s="842">
        <v>710793</v>
      </c>
      <c r="DM110" s="842"/>
      <c r="DN110" s="842"/>
      <c r="DO110" s="842"/>
      <c r="DP110" s="842"/>
      <c r="DQ110" s="842">
        <v>422757</v>
      </c>
      <c r="DR110" s="842"/>
      <c r="DS110" s="842"/>
      <c r="DT110" s="842"/>
      <c r="DU110" s="842"/>
      <c r="DV110" s="843">
        <v>0.2</v>
      </c>
      <c r="DW110" s="843"/>
      <c r="DX110" s="843"/>
      <c r="DY110" s="843"/>
      <c r="DZ110" s="844"/>
    </row>
    <row r="111" spans="1:131" s="230" customFormat="1" ht="26.25" customHeight="1" x14ac:dyDescent="0.2">
      <c r="A111" s="774" t="s">
        <v>436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v>2794082</v>
      </c>
      <c r="AB111" s="919"/>
      <c r="AC111" s="919"/>
      <c r="AD111" s="919"/>
      <c r="AE111" s="920"/>
      <c r="AF111" s="921">
        <v>1792492</v>
      </c>
      <c r="AG111" s="919"/>
      <c r="AH111" s="919"/>
      <c r="AI111" s="919"/>
      <c r="AJ111" s="920"/>
      <c r="AK111" s="921">
        <v>1618940</v>
      </c>
      <c r="AL111" s="919"/>
      <c r="AM111" s="919"/>
      <c r="AN111" s="919"/>
      <c r="AO111" s="920"/>
      <c r="AP111" s="922">
        <v>0.6</v>
      </c>
      <c r="AQ111" s="923"/>
      <c r="AR111" s="923"/>
      <c r="AS111" s="923"/>
      <c r="AT111" s="924"/>
      <c r="AU111" s="932"/>
      <c r="AV111" s="933"/>
      <c r="AW111" s="933"/>
      <c r="AX111" s="933"/>
      <c r="AY111" s="933"/>
      <c r="AZ111" s="815" t="s">
        <v>437</v>
      </c>
      <c r="BA111" s="752"/>
      <c r="BB111" s="752"/>
      <c r="BC111" s="752"/>
      <c r="BD111" s="752"/>
      <c r="BE111" s="752"/>
      <c r="BF111" s="752"/>
      <c r="BG111" s="752"/>
      <c r="BH111" s="752"/>
      <c r="BI111" s="752"/>
      <c r="BJ111" s="752"/>
      <c r="BK111" s="752"/>
      <c r="BL111" s="752"/>
      <c r="BM111" s="752"/>
      <c r="BN111" s="752"/>
      <c r="BO111" s="752"/>
      <c r="BP111" s="753"/>
      <c r="BQ111" s="816">
        <v>898427</v>
      </c>
      <c r="BR111" s="817"/>
      <c r="BS111" s="817"/>
      <c r="BT111" s="817"/>
      <c r="BU111" s="817"/>
      <c r="BV111" s="817">
        <v>710793</v>
      </c>
      <c r="BW111" s="817"/>
      <c r="BX111" s="817"/>
      <c r="BY111" s="817"/>
      <c r="BZ111" s="817"/>
      <c r="CA111" s="817">
        <v>422757</v>
      </c>
      <c r="CB111" s="817"/>
      <c r="CC111" s="817"/>
      <c r="CD111" s="817"/>
      <c r="CE111" s="817"/>
      <c r="CF111" s="875">
        <v>0.2</v>
      </c>
      <c r="CG111" s="876"/>
      <c r="CH111" s="876"/>
      <c r="CI111" s="876"/>
      <c r="CJ111" s="876"/>
      <c r="CK111" s="927"/>
      <c r="CL111" s="821"/>
      <c r="CM111" s="815" t="s">
        <v>438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2">
      <c r="A112" s="912" t="s">
        <v>439</v>
      </c>
      <c r="B112" s="913"/>
      <c r="C112" s="752" t="s">
        <v>440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35998878</v>
      </c>
      <c r="AB112" s="780"/>
      <c r="AC112" s="780"/>
      <c r="AD112" s="780"/>
      <c r="AE112" s="781"/>
      <c r="AF112" s="782">
        <v>36711752</v>
      </c>
      <c r="AG112" s="780"/>
      <c r="AH112" s="780"/>
      <c r="AI112" s="780"/>
      <c r="AJ112" s="781"/>
      <c r="AK112" s="782">
        <v>37493335</v>
      </c>
      <c r="AL112" s="780"/>
      <c r="AM112" s="780"/>
      <c r="AN112" s="780"/>
      <c r="AO112" s="781"/>
      <c r="AP112" s="824">
        <v>14.9</v>
      </c>
      <c r="AQ112" s="825"/>
      <c r="AR112" s="825"/>
      <c r="AS112" s="825"/>
      <c r="AT112" s="826"/>
      <c r="AU112" s="932"/>
      <c r="AV112" s="933"/>
      <c r="AW112" s="933"/>
      <c r="AX112" s="933"/>
      <c r="AY112" s="933"/>
      <c r="AZ112" s="815" t="s">
        <v>441</v>
      </c>
      <c r="BA112" s="752"/>
      <c r="BB112" s="752"/>
      <c r="BC112" s="752"/>
      <c r="BD112" s="752"/>
      <c r="BE112" s="752"/>
      <c r="BF112" s="752"/>
      <c r="BG112" s="752"/>
      <c r="BH112" s="752"/>
      <c r="BI112" s="752"/>
      <c r="BJ112" s="752"/>
      <c r="BK112" s="752"/>
      <c r="BL112" s="752"/>
      <c r="BM112" s="752"/>
      <c r="BN112" s="752"/>
      <c r="BO112" s="752"/>
      <c r="BP112" s="753"/>
      <c r="BQ112" s="816">
        <v>60034190</v>
      </c>
      <c r="BR112" s="817"/>
      <c r="BS112" s="817"/>
      <c r="BT112" s="817"/>
      <c r="BU112" s="817"/>
      <c r="BV112" s="817">
        <v>64149190</v>
      </c>
      <c r="BW112" s="817"/>
      <c r="BX112" s="817"/>
      <c r="BY112" s="817"/>
      <c r="BZ112" s="817"/>
      <c r="CA112" s="817">
        <v>53317358</v>
      </c>
      <c r="CB112" s="817"/>
      <c r="CC112" s="817"/>
      <c r="CD112" s="817"/>
      <c r="CE112" s="817"/>
      <c r="CF112" s="875">
        <v>21.2</v>
      </c>
      <c r="CG112" s="876"/>
      <c r="CH112" s="876"/>
      <c r="CI112" s="876"/>
      <c r="CJ112" s="876"/>
      <c r="CK112" s="927"/>
      <c r="CL112" s="821"/>
      <c r="CM112" s="815" t="s">
        <v>442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2">
      <c r="A113" s="914"/>
      <c r="B113" s="915"/>
      <c r="C113" s="752" t="s">
        <v>443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5313471</v>
      </c>
      <c r="AB113" s="919"/>
      <c r="AC113" s="919"/>
      <c r="AD113" s="919"/>
      <c r="AE113" s="920"/>
      <c r="AF113" s="921">
        <v>5070563</v>
      </c>
      <c r="AG113" s="919"/>
      <c r="AH113" s="919"/>
      <c r="AI113" s="919"/>
      <c r="AJ113" s="920"/>
      <c r="AK113" s="921">
        <v>4789584</v>
      </c>
      <c r="AL113" s="919"/>
      <c r="AM113" s="919"/>
      <c r="AN113" s="919"/>
      <c r="AO113" s="920"/>
      <c r="AP113" s="922">
        <v>1.9</v>
      </c>
      <c r="AQ113" s="923"/>
      <c r="AR113" s="923"/>
      <c r="AS113" s="923"/>
      <c r="AT113" s="924"/>
      <c r="AU113" s="932"/>
      <c r="AV113" s="933"/>
      <c r="AW113" s="933"/>
      <c r="AX113" s="933"/>
      <c r="AY113" s="933"/>
      <c r="AZ113" s="815" t="s">
        <v>444</v>
      </c>
      <c r="BA113" s="752"/>
      <c r="BB113" s="752"/>
      <c r="BC113" s="752"/>
      <c r="BD113" s="752"/>
      <c r="BE113" s="752"/>
      <c r="BF113" s="752"/>
      <c r="BG113" s="752"/>
      <c r="BH113" s="752"/>
      <c r="BI113" s="752"/>
      <c r="BJ113" s="752"/>
      <c r="BK113" s="752"/>
      <c r="BL113" s="752"/>
      <c r="BM113" s="752"/>
      <c r="BN113" s="752"/>
      <c r="BO113" s="752"/>
      <c r="BP113" s="753"/>
      <c r="BQ113" s="816" t="s">
        <v>121</v>
      </c>
      <c r="BR113" s="817"/>
      <c r="BS113" s="817"/>
      <c r="BT113" s="817"/>
      <c r="BU113" s="817"/>
      <c r="BV113" s="817" t="s">
        <v>121</v>
      </c>
      <c r="BW113" s="817"/>
      <c r="BX113" s="817"/>
      <c r="BY113" s="817"/>
      <c r="BZ113" s="817"/>
      <c r="CA113" s="817" t="s">
        <v>121</v>
      </c>
      <c r="CB113" s="817"/>
      <c r="CC113" s="817"/>
      <c r="CD113" s="817"/>
      <c r="CE113" s="817"/>
      <c r="CF113" s="875" t="s">
        <v>121</v>
      </c>
      <c r="CG113" s="876"/>
      <c r="CH113" s="876"/>
      <c r="CI113" s="876"/>
      <c r="CJ113" s="876"/>
      <c r="CK113" s="927"/>
      <c r="CL113" s="821"/>
      <c r="CM113" s="815" t="s">
        <v>445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2">
      <c r="A114" s="914"/>
      <c r="B114" s="915"/>
      <c r="C114" s="752" t="s">
        <v>446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121</v>
      </c>
      <c r="AB114" s="780"/>
      <c r="AC114" s="780"/>
      <c r="AD114" s="780"/>
      <c r="AE114" s="781"/>
      <c r="AF114" s="782" t="s">
        <v>121</v>
      </c>
      <c r="AG114" s="780"/>
      <c r="AH114" s="780"/>
      <c r="AI114" s="780"/>
      <c r="AJ114" s="781"/>
      <c r="AK114" s="782" t="s">
        <v>121</v>
      </c>
      <c r="AL114" s="780"/>
      <c r="AM114" s="780"/>
      <c r="AN114" s="780"/>
      <c r="AO114" s="781"/>
      <c r="AP114" s="824" t="s">
        <v>121</v>
      </c>
      <c r="AQ114" s="825"/>
      <c r="AR114" s="825"/>
      <c r="AS114" s="825"/>
      <c r="AT114" s="826"/>
      <c r="AU114" s="932"/>
      <c r="AV114" s="933"/>
      <c r="AW114" s="933"/>
      <c r="AX114" s="933"/>
      <c r="AY114" s="933"/>
      <c r="AZ114" s="815" t="s">
        <v>447</v>
      </c>
      <c r="BA114" s="752"/>
      <c r="BB114" s="752"/>
      <c r="BC114" s="752"/>
      <c r="BD114" s="752"/>
      <c r="BE114" s="752"/>
      <c r="BF114" s="752"/>
      <c r="BG114" s="752"/>
      <c r="BH114" s="752"/>
      <c r="BI114" s="752"/>
      <c r="BJ114" s="752"/>
      <c r="BK114" s="752"/>
      <c r="BL114" s="752"/>
      <c r="BM114" s="752"/>
      <c r="BN114" s="752"/>
      <c r="BO114" s="752"/>
      <c r="BP114" s="753"/>
      <c r="BQ114" s="816">
        <v>73880005</v>
      </c>
      <c r="BR114" s="817"/>
      <c r="BS114" s="817"/>
      <c r="BT114" s="817"/>
      <c r="BU114" s="817"/>
      <c r="BV114" s="817">
        <v>68824537</v>
      </c>
      <c r="BW114" s="817"/>
      <c r="BX114" s="817"/>
      <c r="BY114" s="817"/>
      <c r="BZ114" s="817"/>
      <c r="CA114" s="817">
        <v>71152508</v>
      </c>
      <c r="CB114" s="817"/>
      <c r="CC114" s="817"/>
      <c r="CD114" s="817"/>
      <c r="CE114" s="817"/>
      <c r="CF114" s="875">
        <v>28.3</v>
      </c>
      <c r="CG114" s="876"/>
      <c r="CH114" s="876"/>
      <c r="CI114" s="876"/>
      <c r="CJ114" s="876"/>
      <c r="CK114" s="927"/>
      <c r="CL114" s="821"/>
      <c r="CM114" s="815" t="s">
        <v>448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2">
      <c r="A115" s="914"/>
      <c r="B115" s="915"/>
      <c r="C115" s="752" t="s">
        <v>449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473478</v>
      </c>
      <c r="AB115" s="919"/>
      <c r="AC115" s="919"/>
      <c r="AD115" s="919"/>
      <c r="AE115" s="920"/>
      <c r="AF115" s="921">
        <v>187634</v>
      </c>
      <c r="AG115" s="919"/>
      <c r="AH115" s="919"/>
      <c r="AI115" s="919"/>
      <c r="AJ115" s="920"/>
      <c r="AK115" s="921">
        <v>300906</v>
      </c>
      <c r="AL115" s="919"/>
      <c r="AM115" s="919"/>
      <c r="AN115" s="919"/>
      <c r="AO115" s="920"/>
      <c r="AP115" s="922">
        <v>0.1</v>
      </c>
      <c r="AQ115" s="923"/>
      <c r="AR115" s="923"/>
      <c r="AS115" s="923"/>
      <c r="AT115" s="924"/>
      <c r="AU115" s="932"/>
      <c r="AV115" s="933"/>
      <c r="AW115" s="933"/>
      <c r="AX115" s="933"/>
      <c r="AY115" s="933"/>
      <c r="AZ115" s="815" t="s">
        <v>450</v>
      </c>
      <c r="BA115" s="752"/>
      <c r="BB115" s="752"/>
      <c r="BC115" s="752"/>
      <c r="BD115" s="752"/>
      <c r="BE115" s="752"/>
      <c r="BF115" s="752"/>
      <c r="BG115" s="752"/>
      <c r="BH115" s="752"/>
      <c r="BI115" s="752"/>
      <c r="BJ115" s="752"/>
      <c r="BK115" s="752"/>
      <c r="BL115" s="752"/>
      <c r="BM115" s="752"/>
      <c r="BN115" s="752"/>
      <c r="BO115" s="752"/>
      <c r="BP115" s="753"/>
      <c r="BQ115" s="816">
        <v>884904</v>
      </c>
      <c r="BR115" s="817"/>
      <c r="BS115" s="817"/>
      <c r="BT115" s="817"/>
      <c r="BU115" s="817"/>
      <c r="BV115" s="817">
        <v>699014</v>
      </c>
      <c r="BW115" s="817"/>
      <c r="BX115" s="817"/>
      <c r="BY115" s="817"/>
      <c r="BZ115" s="817"/>
      <c r="CA115" s="817">
        <v>738360</v>
      </c>
      <c r="CB115" s="817"/>
      <c r="CC115" s="817"/>
      <c r="CD115" s="817"/>
      <c r="CE115" s="817"/>
      <c r="CF115" s="875">
        <v>0.3</v>
      </c>
      <c r="CG115" s="876"/>
      <c r="CH115" s="876"/>
      <c r="CI115" s="876"/>
      <c r="CJ115" s="876"/>
      <c r="CK115" s="927"/>
      <c r="CL115" s="821"/>
      <c r="CM115" s="815" t="s">
        <v>451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2">
      <c r="A116" s="916"/>
      <c r="B116" s="917"/>
      <c r="C116" s="839" t="s">
        <v>452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453</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454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455</v>
      </c>
      <c r="Z117" s="897"/>
      <c r="AA117" s="902">
        <v>78605629</v>
      </c>
      <c r="AB117" s="903"/>
      <c r="AC117" s="903"/>
      <c r="AD117" s="903"/>
      <c r="AE117" s="904"/>
      <c r="AF117" s="905">
        <v>77848768</v>
      </c>
      <c r="AG117" s="903"/>
      <c r="AH117" s="903"/>
      <c r="AI117" s="903"/>
      <c r="AJ117" s="904"/>
      <c r="AK117" s="905">
        <v>78364706</v>
      </c>
      <c r="AL117" s="903"/>
      <c r="AM117" s="903"/>
      <c r="AN117" s="903"/>
      <c r="AO117" s="904"/>
      <c r="AP117" s="906"/>
      <c r="AQ117" s="907"/>
      <c r="AR117" s="907"/>
      <c r="AS117" s="907"/>
      <c r="AT117" s="908"/>
      <c r="AU117" s="932"/>
      <c r="AV117" s="933"/>
      <c r="AW117" s="933"/>
      <c r="AX117" s="933"/>
      <c r="AY117" s="933"/>
      <c r="AZ117" s="863" t="s">
        <v>456</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457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2">
      <c r="A118" s="895" t="s">
        <v>431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428</v>
      </c>
      <c r="AB118" s="896"/>
      <c r="AC118" s="896"/>
      <c r="AD118" s="896"/>
      <c r="AE118" s="897"/>
      <c r="AF118" s="898" t="s">
        <v>429</v>
      </c>
      <c r="AG118" s="896"/>
      <c r="AH118" s="896"/>
      <c r="AI118" s="896"/>
      <c r="AJ118" s="897"/>
      <c r="AK118" s="898" t="s">
        <v>294</v>
      </c>
      <c r="AL118" s="896"/>
      <c r="AM118" s="896"/>
      <c r="AN118" s="896"/>
      <c r="AO118" s="897"/>
      <c r="AP118" s="899" t="s">
        <v>430</v>
      </c>
      <c r="AQ118" s="900"/>
      <c r="AR118" s="900"/>
      <c r="AS118" s="900"/>
      <c r="AT118" s="901"/>
      <c r="AU118" s="932"/>
      <c r="AV118" s="933"/>
      <c r="AW118" s="933"/>
      <c r="AX118" s="933"/>
      <c r="AY118" s="933"/>
      <c r="AZ118" s="838" t="s">
        <v>458</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459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2">
      <c r="A119" s="818" t="s">
        <v>434</v>
      </c>
      <c r="B119" s="819"/>
      <c r="C119" s="860" t="s">
        <v>435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473478</v>
      </c>
      <c r="AB119" s="889"/>
      <c r="AC119" s="889"/>
      <c r="AD119" s="889"/>
      <c r="AE119" s="890"/>
      <c r="AF119" s="891">
        <v>187634</v>
      </c>
      <c r="AG119" s="889"/>
      <c r="AH119" s="889"/>
      <c r="AI119" s="889"/>
      <c r="AJ119" s="890"/>
      <c r="AK119" s="891">
        <v>300906</v>
      </c>
      <c r="AL119" s="889"/>
      <c r="AM119" s="889"/>
      <c r="AN119" s="889"/>
      <c r="AO119" s="890"/>
      <c r="AP119" s="892">
        <v>0.1</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460</v>
      </c>
      <c r="BP119" s="878"/>
      <c r="BQ119" s="879">
        <v>1352864705</v>
      </c>
      <c r="BR119" s="845"/>
      <c r="BS119" s="845"/>
      <c r="BT119" s="845"/>
      <c r="BU119" s="845"/>
      <c r="BV119" s="845">
        <v>1353407143</v>
      </c>
      <c r="BW119" s="845"/>
      <c r="BX119" s="845"/>
      <c r="BY119" s="845"/>
      <c r="BZ119" s="845"/>
      <c r="CA119" s="845">
        <v>1354421880</v>
      </c>
      <c r="CB119" s="845"/>
      <c r="CC119" s="845"/>
      <c r="CD119" s="845"/>
      <c r="CE119" s="845"/>
      <c r="CF119" s="748"/>
      <c r="CG119" s="749"/>
      <c r="CH119" s="749"/>
      <c r="CI119" s="749"/>
      <c r="CJ119" s="834"/>
      <c r="CK119" s="928"/>
      <c r="CL119" s="823"/>
      <c r="CM119" s="838" t="s">
        <v>461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30" customFormat="1" ht="26.25" customHeight="1" x14ac:dyDescent="0.2">
      <c r="A120" s="820"/>
      <c r="B120" s="821"/>
      <c r="C120" s="815" t="s">
        <v>438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462</v>
      </c>
      <c r="AV120" s="881"/>
      <c r="AW120" s="881"/>
      <c r="AX120" s="881"/>
      <c r="AY120" s="882"/>
      <c r="AZ120" s="860" t="s">
        <v>463</v>
      </c>
      <c r="BA120" s="808"/>
      <c r="BB120" s="808"/>
      <c r="BC120" s="808"/>
      <c r="BD120" s="808"/>
      <c r="BE120" s="808"/>
      <c r="BF120" s="808"/>
      <c r="BG120" s="808"/>
      <c r="BH120" s="808"/>
      <c r="BI120" s="808"/>
      <c r="BJ120" s="808"/>
      <c r="BK120" s="808"/>
      <c r="BL120" s="808"/>
      <c r="BM120" s="808"/>
      <c r="BN120" s="808"/>
      <c r="BO120" s="808"/>
      <c r="BP120" s="809"/>
      <c r="BQ120" s="861">
        <v>223706033</v>
      </c>
      <c r="BR120" s="842"/>
      <c r="BS120" s="842"/>
      <c r="BT120" s="842"/>
      <c r="BU120" s="842"/>
      <c r="BV120" s="842">
        <v>237700610</v>
      </c>
      <c r="BW120" s="842"/>
      <c r="BX120" s="842"/>
      <c r="BY120" s="842"/>
      <c r="BZ120" s="842"/>
      <c r="CA120" s="842">
        <v>257984320</v>
      </c>
      <c r="CB120" s="842"/>
      <c r="CC120" s="842"/>
      <c r="CD120" s="842"/>
      <c r="CE120" s="842"/>
      <c r="CF120" s="866">
        <v>102.7</v>
      </c>
      <c r="CG120" s="867"/>
      <c r="CH120" s="867"/>
      <c r="CI120" s="867"/>
      <c r="CJ120" s="867"/>
      <c r="CK120" s="868" t="s">
        <v>464</v>
      </c>
      <c r="CL120" s="852"/>
      <c r="CM120" s="852"/>
      <c r="CN120" s="852"/>
      <c r="CO120" s="853"/>
      <c r="CP120" s="872" t="s">
        <v>404</v>
      </c>
      <c r="CQ120" s="873"/>
      <c r="CR120" s="873"/>
      <c r="CS120" s="873"/>
      <c r="CT120" s="873"/>
      <c r="CU120" s="873"/>
      <c r="CV120" s="873"/>
      <c r="CW120" s="873"/>
      <c r="CX120" s="873"/>
      <c r="CY120" s="873"/>
      <c r="CZ120" s="873"/>
      <c r="DA120" s="873"/>
      <c r="DB120" s="873"/>
      <c r="DC120" s="873"/>
      <c r="DD120" s="873"/>
      <c r="DE120" s="873"/>
      <c r="DF120" s="874"/>
      <c r="DG120" s="861">
        <v>52847737</v>
      </c>
      <c r="DH120" s="842"/>
      <c r="DI120" s="842"/>
      <c r="DJ120" s="842"/>
      <c r="DK120" s="842"/>
      <c r="DL120" s="842">
        <v>58224267</v>
      </c>
      <c r="DM120" s="842"/>
      <c r="DN120" s="842"/>
      <c r="DO120" s="842"/>
      <c r="DP120" s="842"/>
      <c r="DQ120" s="842">
        <v>49116090</v>
      </c>
      <c r="DR120" s="842"/>
      <c r="DS120" s="842"/>
      <c r="DT120" s="842"/>
      <c r="DU120" s="842"/>
      <c r="DV120" s="843">
        <v>19.600000000000001</v>
      </c>
      <c r="DW120" s="843"/>
      <c r="DX120" s="843"/>
      <c r="DY120" s="843"/>
      <c r="DZ120" s="844"/>
    </row>
    <row r="121" spans="1:130" s="230" customFormat="1" ht="26.25" customHeight="1" x14ac:dyDescent="0.2">
      <c r="A121" s="820"/>
      <c r="B121" s="821"/>
      <c r="C121" s="863" t="s">
        <v>465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466</v>
      </c>
      <c r="BA121" s="752"/>
      <c r="BB121" s="752"/>
      <c r="BC121" s="752"/>
      <c r="BD121" s="752"/>
      <c r="BE121" s="752"/>
      <c r="BF121" s="752"/>
      <c r="BG121" s="752"/>
      <c r="BH121" s="752"/>
      <c r="BI121" s="752"/>
      <c r="BJ121" s="752"/>
      <c r="BK121" s="752"/>
      <c r="BL121" s="752"/>
      <c r="BM121" s="752"/>
      <c r="BN121" s="752"/>
      <c r="BO121" s="752"/>
      <c r="BP121" s="753"/>
      <c r="BQ121" s="816">
        <v>188416706</v>
      </c>
      <c r="BR121" s="817"/>
      <c r="BS121" s="817"/>
      <c r="BT121" s="817"/>
      <c r="BU121" s="817"/>
      <c r="BV121" s="817">
        <v>200898776</v>
      </c>
      <c r="BW121" s="817"/>
      <c r="BX121" s="817"/>
      <c r="BY121" s="817"/>
      <c r="BZ121" s="817"/>
      <c r="CA121" s="817">
        <v>193627055</v>
      </c>
      <c r="CB121" s="817"/>
      <c r="CC121" s="817"/>
      <c r="CD121" s="817"/>
      <c r="CE121" s="817"/>
      <c r="CF121" s="875">
        <v>77.099999999999994</v>
      </c>
      <c r="CG121" s="876"/>
      <c r="CH121" s="876"/>
      <c r="CI121" s="876"/>
      <c r="CJ121" s="876"/>
      <c r="CK121" s="869"/>
      <c r="CL121" s="855"/>
      <c r="CM121" s="855"/>
      <c r="CN121" s="855"/>
      <c r="CO121" s="856"/>
      <c r="CP121" s="835" t="s">
        <v>403</v>
      </c>
      <c r="CQ121" s="836"/>
      <c r="CR121" s="836"/>
      <c r="CS121" s="836"/>
      <c r="CT121" s="836"/>
      <c r="CU121" s="836"/>
      <c r="CV121" s="836"/>
      <c r="CW121" s="836"/>
      <c r="CX121" s="836"/>
      <c r="CY121" s="836"/>
      <c r="CZ121" s="836"/>
      <c r="DA121" s="836"/>
      <c r="DB121" s="836"/>
      <c r="DC121" s="836"/>
      <c r="DD121" s="836"/>
      <c r="DE121" s="836"/>
      <c r="DF121" s="837"/>
      <c r="DG121" s="816">
        <v>3399057</v>
      </c>
      <c r="DH121" s="817"/>
      <c r="DI121" s="817"/>
      <c r="DJ121" s="817"/>
      <c r="DK121" s="817"/>
      <c r="DL121" s="817">
        <v>3089914</v>
      </c>
      <c r="DM121" s="817"/>
      <c r="DN121" s="817"/>
      <c r="DO121" s="817"/>
      <c r="DP121" s="817"/>
      <c r="DQ121" s="817">
        <v>2768683</v>
      </c>
      <c r="DR121" s="817"/>
      <c r="DS121" s="817"/>
      <c r="DT121" s="817"/>
      <c r="DU121" s="817"/>
      <c r="DV121" s="794">
        <v>1.1000000000000001</v>
      </c>
      <c r="DW121" s="794"/>
      <c r="DX121" s="794"/>
      <c r="DY121" s="794"/>
      <c r="DZ121" s="795"/>
    </row>
    <row r="122" spans="1:130" s="230" customFormat="1" ht="26.25" customHeight="1" x14ac:dyDescent="0.2">
      <c r="A122" s="820"/>
      <c r="B122" s="821"/>
      <c r="C122" s="815" t="s">
        <v>448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467</v>
      </c>
      <c r="BA122" s="839"/>
      <c r="BB122" s="839"/>
      <c r="BC122" s="839"/>
      <c r="BD122" s="839"/>
      <c r="BE122" s="839"/>
      <c r="BF122" s="839"/>
      <c r="BG122" s="839"/>
      <c r="BH122" s="839"/>
      <c r="BI122" s="839"/>
      <c r="BJ122" s="839"/>
      <c r="BK122" s="839"/>
      <c r="BL122" s="839"/>
      <c r="BM122" s="839"/>
      <c r="BN122" s="839"/>
      <c r="BO122" s="839"/>
      <c r="BP122" s="840"/>
      <c r="BQ122" s="879">
        <v>556891514</v>
      </c>
      <c r="BR122" s="845"/>
      <c r="BS122" s="845"/>
      <c r="BT122" s="845"/>
      <c r="BU122" s="845"/>
      <c r="BV122" s="845">
        <v>550937053</v>
      </c>
      <c r="BW122" s="845"/>
      <c r="BX122" s="845"/>
      <c r="BY122" s="845"/>
      <c r="BZ122" s="845"/>
      <c r="CA122" s="845">
        <v>542969570</v>
      </c>
      <c r="CB122" s="845"/>
      <c r="CC122" s="845"/>
      <c r="CD122" s="845"/>
      <c r="CE122" s="845"/>
      <c r="CF122" s="846">
        <v>216.1</v>
      </c>
      <c r="CG122" s="847"/>
      <c r="CH122" s="847"/>
      <c r="CI122" s="847"/>
      <c r="CJ122" s="847"/>
      <c r="CK122" s="869"/>
      <c r="CL122" s="855"/>
      <c r="CM122" s="855"/>
      <c r="CN122" s="855"/>
      <c r="CO122" s="856"/>
      <c r="CP122" s="835" t="s">
        <v>407</v>
      </c>
      <c r="CQ122" s="836"/>
      <c r="CR122" s="836"/>
      <c r="CS122" s="836"/>
      <c r="CT122" s="836"/>
      <c r="CU122" s="836"/>
      <c r="CV122" s="836"/>
      <c r="CW122" s="836"/>
      <c r="CX122" s="836"/>
      <c r="CY122" s="836"/>
      <c r="CZ122" s="836"/>
      <c r="DA122" s="836"/>
      <c r="DB122" s="836"/>
      <c r="DC122" s="836"/>
      <c r="DD122" s="836"/>
      <c r="DE122" s="836"/>
      <c r="DF122" s="837"/>
      <c r="DG122" s="816">
        <v>568607</v>
      </c>
      <c r="DH122" s="817"/>
      <c r="DI122" s="817"/>
      <c r="DJ122" s="817"/>
      <c r="DK122" s="817"/>
      <c r="DL122" s="817">
        <v>739794</v>
      </c>
      <c r="DM122" s="817"/>
      <c r="DN122" s="817"/>
      <c r="DO122" s="817"/>
      <c r="DP122" s="817"/>
      <c r="DQ122" s="817">
        <v>1012140</v>
      </c>
      <c r="DR122" s="817"/>
      <c r="DS122" s="817"/>
      <c r="DT122" s="817"/>
      <c r="DU122" s="817"/>
      <c r="DV122" s="794">
        <v>0.4</v>
      </c>
      <c r="DW122" s="794"/>
      <c r="DX122" s="794"/>
      <c r="DY122" s="794"/>
      <c r="DZ122" s="795"/>
    </row>
    <row r="123" spans="1:130" s="230" customFormat="1" ht="26.25" customHeight="1" x14ac:dyDescent="0.2">
      <c r="A123" s="820"/>
      <c r="B123" s="821"/>
      <c r="C123" s="815" t="s">
        <v>454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468</v>
      </c>
      <c r="BP123" s="878"/>
      <c r="BQ123" s="832">
        <v>969014253</v>
      </c>
      <c r="BR123" s="833"/>
      <c r="BS123" s="833"/>
      <c r="BT123" s="833"/>
      <c r="BU123" s="833"/>
      <c r="BV123" s="833">
        <v>989536439</v>
      </c>
      <c r="BW123" s="833"/>
      <c r="BX123" s="833"/>
      <c r="BY123" s="833"/>
      <c r="BZ123" s="833"/>
      <c r="CA123" s="833">
        <v>994580945</v>
      </c>
      <c r="CB123" s="833"/>
      <c r="CC123" s="833"/>
      <c r="CD123" s="833"/>
      <c r="CE123" s="833"/>
      <c r="CF123" s="748"/>
      <c r="CG123" s="749"/>
      <c r="CH123" s="749"/>
      <c r="CI123" s="749"/>
      <c r="CJ123" s="834"/>
      <c r="CK123" s="869"/>
      <c r="CL123" s="855"/>
      <c r="CM123" s="855"/>
      <c r="CN123" s="855"/>
      <c r="CO123" s="856"/>
      <c r="CP123" s="835" t="s">
        <v>408</v>
      </c>
      <c r="CQ123" s="836"/>
      <c r="CR123" s="836"/>
      <c r="CS123" s="836"/>
      <c r="CT123" s="836"/>
      <c r="CU123" s="836"/>
      <c r="CV123" s="836"/>
      <c r="CW123" s="836"/>
      <c r="CX123" s="836"/>
      <c r="CY123" s="836"/>
      <c r="CZ123" s="836"/>
      <c r="DA123" s="836"/>
      <c r="DB123" s="836"/>
      <c r="DC123" s="836"/>
      <c r="DD123" s="836"/>
      <c r="DE123" s="836"/>
      <c r="DF123" s="837"/>
      <c r="DG123" s="779">
        <v>132003</v>
      </c>
      <c r="DH123" s="780"/>
      <c r="DI123" s="780"/>
      <c r="DJ123" s="780"/>
      <c r="DK123" s="781"/>
      <c r="DL123" s="782">
        <v>187638</v>
      </c>
      <c r="DM123" s="780"/>
      <c r="DN123" s="780"/>
      <c r="DO123" s="780"/>
      <c r="DP123" s="781"/>
      <c r="DQ123" s="782">
        <v>158303</v>
      </c>
      <c r="DR123" s="780"/>
      <c r="DS123" s="780"/>
      <c r="DT123" s="780"/>
      <c r="DU123" s="781"/>
      <c r="DV123" s="824">
        <v>0.1</v>
      </c>
      <c r="DW123" s="825"/>
      <c r="DX123" s="825"/>
      <c r="DY123" s="825"/>
      <c r="DZ123" s="826"/>
    </row>
    <row r="124" spans="1:130" s="230" customFormat="1" ht="26.25" customHeight="1" thickBot="1" x14ac:dyDescent="0.25">
      <c r="A124" s="820"/>
      <c r="B124" s="821"/>
      <c r="C124" s="815" t="s">
        <v>457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469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150</v>
      </c>
      <c r="BR124" s="831"/>
      <c r="BS124" s="831"/>
      <c r="BT124" s="831"/>
      <c r="BU124" s="831"/>
      <c r="BV124" s="831">
        <v>147.19999999999999</v>
      </c>
      <c r="BW124" s="831"/>
      <c r="BX124" s="831"/>
      <c r="BY124" s="831"/>
      <c r="BZ124" s="831"/>
      <c r="CA124" s="831">
        <v>143.19999999999999</v>
      </c>
      <c r="CB124" s="831"/>
      <c r="CC124" s="831"/>
      <c r="CD124" s="831"/>
      <c r="CE124" s="831"/>
      <c r="CF124" s="726"/>
      <c r="CG124" s="727"/>
      <c r="CH124" s="727"/>
      <c r="CI124" s="727"/>
      <c r="CJ124" s="862"/>
      <c r="CK124" s="870"/>
      <c r="CL124" s="870"/>
      <c r="CM124" s="870"/>
      <c r="CN124" s="870"/>
      <c r="CO124" s="871"/>
      <c r="CP124" s="835" t="s">
        <v>470</v>
      </c>
      <c r="CQ124" s="836"/>
      <c r="CR124" s="836"/>
      <c r="CS124" s="836"/>
      <c r="CT124" s="836"/>
      <c r="CU124" s="836"/>
      <c r="CV124" s="836"/>
      <c r="CW124" s="836"/>
      <c r="CX124" s="836"/>
      <c r="CY124" s="836"/>
      <c r="CZ124" s="836"/>
      <c r="DA124" s="836"/>
      <c r="DB124" s="836"/>
      <c r="DC124" s="836"/>
      <c r="DD124" s="836"/>
      <c r="DE124" s="836"/>
      <c r="DF124" s="837"/>
      <c r="DG124" s="763">
        <v>3086786</v>
      </c>
      <c r="DH124" s="764"/>
      <c r="DI124" s="764"/>
      <c r="DJ124" s="764"/>
      <c r="DK124" s="765"/>
      <c r="DL124" s="766">
        <v>1907577</v>
      </c>
      <c r="DM124" s="764"/>
      <c r="DN124" s="764"/>
      <c r="DO124" s="764"/>
      <c r="DP124" s="765"/>
      <c r="DQ124" s="766">
        <v>262142</v>
      </c>
      <c r="DR124" s="764"/>
      <c r="DS124" s="764"/>
      <c r="DT124" s="764"/>
      <c r="DU124" s="765"/>
      <c r="DV124" s="848">
        <v>0.1</v>
      </c>
      <c r="DW124" s="849"/>
      <c r="DX124" s="849"/>
      <c r="DY124" s="849"/>
      <c r="DZ124" s="850"/>
    </row>
    <row r="125" spans="1:130" s="230" customFormat="1" ht="26.25" customHeight="1" x14ac:dyDescent="0.2">
      <c r="A125" s="820"/>
      <c r="B125" s="821"/>
      <c r="C125" s="815" t="s">
        <v>459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471</v>
      </c>
      <c r="CL125" s="852"/>
      <c r="CM125" s="852"/>
      <c r="CN125" s="852"/>
      <c r="CO125" s="853"/>
      <c r="CP125" s="860" t="s">
        <v>472</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5">
      <c r="A126" s="820"/>
      <c r="B126" s="821"/>
      <c r="C126" s="815" t="s">
        <v>461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473</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2">
      <c r="A127" s="822"/>
      <c r="B127" s="823"/>
      <c r="C127" s="838" t="s">
        <v>474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121</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32"/>
      <c r="AV127" s="232"/>
      <c r="AW127" s="232"/>
      <c r="AX127" s="841" t="s">
        <v>475</v>
      </c>
      <c r="AY127" s="812"/>
      <c r="AZ127" s="812"/>
      <c r="BA127" s="812"/>
      <c r="BB127" s="812"/>
      <c r="BC127" s="812"/>
      <c r="BD127" s="812"/>
      <c r="BE127" s="813"/>
      <c r="BF127" s="811" t="s">
        <v>476</v>
      </c>
      <c r="BG127" s="812"/>
      <c r="BH127" s="812"/>
      <c r="BI127" s="812"/>
      <c r="BJ127" s="812"/>
      <c r="BK127" s="812"/>
      <c r="BL127" s="813"/>
      <c r="BM127" s="811" t="s">
        <v>477</v>
      </c>
      <c r="BN127" s="812"/>
      <c r="BO127" s="812"/>
      <c r="BP127" s="812"/>
      <c r="BQ127" s="812"/>
      <c r="BR127" s="812"/>
      <c r="BS127" s="813"/>
      <c r="BT127" s="811" t="s">
        <v>478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479</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5">
      <c r="A128" s="796" t="s">
        <v>480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481</v>
      </c>
      <c r="X128" s="798"/>
      <c r="Y128" s="798"/>
      <c r="Z128" s="799"/>
      <c r="AA128" s="800">
        <v>17539740</v>
      </c>
      <c r="AB128" s="801"/>
      <c r="AC128" s="801"/>
      <c r="AD128" s="801"/>
      <c r="AE128" s="802"/>
      <c r="AF128" s="803">
        <v>15512320</v>
      </c>
      <c r="AG128" s="801"/>
      <c r="AH128" s="801"/>
      <c r="AI128" s="801"/>
      <c r="AJ128" s="802"/>
      <c r="AK128" s="803">
        <v>16332653</v>
      </c>
      <c r="AL128" s="801"/>
      <c r="AM128" s="801"/>
      <c r="AN128" s="801"/>
      <c r="AO128" s="802"/>
      <c r="AP128" s="804"/>
      <c r="AQ128" s="805"/>
      <c r="AR128" s="805"/>
      <c r="AS128" s="805"/>
      <c r="AT128" s="806"/>
      <c r="AU128" s="232"/>
      <c r="AV128" s="232"/>
      <c r="AW128" s="232"/>
      <c r="AX128" s="807" t="s">
        <v>482</v>
      </c>
      <c r="AY128" s="808"/>
      <c r="AZ128" s="808"/>
      <c r="BA128" s="808"/>
      <c r="BB128" s="808"/>
      <c r="BC128" s="808"/>
      <c r="BD128" s="808"/>
      <c r="BE128" s="809"/>
      <c r="BF128" s="786" t="s">
        <v>121</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483</v>
      </c>
      <c r="CQ128" s="730"/>
      <c r="CR128" s="730"/>
      <c r="CS128" s="730"/>
      <c r="CT128" s="730"/>
      <c r="CU128" s="730"/>
      <c r="CV128" s="730"/>
      <c r="CW128" s="730"/>
      <c r="CX128" s="730"/>
      <c r="CY128" s="730"/>
      <c r="CZ128" s="730"/>
      <c r="DA128" s="730"/>
      <c r="DB128" s="730"/>
      <c r="DC128" s="730"/>
      <c r="DD128" s="730"/>
      <c r="DE128" s="730"/>
      <c r="DF128" s="731"/>
      <c r="DG128" s="790">
        <v>884904</v>
      </c>
      <c r="DH128" s="791"/>
      <c r="DI128" s="791"/>
      <c r="DJ128" s="791"/>
      <c r="DK128" s="791"/>
      <c r="DL128" s="791">
        <v>699014</v>
      </c>
      <c r="DM128" s="791"/>
      <c r="DN128" s="791"/>
      <c r="DO128" s="791"/>
      <c r="DP128" s="791"/>
      <c r="DQ128" s="791">
        <v>738360</v>
      </c>
      <c r="DR128" s="791"/>
      <c r="DS128" s="791"/>
      <c r="DT128" s="791"/>
      <c r="DU128" s="791"/>
      <c r="DV128" s="792">
        <v>0.3</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484</v>
      </c>
      <c r="X129" s="777"/>
      <c r="Y129" s="777"/>
      <c r="Z129" s="778"/>
      <c r="AA129" s="779">
        <v>292777085</v>
      </c>
      <c r="AB129" s="780"/>
      <c r="AC129" s="780"/>
      <c r="AD129" s="780"/>
      <c r="AE129" s="781"/>
      <c r="AF129" s="782">
        <v>283019933</v>
      </c>
      <c r="AG129" s="780"/>
      <c r="AH129" s="780"/>
      <c r="AI129" s="780"/>
      <c r="AJ129" s="781"/>
      <c r="AK129" s="782">
        <v>287670566</v>
      </c>
      <c r="AL129" s="780"/>
      <c r="AM129" s="780"/>
      <c r="AN129" s="780"/>
      <c r="AO129" s="781"/>
      <c r="AP129" s="783"/>
      <c r="AQ129" s="784"/>
      <c r="AR129" s="784"/>
      <c r="AS129" s="784"/>
      <c r="AT129" s="785"/>
      <c r="AU129" s="233"/>
      <c r="AV129" s="233"/>
      <c r="AW129" s="233"/>
      <c r="AX129" s="751" t="s">
        <v>485</v>
      </c>
      <c r="AY129" s="752"/>
      <c r="AZ129" s="752"/>
      <c r="BA129" s="752"/>
      <c r="BB129" s="752"/>
      <c r="BC129" s="752"/>
      <c r="BD129" s="752"/>
      <c r="BE129" s="753"/>
      <c r="BF129" s="770" t="s">
        <v>121</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486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487</v>
      </c>
      <c r="X130" s="777"/>
      <c r="Y130" s="777"/>
      <c r="Z130" s="778"/>
      <c r="AA130" s="779">
        <v>36879746</v>
      </c>
      <c r="AB130" s="780"/>
      <c r="AC130" s="780"/>
      <c r="AD130" s="780"/>
      <c r="AE130" s="781"/>
      <c r="AF130" s="782">
        <v>35928617</v>
      </c>
      <c r="AG130" s="780"/>
      <c r="AH130" s="780"/>
      <c r="AI130" s="780"/>
      <c r="AJ130" s="781"/>
      <c r="AK130" s="782">
        <v>36439501</v>
      </c>
      <c r="AL130" s="780"/>
      <c r="AM130" s="780"/>
      <c r="AN130" s="780"/>
      <c r="AO130" s="781"/>
      <c r="AP130" s="783"/>
      <c r="AQ130" s="784"/>
      <c r="AR130" s="784"/>
      <c r="AS130" s="784"/>
      <c r="AT130" s="785"/>
      <c r="AU130" s="233"/>
      <c r="AV130" s="233"/>
      <c r="AW130" s="233"/>
      <c r="AX130" s="751" t="s">
        <v>488</v>
      </c>
      <c r="AY130" s="752"/>
      <c r="AZ130" s="752"/>
      <c r="BA130" s="752"/>
      <c r="BB130" s="752"/>
      <c r="BC130" s="752"/>
      <c r="BD130" s="752"/>
      <c r="BE130" s="753"/>
      <c r="BF130" s="754">
        <v>10.1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489</v>
      </c>
      <c r="X131" s="761"/>
      <c r="Y131" s="761"/>
      <c r="Z131" s="762"/>
      <c r="AA131" s="763">
        <v>255897339</v>
      </c>
      <c r="AB131" s="764"/>
      <c r="AC131" s="764"/>
      <c r="AD131" s="764"/>
      <c r="AE131" s="765"/>
      <c r="AF131" s="766">
        <v>247091316</v>
      </c>
      <c r="AG131" s="764"/>
      <c r="AH131" s="764"/>
      <c r="AI131" s="764"/>
      <c r="AJ131" s="765"/>
      <c r="AK131" s="766">
        <v>251231065</v>
      </c>
      <c r="AL131" s="764"/>
      <c r="AM131" s="764"/>
      <c r="AN131" s="764"/>
      <c r="AO131" s="765"/>
      <c r="AP131" s="767"/>
      <c r="AQ131" s="768"/>
      <c r="AR131" s="768"/>
      <c r="AS131" s="768"/>
      <c r="AT131" s="769"/>
      <c r="AU131" s="233"/>
      <c r="AV131" s="233"/>
      <c r="AW131" s="233"/>
      <c r="AX131" s="729" t="s">
        <v>490</v>
      </c>
      <c r="AY131" s="730"/>
      <c r="AZ131" s="730"/>
      <c r="BA131" s="730"/>
      <c r="BB131" s="730"/>
      <c r="BC131" s="730"/>
      <c r="BD131" s="730"/>
      <c r="BE131" s="731"/>
      <c r="BF131" s="732">
        <v>143.19999999999999</v>
      </c>
      <c r="BG131" s="733"/>
      <c r="BH131" s="733"/>
      <c r="BI131" s="733"/>
      <c r="BJ131" s="733"/>
      <c r="BK131" s="733"/>
      <c r="BL131" s="734"/>
      <c r="BM131" s="732">
        <v>400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491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492</v>
      </c>
      <c r="W132" s="742"/>
      <c r="X132" s="742"/>
      <c r="Y132" s="742"/>
      <c r="Z132" s="743"/>
      <c r="AA132" s="744">
        <v>9.4515023459999998</v>
      </c>
      <c r="AB132" s="745"/>
      <c r="AC132" s="745"/>
      <c r="AD132" s="745"/>
      <c r="AE132" s="746"/>
      <c r="AF132" s="747">
        <v>10.68747825</v>
      </c>
      <c r="AG132" s="745"/>
      <c r="AH132" s="745"/>
      <c r="AI132" s="745"/>
      <c r="AJ132" s="746"/>
      <c r="AK132" s="747">
        <v>10.18685825</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493</v>
      </c>
      <c r="W133" s="721"/>
      <c r="X133" s="721"/>
      <c r="Y133" s="721"/>
      <c r="Z133" s="722"/>
      <c r="AA133" s="723">
        <v>10.3</v>
      </c>
      <c r="AB133" s="724"/>
      <c r="AC133" s="724"/>
      <c r="AD133" s="724"/>
      <c r="AE133" s="725"/>
      <c r="AF133" s="723">
        <v>10.4</v>
      </c>
      <c r="AG133" s="724"/>
      <c r="AH133" s="724"/>
      <c r="AI133" s="724"/>
      <c r="AJ133" s="725"/>
      <c r="AK133" s="723">
        <v>10.1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bwfu8aUAIEEI79WHJXP2ir0C9FNFqKCnr5I7f3bSpeugD6GdTZvTVRfAZL91woW6GbknGrNDGvDsl4i8u4inA==" saltValue="Vv1R8Y1XeSRA5pWGZIDCm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V1"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494</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KwreSpHqainI2a0VFq7fcmq/ouOM0o6mpC5de/S9chtHQ/zUyDaJnw5hRDx/SkiNbpZxO/95l5yG+PSlzjbfg==" saltValue="Rc4c8Eh0F0oKnyeNw/8Hv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55"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dGS+EA3vSRF00xgVYrIgGcJq41srDbBQfoESiH/uwBx96VAqwe/ofrg3hK7WALL95o5RCsrEvk/clEc3KP5eqA==" saltValue="jFuzCrdov7OJu7+MN7kdu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3"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495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497</v>
      </c>
      <c r="AP7" s="272"/>
      <c r="AQ7" s="273" t="s">
        <v>498</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499</v>
      </c>
      <c r="AQ8" s="279" t="s">
        <v>500</v>
      </c>
      <c r="AR8" s="280" t="s">
        <v>501</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502</v>
      </c>
      <c r="AL9" s="1131"/>
      <c r="AM9" s="1131"/>
      <c r="AN9" s="1132"/>
      <c r="AO9" s="281">
        <v>102144555</v>
      </c>
      <c r="AP9" s="281">
        <v>110877</v>
      </c>
      <c r="AQ9" s="282">
        <v>103356</v>
      </c>
      <c r="AR9" s="283">
        <v>7.3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503</v>
      </c>
      <c r="AL10" s="1131"/>
      <c r="AM10" s="1131"/>
      <c r="AN10" s="1132"/>
      <c r="AO10" s="284">
        <v>2191</v>
      </c>
      <c r="AP10" s="284">
        <v>2</v>
      </c>
      <c r="AQ10" s="285">
        <v>104</v>
      </c>
      <c r="AR10" s="286">
        <v>-98.1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504</v>
      </c>
      <c r="AL11" s="1131"/>
      <c r="AM11" s="1131"/>
      <c r="AN11" s="1132"/>
      <c r="AO11" s="284">
        <v>163574</v>
      </c>
      <c r="AP11" s="284">
        <v>178</v>
      </c>
      <c r="AQ11" s="285">
        <v>1054</v>
      </c>
      <c r="AR11" s="286">
        <v>-83.1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505</v>
      </c>
      <c r="AL12" s="1131"/>
      <c r="AM12" s="1131"/>
      <c r="AN12" s="1132"/>
      <c r="AO12" s="284" t="s">
        <v>506</v>
      </c>
      <c r="AP12" s="284" t="s">
        <v>506</v>
      </c>
      <c r="AQ12" s="285">
        <v>3</v>
      </c>
      <c r="AR12" s="286" t="s">
        <v>506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507</v>
      </c>
      <c r="AL13" s="1131"/>
      <c r="AM13" s="1131"/>
      <c r="AN13" s="1132"/>
      <c r="AO13" s="284">
        <v>2128838</v>
      </c>
      <c r="AP13" s="284">
        <v>2311</v>
      </c>
      <c r="AQ13" s="285">
        <v>1918</v>
      </c>
      <c r="AR13" s="286">
        <v>20.5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508</v>
      </c>
      <c r="AL14" s="1131"/>
      <c r="AM14" s="1131"/>
      <c r="AN14" s="1132"/>
      <c r="AO14" s="284">
        <v>436992</v>
      </c>
      <c r="AP14" s="284">
        <v>474</v>
      </c>
      <c r="AQ14" s="285">
        <v>1336</v>
      </c>
      <c r="AR14" s="286">
        <v>-64.5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509</v>
      </c>
      <c r="AL15" s="1134"/>
      <c r="AM15" s="1134"/>
      <c r="AN15" s="1135"/>
      <c r="AO15" s="284">
        <v>-3140543</v>
      </c>
      <c r="AP15" s="284">
        <v>-3409</v>
      </c>
      <c r="AQ15" s="285">
        <v>-3217</v>
      </c>
      <c r="AR15" s="286">
        <v>6</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101735607</v>
      </c>
      <c r="AP16" s="284">
        <v>110433</v>
      </c>
      <c r="AQ16" s="285">
        <v>104553</v>
      </c>
      <c r="AR16" s="286">
        <v>5.6</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510</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511</v>
      </c>
      <c r="AP20" s="293" t="s">
        <v>512</v>
      </c>
      <c r="AQ20" s="294" t="s">
        <v>513</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514</v>
      </c>
      <c r="AL21" s="1137"/>
      <c r="AM21" s="1137"/>
      <c r="AN21" s="1138"/>
      <c r="AO21" s="297">
        <v>12.54</v>
      </c>
      <c r="AP21" s="298">
        <v>11.38</v>
      </c>
      <c r="AQ21" s="299">
        <v>1.1599999999999999</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515</v>
      </c>
      <c r="AL22" s="1137"/>
      <c r="AM22" s="1137"/>
      <c r="AN22" s="1138"/>
      <c r="AO22" s="302">
        <v>101.7</v>
      </c>
      <c r="AP22" s="303">
        <v>99.9</v>
      </c>
      <c r="AQ22" s="304">
        <v>1.8</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516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517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497</v>
      </c>
      <c r="AP30" s="272"/>
      <c r="AQ30" s="273" t="s">
        <v>498</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499</v>
      </c>
      <c r="AQ31" s="279" t="s">
        <v>500</v>
      </c>
      <c r="AR31" s="280" t="s">
        <v>501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519</v>
      </c>
      <c r="AL32" s="1121"/>
      <c r="AM32" s="1121"/>
      <c r="AN32" s="1122"/>
      <c r="AO32" s="312">
        <v>34161941</v>
      </c>
      <c r="AP32" s="312">
        <v>37083</v>
      </c>
      <c r="AQ32" s="313">
        <v>30018</v>
      </c>
      <c r="AR32" s="314">
        <v>23.5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520</v>
      </c>
      <c r="AL33" s="1121"/>
      <c r="AM33" s="1121"/>
      <c r="AN33" s="1122"/>
      <c r="AO33" s="312">
        <v>1618940</v>
      </c>
      <c r="AP33" s="312">
        <v>1757</v>
      </c>
      <c r="AQ33" s="313">
        <v>2237</v>
      </c>
      <c r="AR33" s="314">
        <v>-21.5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521</v>
      </c>
      <c r="AL34" s="1121"/>
      <c r="AM34" s="1121"/>
      <c r="AN34" s="1122"/>
      <c r="AO34" s="312">
        <v>37493335</v>
      </c>
      <c r="AP34" s="312">
        <v>40699</v>
      </c>
      <c r="AQ34" s="313">
        <v>21851</v>
      </c>
      <c r="AR34" s="314">
        <v>86.3</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522</v>
      </c>
      <c r="AL35" s="1121"/>
      <c r="AM35" s="1121"/>
      <c r="AN35" s="1122"/>
      <c r="AO35" s="312">
        <v>4789584</v>
      </c>
      <c r="AP35" s="312">
        <v>5199</v>
      </c>
      <c r="AQ35" s="313">
        <v>9810</v>
      </c>
      <c r="AR35" s="314">
        <v>-47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523</v>
      </c>
      <c r="AL36" s="1121"/>
      <c r="AM36" s="1121"/>
      <c r="AN36" s="1122"/>
      <c r="AO36" s="312" t="s">
        <v>506</v>
      </c>
      <c r="AP36" s="312" t="s">
        <v>506</v>
      </c>
      <c r="AQ36" s="313">
        <v>148</v>
      </c>
      <c r="AR36" s="314" t="s">
        <v>506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524</v>
      </c>
      <c r="AL37" s="1121"/>
      <c r="AM37" s="1121"/>
      <c r="AN37" s="1122"/>
      <c r="AO37" s="312">
        <v>300906</v>
      </c>
      <c r="AP37" s="312">
        <v>327</v>
      </c>
      <c r="AQ37" s="313">
        <v>1410</v>
      </c>
      <c r="AR37" s="314">
        <v>-76.8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525</v>
      </c>
      <c r="AL38" s="1124"/>
      <c r="AM38" s="1124"/>
      <c r="AN38" s="1125"/>
      <c r="AO38" s="315" t="s">
        <v>506</v>
      </c>
      <c r="AP38" s="315" t="s">
        <v>506</v>
      </c>
      <c r="AQ38" s="316">
        <v>0</v>
      </c>
      <c r="AR38" s="304" t="s">
        <v>506</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526</v>
      </c>
      <c r="AL39" s="1124"/>
      <c r="AM39" s="1124"/>
      <c r="AN39" s="1125"/>
      <c r="AO39" s="312">
        <v>-16332653</v>
      </c>
      <c r="AP39" s="312">
        <v>-17729</v>
      </c>
      <c r="AQ39" s="313">
        <v>-17155</v>
      </c>
      <c r="AR39" s="314">
        <v>3.3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527</v>
      </c>
      <c r="AL40" s="1121"/>
      <c r="AM40" s="1121"/>
      <c r="AN40" s="1122"/>
      <c r="AO40" s="312">
        <v>-36439501</v>
      </c>
      <c r="AP40" s="312">
        <v>-39555</v>
      </c>
      <c r="AQ40" s="313">
        <v>-31149</v>
      </c>
      <c r="AR40" s="314">
        <v>27</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25592552</v>
      </c>
      <c r="AP41" s="312">
        <v>27781</v>
      </c>
      <c r="AQ41" s="313">
        <v>17170</v>
      </c>
      <c r="AR41" s="314">
        <v>61.8</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528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529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497</v>
      </c>
      <c r="AN49" s="1115" t="s">
        <v>530</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531</v>
      </c>
      <c r="AO50" s="329" t="s">
        <v>532</v>
      </c>
      <c r="AP50" s="330" t="s">
        <v>533</v>
      </c>
      <c r="AQ50" s="331" t="s">
        <v>534</v>
      </c>
      <c r="AR50" s="332" t="s">
        <v>535</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536</v>
      </c>
      <c r="AL51" s="325"/>
      <c r="AM51" s="333">
        <v>63750403</v>
      </c>
      <c r="AN51" s="334">
        <v>67063</v>
      </c>
      <c r="AO51" s="335">
        <v>-6.8</v>
      </c>
      <c r="AP51" s="336">
        <v>57132</v>
      </c>
      <c r="AQ51" s="337">
        <v>4</v>
      </c>
      <c r="AR51" s="338">
        <v>-10.8</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537</v>
      </c>
      <c r="AM52" s="341">
        <v>23192928</v>
      </c>
      <c r="AN52" s="342">
        <v>24398</v>
      </c>
      <c r="AO52" s="343">
        <v>-10.9</v>
      </c>
      <c r="AP52" s="344">
        <v>30126</v>
      </c>
      <c r="AQ52" s="345">
        <v>2.8</v>
      </c>
      <c r="AR52" s="346">
        <v>-13.7</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538</v>
      </c>
      <c r="AL53" s="325"/>
      <c r="AM53" s="333">
        <v>68889140</v>
      </c>
      <c r="AN53" s="334">
        <v>72921</v>
      </c>
      <c r="AO53" s="335">
        <v>8.6999999999999993</v>
      </c>
      <c r="AP53" s="336">
        <v>58766</v>
      </c>
      <c r="AQ53" s="337">
        <v>2.9</v>
      </c>
      <c r="AR53" s="338">
        <v>5.8</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537</v>
      </c>
      <c r="AM54" s="341">
        <v>20536571</v>
      </c>
      <c r="AN54" s="342">
        <v>21738</v>
      </c>
      <c r="AO54" s="343">
        <v>-10.9</v>
      </c>
      <c r="AP54" s="344">
        <v>29363</v>
      </c>
      <c r="AQ54" s="345">
        <v>-2.5</v>
      </c>
      <c r="AR54" s="346">
        <v>-8.4</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539</v>
      </c>
      <c r="AL55" s="325"/>
      <c r="AM55" s="333">
        <v>68128136</v>
      </c>
      <c r="AN55" s="334">
        <v>72741</v>
      </c>
      <c r="AO55" s="335">
        <v>-0.2</v>
      </c>
      <c r="AP55" s="336">
        <v>62482</v>
      </c>
      <c r="AQ55" s="337">
        <v>6.3</v>
      </c>
      <c r="AR55" s="338">
        <v>-6.5</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537</v>
      </c>
      <c r="AM56" s="341">
        <v>25115271</v>
      </c>
      <c r="AN56" s="342">
        <v>26816</v>
      </c>
      <c r="AO56" s="343">
        <v>23.4</v>
      </c>
      <c r="AP56" s="344">
        <v>34626</v>
      </c>
      <c r="AQ56" s="345">
        <v>17.899999999999999</v>
      </c>
      <c r="AR56" s="346">
        <v>5.5</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540</v>
      </c>
      <c r="AL57" s="325"/>
      <c r="AM57" s="333">
        <v>54824946</v>
      </c>
      <c r="AN57" s="334">
        <v>58990</v>
      </c>
      <c r="AO57" s="335">
        <v>-18.899999999999999</v>
      </c>
      <c r="AP57" s="336">
        <v>59288</v>
      </c>
      <c r="AQ57" s="337">
        <v>-5.0999999999999996</v>
      </c>
      <c r="AR57" s="338">
        <v>-13.8</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537</v>
      </c>
      <c r="AM58" s="341">
        <v>20493458</v>
      </c>
      <c r="AN58" s="342">
        <v>22050</v>
      </c>
      <c r="AO58" s="343">
        <v>-17.8</v>
      </c>
      <c r="AP58" s="344">
        <v>32670</v>
      </c>
      <c r="AQ58" s="345">
        <v>-5.6</v>
      </c>
      <c r="AR58" s="346">
        <v>-12.2</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541</v>
      </c>
      <c r="AL59" s="325"/>
      <c r="AM59" s="333">
        <v>69357428</v>
      </c>
      <c r="AN59" s="334">
        <v>75287</v>
      </c>
      <c r="AO59" s="335">
        <v>27.6</v>
      </c>
      <c r="AP59" s="336">
        <v>63490</v>
      </c>
      <c r="AQ59" s="337">
        <v>7.1</v>
      </c>
      <c r="AR59" s="338">
        <v>20.5</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537</v>
      </c>
      <c r="AM60" s="341">
        <v>28648550</v>
      </c>
      <c r="AN60" s="342">
        <v>31098</v>
      </c>
      <c r="AO60" s="343">
        <v>41</v>
      </c>
      <c r="AP60" s="344">
        <v>35347</v>
      </c>
      <c r="AQ60" s="345">
        <v>8.1999999999999993</v>
      </c>
      <c r="AR60" s="346">
        <v>32.799999999999997</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542</v>
      </c>
      <c r="AL61" s="347"/>
      <c r="AM61" s="348">
        <v>64990011</v>
      </c>
      <c r="AN61" s="349">
        <v>69400</v>
      </c>
      <c r="AO61" s="350">
        <v>2.1</v>
      </c>
      <c r="AP61" s="351">
        <v>60232</v>
      </c>
      <c r="AQ61" s="352">
        <v>3</v>
      </c>
      <c r="AR61" s="338">
        <v>-0.9</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537</v>
      </c>
      <c r="AM62" s="341">
        <v>23597356</v>
      </c>
      <c r="AN62" s="342">
        <v>25220</v>
      </c>
      <c r="AO62" s="343">
        <v>5</v>
      </c>
      <c r="AP62" s="344">
        <v>32426</v>
      </c>
      <c r="AQ62" s="345">
        <v>4.2</v>
      </c>
      <c r="AR62" s="346">
        <v>0.8</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u1FKZr7kVZpma6hHA+hjR0n4iBhyxUTNfRV50ZkQFZhixnUMOQZqGgG+0rQEHPwpsrej2n/IN5ARSdwsjOB6xQ==" saltValue="EmBtr6CXDL5jzUdurnTCI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22"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494</v>
      </c>
    </row>
    <row r="121" spans="125:125" ht="13.5" hidden="1" customHeight="1" x14ac:dyDescent="0.2">
      <c r="DU121" s="259"/>
    </row>
  </sheetData>
  <sheetProtection algorithmName="SHA-512" hashValue="yBiM3UiW59VyEUssYqlbkopOmuXXTw5Uo2rp65qMCpq8xWvj4I6PHuHJzU/COC2HKdnAAQHaB8F2rVpEvQ+2Ow==" saltValue="D6UoGiGoIbc3GbuaxMnI4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49"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494</v>
      </c>
    </row>
  </sheetData>
  <sheetProtection algorithmName="SHA-512" hashValue="ahgsv1ufoF0NpC8PJ8tsp9ECF7Eyoi/cNXtatmLi1pjQ0zSVPmDoa/GJzp68soNUunLQ8ZRNSutYCTvr4UelxA==" saltValue="4L7dzBY6ldTci0n+gSBpv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4"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544</v>
      </c>
      <c r="G46" s="8" t="s">
        <v>545</v>
      </c>
      <c r="H46" s="8" t="s">
        <v>546</v>
      </c>
      <c r="I46" s="8" t="s">
        <v>547</v>
      </c>
      <c r="J46" s="9" t="s">
        <v>548</v>
      </c>
    </row>
    <row r="47" spans="2:10" ht="57.75" customHeight="1" x14ac:dyDescent="0.2">
      <c r="B47" s="10"/>
      <c r="C47" s="1139" t="s">
        <v>3</v>
      </c>
      <c r="D47" s="1139"/>
      <c r="E47" s="1140"/>
      <c r="F47" s="11">
        <v>2.91</v>
      </c>
      <c r="G47" s="12">
        <v>2.83</v>
      </c>
      <c r="H47" s="12">
        <v>4.99</v>
      </c>
      <c r="I47" s="12">
        <v>5.5</v>
      </c>
      <c r="J47" s="13">
        <v>5.56</v>
      </c>
    </row>
    <row r="48" spans="2:10" ht="57.75" customHeight="1" x14ac:dyDescent="0.2">
      <c r="B48" s="14"/>
      <c r="C48" s="1141" t="s">
        <v>4</v>
      </c>
      <c r="D48" s="1141"/>
      <c r="E48" s="1142"/>
      <c r="F48" s="15">
        <v>0.76</v>
      </c>
      <c r="G48" s="16">
        <v>1.04</v>
      </c>
      <c r="H48" s="16">
        <v>1.74</v>
      </c>
      <c r="I48" s="16">
        <v>0.62</v>
      </c>
      <c r="J48" s="17">
        <v>0.77</v>
      </c>
    </row>
    <row r="49" spans="2:10" ht="57.75" customHeight="1" thickBot="1" x14ac:dyDescent="0.25">
      <c r="B49" s="18"/>
      <c r="C49" s="1143" t="s">
        <v>5</v>
      </c>
      <c r="D49" s="1143"/>
      <c r="E49" s="1144"/>
      <c r="F49" s="19" t="s">
        <v>549</v>
      </c>
      <c r="G49" s="20">
        <v>0.25</v>
      </c>
      <c r="H49" s="20">
        <v>2.99</v>
      </c>
      <c r="I49" s="20" t="s">
        <v>550</v>
      </c>
      <c r="J49" s="21">
        <v>0.31</v>
      </c>
    </row>
    <row r="50" spans="2:10" ht="13" x14ac:dyDescent="0.2"/>
  </sheetData>
  <sheetProtection algorithmName="SHA-512" hashValue="q6nnN/LpJz84u+YUjQru7lx0WOE4qK78Wekr+UrgmyaX9emWdRn8I41467bsrxTbIj2CDO6pYBsGJkPR+kU4Yg==" saltValue="UUcvA8jQAguRUy3+7GSX3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1"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544</v>
      </c>
      <c r="G33" s="29" t="s">
        <v>545</v>
      </c>
      <c r="H33" s="29" t="s">
        <v>546</v>
      </c>
      <c r="I33" s="29" t="s">
        <v>547</v>
      </c>
      <c r="J33" s="30" t="s">
        <v>548</v>
      </c>
      <c r="K33" s="22"/>
      <c r="L33" s="22"/>
      <c r="M33" s="22"/>
      <c r="N33" s="22"/>
      <c r="O33" s="22"/>
      <c r="P33" s="22"/>
    </row>
    <row r="34" spans="1:16" ht="39" customHeight="1" x14ac:dyDescent="0.2">
      <c r="A34" s="22"/>
      <c r="B34" s="31"/>
      <c r="C34" s="1151" t="s">
        <v>551</v>
      </c>
      <c r="D34" s="1151"/>
      <c r="E34" s="1152"/>
      <c r="F34" s="32">
        <v>3.16</v>
      </c>
      <c r="G34" s="33">
        <v>6.5</v>
      </c>
      <c r="H34" s="33">
        <v>10.25</v>
      </c>
      <c r="I34" s="33">
        <v>13.8</v>
      </c>
      <c r="J34" s="34">
        <v>16.149999999999999</v>
      </c>
      <c r="K34" s="22"/>
      <c r="L34" s="22"/>
      <c r="M34" s="22"/>
      <c r="N34" s="22"/>
      <c r="O34" s="22"/>
      <c r="P34" s="22"/>
    </row>
    <row r="35" spans="1:16" ht="39" customHeight="1" x14ac:dyDescent="0.2">
      <c r="A35" s="22"/>
      <c r="B35" s="35"/>
      <c r="C35" s="1145" t="s">
        <v>552</v>
      </c>
      <c r="D35" s="1146"/>
      <c r="E35" s="1147"/>
      <c r="F35" s="36">
        <v>0.92</v>
      </c>
      <c r="G35" s="37">
        <v>0.97</v>
      </c>
      <c r="H35" s="37">
        <v>1.1499999999999999</v>
      </c>
      <c r="I35" s="37">
        <v>1.38</v>
      </c>
      <c r="J35" s="38">
        <v>1.51</v>
      </c>
      <c r="K35" s="22"/>
      <c r="L35" s="22"/>
      <c r="M35" s="22"/>
      <c r="N35" s="22"/>
      <c r="O35" s="22"/>
      <c r="P35" s="22"/>
    </row>
    <row r="36" spans="1:16" ht="39" customHeight="1" x14ac:dyDescent="0.2">
      <c r="A36" s="22"/>
      <c r="B36" s="35"/>
      <c r="C36" s="1145" t="s">
        <v>553</v>
      </c>
      <c r="D36" s="1146"/>
      <c r="E36" s="1147"/>
      <c r="F36" s="36">
        <v>1.94</v>
      </c>
      <c r="G36" s="37">
        <v>1.85</v>
      </c>
      <c r="H36" s="37">
        <v>1.76</v>
      </c>
      <c r="I36" s="37">
        <v>1.55</v>
      </c>
      <c r="J36" s="38">
        <v>1.4</v>
      </c>
      <c r="K36" s="22"/>
      <c r="L36" s="22"/>
      <c r="M36" s="22"/>
      <c r="N36" s="22"/>
      <c r="O36" s="22"/>
      <c r="P36" s="22"/>
    </row>
    <row r="37" spans="1:16" ht="39" customHeight="1" x14ac:dyDescent="0.2">
      <c r="A37" s="22"/>
      <c r="B37" s="35"/>
      <c r="C37" s="1145" t="s">
        <v>554</v>
      </c>
      <c r="D37" s="1146"/>
      <c r="E37" s="1147"/>
      <c r="F37" s="36">
        <v>0.67</v>
      </c>
      <c r="G37" s="37">
        <v>1.57</v>
      </c>
      <c r="H37" s="37">
        <v>1.61</v>
      </c>
      <c r="I37" s="37">
        <v>1.93</v>
      </c>
      <c r="J37" s="38">
        <v>1.4</v>
      </c>
      <c r="K37" s="22"/>
      <c r="L37" s="22"/>
      <c r="M37" s="22"/>
      <c r="N37" s="22"/>
      <c r="O37" s="22"/>
      <c r="P37" s="22"/>
    </row>
    <row r="38" spans="1:16" ht="39" customHeight="1" x14ac:dyDescent="0.2">
      <c r="A38" s="22"/>
      <c r="B38" s="35"/>
      <c r="C38" s="1145" t="s">
        <v>555</v>
      </c>
      <c r="D38" s="1146"/>
      <c r="E38" s="1147"/>
      <c r="F38" s="36">
        <v>0.7</v>
      </c>
      <c r="G38" s="37">
        <v>1.2</v>
      </c>
      <c r="H38" s="37">
        <v>1.1299999999999999</v>
      </c>
      <c r="I38" s="37">
        <v>1.1499999999999999</v>
      </c>
      <c r="J38" s="38">
        <v>1.21</v>
      </c>
      <c r="K38" s="22"/>
      <c r="L38" s="22"/>
      <c r="M38" s="22"/>
      <c r="N38" s="22"/>
      <c r="O38" s="22"/>
      <c r="P38" s="22"/>
    </row>
    <row r="39" spans="1:16" ht="39" customHeight="1" x14ac:dyDescent="0.2">
      <c r="A39" s="22"/>
      <c r="B39" s="35"/>
      <c r="C39" s="1145" t="s">
        <v>556</v>
      </c>
      <c r="D39" s="1146"/>
      <c r="E39" s="1147"/>
      <c r="F39" s="36">
        <v>0.57999999999999996</v>
      </c>
      <c r="G39" s="37">
        <v>0.41</v>
      </c>
      <c r="H39" s="37">
        <v>1.67</v>
      </c>
      <c r="I39" s="37">
        <v>0.56999999999999995</v>
      </c>
      <c r="J39" s="38">
        <v>0.71</v>
      </c>
      <c r="K39" s="22"/>
      <c r="L39" s="22"/>
      <c r="M39" s="22"/>
      <c r="N39" s="22"/>
      <c r="O39" s="22"/>
      <c r="P39" s="22"/>
    </row>
    <row r="40" spans="1:16" ht="39" customHeight="1" x14ac:dyDescent="0.2">
      <c r="A40" s="22"/>
      <c r="B40" s="35"/>
      <c r="C40" s="1145" t="s">
        <v>557</v>
      </c>
      <c r="D40" s="1146"/>
      <c r="E40" s="1147"/>
      <c r="F40" s="36">
        <v>0.69</v>
      </c>
      <c r="G40" s="37">
        <v>0.74</v>
      </c>
      <c r="H40" s="37">
        <v>0.68</v>
      </c>
      <c r="I40" s="37">
        <v>0.66</v>
      </c>
      <c r="J40" s="38">
        <v>0.62</v>
      </c>
      <c r="K40" s="22"/>
      <c r="L40" s="22"/>
      <c r="M40" s="22"/>
      <c r="N40" s="22"/>
      <c r="O40" s="22"/>
      <c r="P40" s="22"/>
    </row>
    <row r="41" spans="1:16" ht="39" customHeight="1" x14ac:dyDescent="0.2">
      <c r="A41" s="22"/>
      <c r="B41" s="35"/>
      <c r="C41" s="1145" t="s">
        <v>558</v>
      </c>
      <c r="D41" s="1146"/>
      <c r="E41" s="1147"/>
      <c r="F41" s="36">
        <v>1.44</v>
      </c>
      <c r="G41" s="37">
        <v>1.2</v>
      </c>
      <c r="H41" s="37">
        <v>1.2</v>
      </c>
      <c r="I41" s="37">
        <v>0.62</v>
      </c>
      <c r="J41" s="38">
        <v>0.35</v>
      </c>
      <c r="K41" s="22"/>
      <c r="L41" s="22"/>
      <c r="M41" s="22"/>
      <c r="N41" s="22"/>
      <c r="O41" s="22"/>
      <c r="P41" s="22"/>
    </row>
    <row r="42" spans="1:16" ht="39" customHeight="1" x14ac:dyDescent="0.2">
      <c r="A42" s="22"/>
      <c r="B42" s="39"/>
      <c r="C42" s="1145" t="s">
        <v>559</v>
      </c>
      <c r="D42" s="1146"/>
      <c r="E42" s="1147"/>
      <c r="F42" s="36" t="s">
        <v>506</v>
      </c>
      <c r="G42" s="37" t="s">
        <v>506</v>
      </c>
      <c r="H42" s="37" t="s">
        <v>506</v>
      </c>
      <c r="I42" s="37" t="s">
        <v>506</v>
      </c>
      <c r="J42" s="38" t="s">
        <v>506</v>
      </c>
      <c r="K42" s="22"/>
      <c r="L42" s="22"/>
      <c r="M42" s="22"/>
      <c r="N42" s="22"/>
      <c r="O42" s="22"/>
      <c r="P42" s="22"/>
    </row>
    <row r="43" spans="1:16" ht="39" customHeight="1" thickBot="1" x14ac:dyDescent="0.25">
      <c r="A43" s="22"/>
      <c r="B43" s="40"/>
      <c r="C43" s="1148" t="s">
        <v>560</v>
      </c>
      <c r="D43" s="1149"/>
      <c r="E43" s="1150"/>
      <c r="F43" s="41">
        <v>1.07</v>
      </c>
      <c r="G43" s="42">
        <v>1.02</v>
      </c>
      <c r="H43" s="42">
        <v>0.85</v>
      </c>
      <c r="I43" s="42">
        <v>0.8</v>
      </c>
      <c r="J43" s="43">
        <v>0.92</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MBKwNdu9Wdxh3kW5SFKGMF6wY5CLdlM/Ie5iw6T6Oda1PKzqUlRCPYHpvr8to4KDkBOQIcAwOoNRccs5mCILkA==" saltValue="S2MXuVBQVwY3LC4oF5ou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13"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35007</v>
      </c>
      <c r="L45" s="60">
        <v>36590</v>
      </c>
      <c r="M45" s="60">
        <v>34026</v>
      </c>
      <c r="N45" s="60">
        <v>34086</v>
      </c>
      <c r="O45" s="61">
        <v>34162</v>
      </c>
      <c r="P45" s="48"/>
      <c r="Q45" s="48"/>
      <c r="R45" s="48"/>
      <c r="S45" s="48"/>
      <c r="T45" s="48"/>
      <c r="U45" s="48"/>
    </row>
    <row r="46" spans="1:21" ht="30.75" customHeight="1" x14ac:dyDescent="0.2">
      <c r="A46" s="48"/>
      <c r="B46" s="1178"/>
      <c r="C46" s="1179"/>
      <c r="D46" s="62"/>
      <c r="E46" s="1155" t="s">
        <v>11</v>
      </c>
      <c r="F46" s="1155"/>
      <c r="G46" s="1155"/>
      <c r="H46" s="1155"/>
      <c r="I46" s="1155"/>
      <c r="J46" s="1156"/>
      <c r="K46" s="63">
        <v>5787</v>
      </c>
      <c r="L46" s="64">
        <v>5608</v>
      </c>
      <c r="M46" s="64">
        <v>2794</v>
      </c>
      <c r="N46" s="64">
        <v>1792</v>
      </c>
      <c r="O46" s="65">
        <v>1619</v>
      </c>
      <c r="P46" s="48"/>
      <c r="Q46" s="48"/>
      <c r="R46" s="48"/>
      <c r="S46" s="48"/>
      <c r="T46" s="48"/>
      <c r="U46" s="48"/>
    </row>
    <row r="47" spans="1:21" ht="30.75" customHeight="1" x14ac:dyDescent="0.2">
      <c r="A47" s="48"/>
      <c r="B47" s="1178"/>
      <c r="C47" s="1179"/>
      <c r="D47" s="62"/>
      <c r="E47" s="1155" t="s">
        <v>12</v>
      </c>
      <c r="F47" s="1155"/>
      <c r="G47" s="1155"/>
      <c r="H47" s="1155"/>
      <c r="I47" s="1155"/>
      <c r="J47" s="1156"/>
      <c r="K47" s="63">
        <v>34690</v>
      </c>
      <c r="L47" s="64">
        <v>34444</v>
      </c>
      <c r="M47" s="64">
        <v>35999</v>
      </c>
      <c r="N47" s="64">
        <v>36712</v>
      </c>
      <c r="O47" s="65">
        <v>37493</v>
      </c>
      <c r="P47" s="48"/>
      <c r="Q47" s="48"/>
      <c r="R47" s="48"/>
      <c r="S47" s="48"/>
      <c r="T47" s="48"/>
      <c r="U47" s="48"/>
    </row>
    <row r="48" spans="1:21" ht="30.75" customHeight="1" x14ac:dyDescent="0.2">
      <c r="A48" s="48"/>
      <c r="B48" s="1178"/>
      <c r="C48" s="1179"/>
      <c r="D48" s="62"/>
      <c r="E48" s="1155" t="s">
        <v>13</v>
      </c>
      <c r="F48" s="1155"/>
      <c r="G48" s="1155"/>
      <c r="H48" s="1155"/>
      <c r="I48" s="1155"/>
      <c r="J48" s="1156"/>
      <c r="K48" s="63">
        <v>5616</v>
      </c>
      <c r="L48" s="64">
        <v>5570</v>
      </c>
      <c r="M48" s="64">
        <v>5313</v>
      </c>
      <c r="N48" s="64">
        <v>5071</v>
      </c>
      <c r="O48" s="65">
        <v>4790</v>
      </c>
      <c r="P48" s="48"/>
      <c r="Q48" s="48"/>
      <c r="R48" s="48"/>
      <c r="S48" s="48"/>
      <c r="T48" s="48"/>
      <c r="U48" s="48"/>
    </row>
    <row r="49" spans="1:21" ht="30.75" customHeight="1" x14ac:dyDescent="0.2">
      <c r="A49" s="48"/>
      <c r="B49" s="1178"/>
      <c r="C49" s="1179"/>
      <c r="D49" s="62"/>
      <c r="E49" s="1155" t="s">
        <v>14</v>
      </c>
      <c r="F49" s="1155"/>
      <c r="G49" s="1155"/>
      <c r="H49" s="1155"/>
      <c r="I49" s="1155"/>
      <c r="J49" s="1156"/>
      <c r="K49" s="63" t="s">
        <v>506</v>
      </c>
      <c r="L49" s="64" t="s">
        <v>506</v>
      </c>
      <c r="M49" s="64" t="s">
        <v>506</v>
      </c>
      <c r="N49" s="64" t="s">
        <v>506</v>
      </c>
      <c r="O49" s="65" t="s">
        <v>506</v>
      </c>
      <c r="P49" s="48"/>
      <c r="Q49" s="48"/>
      <c r="R49" s="48"/>
      <c r="S49" s="48"/>
      <c r="T49" s="48"/>
      <c r="U49" s="48"/>
    </row>
    <row r="50" spans="1:21" ht="30.75" customHeight="1" x14ac:dyDescent="0.2">
      <c r="A50" s="48"/>
      <c r="B50" s="1178"/>
      <c r="C50" s="1179"/>
      <c r="D50" s="62"/>
      <c r="E50" s="1155" t="s">
        <v>15</v>
      </c>
      <c r="F50" s="1155"/>
      <c r="G50" s="1155"/>
      <c r="H50" s="1155"/>
      <c r="I50" s="1155"/>
      <c r="J50" s="1156"/>
      <c r="K50" s="63">
        <v>211</v>
      </c>
      <c r="L50" s="64">
        <v>211</v>
      </c>
      <c r="M50" s="64">
        <v>473</v>
      </c>
      <c r="N50" s="64">
        <v>188</v>
      </c>
      <c r="O50" s="65">
        <v>301</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506</v>
      </c>
      <c r="L51" s="64" t="s">
        <v>506</v>
      </c>
      <c r="M51" s="64" t="s">
        <v>506</v>
      </c>
      <c r="N51" s="64" t="s">
        <v>506</v>
      </c>
      <c r="O51" s="65" t="s">
        <v>506</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56787</v>
      </c>
      <c r="L52" s="64">
        <v>54528</v>
      </c>
      <c r="M52" s="64">
        <v>54420</v>
      </c>
      <c r="N52" s="64">
        <v>51440</v>
      </c>
      <c r="O52" s="65">
        <v>52773</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24524</v>
      </c>
      <c r="L53" s="69">
        <v>27895</v>
      </c>
      <c r="M53" s="69">
        <v>24185</v>
      </c>
      <c r="N53" s="69">
        <v>26409</v>
      </c>
      <c r="O53" s="70">
        <v>25592</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561</v>
      </c>
      <c r="L57" s="81" t="s">
        <v>562</v>
      </c>
      <c r="M57" s="81" t="s">
        <v>563</v>
      </c>
      <c r="N57" s="81" t="s">
        <v>564</v>
      </c>
      <c r="O57" s="82" t="s">
        <v>565</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kLBnv3wRq10eNJp5f0QzyZi8FhB/sMo/s9f4DSHw3trOzw3l0fYYDhlMjdpRbELMqpVw32Qa0704aFrhb6KXA==" saltValue="4j2A4ukq5s8bzdMgE3wd5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544</v>
      </c>
      <c r="J40" s="103" t="s">
        <v>545</v>
      </c>
      <c r="K40" s="103" t="s">
        <v>546</v>
      </c>
      <c r="L40" s="103" t="s">
        <v>547</v>
      </c>
      <c r="M40" s="104" t="s">
        <v>548</v>
      </c>
    </row>
    <row r="41" spans="2:13" ht="27.75" customHeight="1" x14ac:dyDescent="0.2">
      <c r="B41" s="1196" t="s">
        <v>30</v>
      </c>
      <c r="C41" s="1197"/>
      <c r="D41" s="105"/>
      <c r="E41" s="1198" t="s">
        <v>31</v>
      </c>
      <c r="F41" s="1198"/>
      <c r="G41" s="1198"/>
      <c r="H41" s="1199"/>
      <c r="I41" s="355">
        <v>1182941</v>
      </c>
      <c r="J41" s="356">
        <v>1199143</v>
      </c>
      <c r="K41" s="356">
        <v>1217167</v>
      </c>
      <c r="L41" s="356">
        <v>1219024</v>
      </c>
      <c r="M41" s="357">
        <v>1228791</v>
      </c>
    </row>
    <row r="42" spans="2:13" ht="27.75" customHeight="1" x14ac:dyDescent="0.2">
      <c r="B42" s="1186"/>
      <c r="C42" s="1187"/>
      <c r="D42" s="106"/>
      <c r="E42" s="1190" t="s">
        <v>32</v>
      </c>
      <c r="F42" s="1190"/>
      <c r="G42" s="1190"/>
      <c r="H42" s="1191"/>
      <c r="I42" s="358">
        <v>1363</v>
      </c>
      <c r="J42" s="359">
        <v>1152</v>
      </c>
      <c r="K42" s="359">
        <v>898</v>
      </c>
      <c r="L42" s="359">
        <v>711</v>
      </c>
      <c r="M42" s="360">
        <v>423</v>
      </c>
    </row>
    <row r="43" spans="2:13" ht="27.75" customHeight="1" x14ac:dyDescent="0.2">
      <c r="B43" s="1186"/>
      <c r="C43" s="1187"/>
      <c r="D43" s="106"/>
      <c r="E43" s="1190" t="s">
        <v>33</v>
      </c>
      <c r="F43" s="1190"/>
      <c r="G43" s="1190"/>
      <c r="H43" s="1191"/>
      <c r="I43" s="358">
        <v>69970</v>
      </c>
      <c r="J43" s="359">
        <v>61841</v>
      </c>
      <c r="K43" s="359">
        <v>60034</v>
      </c>
      <c r="L43" s="359">
        <v>64149</v>
      </c>
      <c r="M43" s="360">
        <v>53317</v>
      </c>
    </row>
    <row r="44" spans="2:13" ht="27.75" customHeight="1" x14ac:dyDescent="0.2">
      <c r="B44" s="1186"/>
      <c r="C44" s="1187"/>
      <c r="D44" s="106"/>
      <c r="E44" s="1190" t="s">
        <v>34</v>
      </c>
      <c r="F44" s="1190"/>
      <c r="G44" s="1190"/>
      <c r="H44" s="1191"/>
      <c r="I44" s="358" t="s">
        <v>506</v>
      </c>
      <c r="J44" s="359" t="s">
        <v>506</v>
      </c>
      <c r="K44" s="359" t="s">
        <v>506</v>
      </c>
      <c r="L44" s="359" t="s">
        <v>506</v>
      </c>
      <c r="M44" s="360" t="s">
        <v>506</v>
      </c>
    </row>
    <row r="45" spans="2:13" ht="27.75" customHeight="1" x14ac:dyDescent="0.2">
      <c r="B45" s="1186"/>
      <c r="C45" s="1187"/>
      <c r="D45" s="106"/>
      <c r="E45" s="1190" t="s">
        <v>35</v>
      </c>
      <c r="F45" s="1190"/>
      <c r="G45" s="1190"/>
      <c r="H45" s="1191"/>
      <c r="I45" s="358">
        <v>76790</v>
      </c>
      <c r="J45" s="359">
        <v>74163</v>
      </c>
      <c r="K45" s="359">
        <v>73880</v>
      </c>
      <c r="L45" s="359">
        <v>68825</v>
      </c>
      <c r="M45" s="360">
        <v>71153</v>
      </c>
    </row>
    <row r="46" spans="2:13" ht="27.75" customHeight="1" x14ac:dyDescent="0.2">
      <c r="B46" s="1186"/>
      <c r="C46" s="1187"/>
      <c r="D46" s="107"/>
      <c r="E46" s="1190" t="s">
        <v>36</v>
      </c>
      <c r="F46" s="1190"/>
      <c r="G46" s="1190"/>
      <c r="H46" s="1191"/>
      <c r="I46" s="358">
        <v>2891</v>
      </c>
      <c r="J46" s="359">
        <v>1867</v>
      </c>
      <c r="K46" s="359">
        <v>885</v>
      </c>
      <c r="L46" s="359">
        <v>699</v>
      </c>
      <c r="M46" s="360">
        <v>738</v>
      </c>
    </row>
    <row r="47" spans="2:13" ht="27.75" customHeight="1" x14ac:dyDescent="0.2">
      <c r="B47" s="1186"/>
      <c r="C47" s="1187"/>
      <c r="D47" s="108"/>
      <c r="E47" s="1200" t="s">
        <v>37</v>
      </c>
      <c r="F47" s="1201"/>
      <c r="G47" s="1201"/>
      <c r="H47" s="1202"/>
      <c r="I47" s="358" t="s">
        <v>506</v>
      </c>
      <c r="J47" s="359" t="s">
        <v>506</v>
      </c>
      <c r="K47" s="359" t="s">
        <v>506</v>
      </c>
      <c r="L47" s="359" t="s">
        <v>506</v>
      </c>
      <c r="M47" s="360" t="s">
        <v>506</v>
      </c>
    </row>
    <row r="48" spans="2:13" ht="27.75" customHeight="1" x14ac:dyDescent="0.2">
      <c r="B48" s="1186"/>
      <c r="C48" s="1187"/>
      <c r="D48" s="106"/>
      <c r="E48" s="1190" t="s">
        <v>38</v>
      </c>
      <c r="F48" s="1190"/>
      <c r="G48" s="1190"/>
      <c r="H48" s="1191"/>
      <c r="I48" s="358" t="s">
        <v>506</v>
      </c>
      <c r="J48" s="359" t="s">
        <v>506</v>
      </c>
      <c r="K48" s="359" t="s">
        <v>506</v>
      </c>
      <c r="L48" s="359" t="s">
        <v>506</v>
      </c>
      <c r="M48" s="360" t="s">
        <v>506</v>
      </c>
    </row>
    <row r="49" spans="2:13" ht="27.75" customHeight="1" x14ac:dyDescent="0.2">
      <c r="B49" s="1188"/>
      <c r="C49" s="1189"/>
      <c r="D49" s="106"/>
      <c r="E49" s="1190" t="s">
        <v>39</v>
      </c>
      <c r="F49" s="1190"/>
      <c r="G49" s="1190"/>
      <c r="H49" s="1191"/>
      <c r="I49" s="358" t="s">
        <v>506</v>
      </c>
      <c r="J49" s="359" t="s">
        <v>506</v>
      </c>
      <c r="K49" s="359" t="s">
        <v>506</v>
      </c>
      <c r="L49" s="359" t="s">
        <v>506</v>
      </c>
      <c r="M49" s="360" t="s">
        <v>506</v>
      </c>
    </row>
    <row r="50" spans="2:13" ht="27.75" customHeight="1" x14ac:dyDescent="0.2">
      <c r="B50" s="1184" t="s">
        <v>40</v>
      </c>
      <c r="C50" s="1185"/>
      <c r="D50" s="109"/>
      <c r="E50" s="1190" t="s">
        <v>41</v>
      </c>
      <c r="F50" s="1190"/>
      <c r="G50" s="1190"/>
      <c r="H50" s="1191"/>
      <c r="I50" s="358">
        <v>184818</v>
      </c>
      <c r="J50" s="359">
        <v>196291</v>
      </c>
      <c r="K50" s="359">
        <v>223706</v>
      </c>
      <c r="L50" s="359">
        <v>237701</v>
      </c>
      <c r="M50" s="360">
        <v>257984</v>
      </c>
    </row>
    <row r="51" spans="2:13" ht="27.75" customHeight="1" x14ac:dyDescent="0.2">
      <c r="B51" s="1186"/>
      <c r="C51" s="1187"/>
      <c r="D51" s="106"/>
      <c r="E51" s="1190" t="s">
        <v>42</v>
      </c>
      <c r="F51" s="1190"/>
      <c r="G51" s="1190"/>
      <c r="H51" s="1191"/>
      <c r="I51" s="358">
        <v>189826</v>
      </c>
      <c r="J51" s="359">
        <v>191652</v>
      </c>
      <c r="K51" s="359">
        <v>188417</v>
      </c>
      <c r="L51" s="359">
        <v>200899</v>
      </c>
      <c r="M51" s="360">
        <v>193627</v>
      </c>
    </row>
    <row r="52" spans="2:13" ht="27.75" customHeight="1" x14ac:dyDescent="0.2">
      <c r="B52" s="1188"/>
      <c r="C52" s="1189"/>
      <c r="D52" s="106"/>
      <c r="E52" s="1190" t="s">
        <v>43</v>
      </c>
      <c r="F52" s="1190"/>
      <c r="G52" s="1190"/>
      <c r="H52" s="1191"/>
      <c r="I52" s="358">
        <v>547605</v>
      </c>
      <c r="J52" s="359">
        <v>553133</v>
      </c>
      <c r="K52" s="359">
        <v>556892</v>
      </c>
      <c r="L52" s="359">
        <v>550937</v>
      </c>
      <c r="M52" s="360">
        <v>542970</v>
      </c>
    </row>
    <row r="53" spans="2:13" ht="27.75" customHeight="1" thickBot="1" x14ac:dyDescent="0.25">
      <c r="B53" s="1192" t="s">
        <v>19</v>
      </c>
      <c r="C53" s="1193"/>
      <c r="D53" s="110"/>
      <c r="E53" s="1194" t="s">
        <v>44</v>
      </c>
      <c r="F53" s="1194"/>
      <c r="G53" s="1194"/>
      <c r="H53" s="1195"/>
      <c r="I53" s="361">
        <v>411707</v>
      </c>
      <c r="J53" s="362">
        <v>397089</v>
      </c>
      <c r="K53" s="362">
        <v>383850</v>
      </c>
      <c r="L53" s="362">
        <v>363871</v>
      </c>
      <c r="M53" s="363">
        <v>359841</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xl0a6t/jz8xhJBj+purIG7Dqmx7ZQI3yPrLH8MBwQtvgVWld8K+8aPoL/4CDczrtKdk16PnxAIftGiU80PwGeA==" saltValue="eMUxj2RSAKD6tb8NLLZ4p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6"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546</v>
      </c>
      <c r="G54" s="119" t="s">
        <v>547</v>
      </c>
      <c r="H54" s="120" t="s">
        <v>548</v>
      </c>
    </row>
    <row r="55" spans="2:8" ht="52.5" customHeight="1" x14ac:dyDescent="0.2">
      <c r="B55" s="121"/>
      <c r="C55" s="1211" t="s">
        <v>46</v>
      </c>
      <c r="D55" s="1211"/>
      <c r="E55" s="1212"/>
      <c r="F55" s="122">
        <v>14617</v>
      </c>
      <c r="G55" s="122">
        <v>15576</v>
      </c>
      <c r="H55" s="123">
        <v>15991</v>
      </c>
    </row>
    <row r="56" spans="2:8" ht="52.5" customHeight="1" x14ac:dyDescent="0.2">
      <c r="B56" s="124"/>
      <c r="C56" s="1213" t="s">
        <v>47</v>
      </c>
      <c r="D56" s="1213"/>
      <c r="E56" s="1214"/>
      <c r="F56" s="125">
        <v>10833</v>
      </c>
      <c r="G56" s="125">
        <v>10139</v>
      </c>
      <c r="H56" s="126">
        <v>11715</v>
      </c>
    </row>
    <row r="57" spans="2:8" ht="53.25" customHeight="1" x14ac:dyDescent="0.2">
      <c r="B57" s="124"/>
      <c r="C57" s="1215" t="s">
        <v>48</v>
      </c>
      <c r="D57" s="1215"/>
      <c r="E57" s="1216"/>
      <c r="F57" s="127">
        <v>17634</v>
      </c>
      <c r="G57" s="127">
        <v>19792</v>
      </c>
      <c r="H57" s="128">
        <v>23013</v>
      </c>
    </row>
    <row r="58" spans="2:8" ht="45.75" customHeight="1" x14ac:dyDescent="0.2">
      <c r="B58" s="129"/>
      <c r="C58" s="1203" t="s">
        <v>604</v>
      </c>
      <c r="D58" s="1204"/>
      <c r="E58" s="1205"/>
      <c r="F58" s="130">
        <v>0</v>
      </c>
      <c r="G58" s="130">
        <v>0</v>
      </c>
      <c r="H58" s="131">
        <v>2589</v>
      </c>
    </row>
    <row r="59" spans="2:8" ht="45.75" customHeight="1" x14ac:dyDescent="0.2">
      <c r="B59" s="129"/>
      <c r="C59" s="1203" t="s">
        <v>605</v>
      </c>
      <c r="D59" s="1204"/>
      <c r="E59" s="1205"/>
      <c r="F59" s="130">
        <v>9140</v>
      </c>
      <c r="G59" s="130">
        <v>11709</v>
      </c>
      <c r="H59" s="131">
        <v>12574</v>
      </c>
    </row>
    <row r="60" spans="2:8" ht="45.75" customHeight="1" x14ac:dyDescent="0.2">
      <c r="B60" s="129"/>
      <c r="C60" s="1203" t="s">
        <v>606</v>
      </c>
      <c r="D60" s="1204"/>
      <c r="E60" s="1205"/>
      <c r="F60" s="130">
        <v>4386</v>
      </c>
      <c r="G60" s="130">
        <v>4087</v>
      </c>
      <c r="H60" s="131">
        <v>4418</v>
      </c>
    </row>
    <row r="61" spans="2:8" ht="45.75" customHeight="1" x14ac:dyDescent="0.2">
      <c r="B61" s="129"/>
      <c r="C61" s="1203" t="s">
        <v>607</v>
      </c>
      <c r="D61" s="1204"/>
      <c r="E61" s="1205"/>
      <c r="F61" s="130">
        <v>728</v>
      </c>
      <c r="G61" s="130">
        <v>710</v>
      </c>
      <c r="H61" s="131">
        <v>696</v>
      </c>
    </row>
    <row r="62" spans="2:8" ht="45.75" customHeight="1" thickBot="1" x14ac:dyDescent="0.25">
      <c r="B62" s="132"/>
      <c r="C62" s="1206" t="s">
        <v>608</v>
      </c>
      <c r="D62" s="1207"/>
      <c r="E62" s="1208"/>
      <c r="F62" s="133">
        <v>77</v>
      </c>
      <c r="G62" s="133">
        <v>80</v>
      </c>
      <c r="H62" s="134">
        <v>80</v>
      </c>
    </row>
    <row r="63" spans="2:8" ht="52.5" customHeight="1" thickBot="1" x14ac:dyDescent="0.25">
      <c r="B63" s="135"/>
      <c r="C63" s="1209" t="s">
        <v>49</v>
      </c>
      <c r="D63" s="1209"/>
      <c r="E63" s="1210"/>
      <c r="F63" s="136">
        <v>43084</v>
      </c>
      <c r="G63" s="136">
        <v>45508</v>
      </c>
      <c r="H63" s="137">
        <v>50719</v>
      </c>
    </row>
    <row r="64" spans="2:8" ht="13" x14ac:dyDescent="0.2"/>
  </sheetData>
  <sheetProtection algorithmName="SHA-512" hashValue="VNYCRVC/BNUqG10rK0GAGewzOM6ftbRd8w4fNF0MERIW3GdmNR9hZxhxdAdxBVW/fjmhMekCsw+hQBE7gEdvvQ==" saltValue="TqXWYGps/PY3M6L96Ojr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543</v>
      </c>
      <c r="G2" s="151"/>
      <c r="H2" s="152"/>
    </row>
    <row r="3" spans="1:8" x14ac:dyDescent="0.2">
      <c r="A3" s="148" t="s">
        <v>536</v>
      </c>
      <c r="B3" s="153"/>
      <c r="C3" s="154"/>
      <c r="D3" s="155">
        <v>67063</v>
      </c>
      <c r="E3" s="156"/>
      <c r="F3" s="157">
        <v>57132</v>
      </c>
      <c r="G3" s="158"/>
      <c r="H3" s="159"/>
    </row>
    <row r="4" spans="1:8" x14ac:dyDescent="0.2">
      <c r="A4" s="160"/>
      <c r="B4" s="161"/>
      <c r="C4" s="162"/>
      <c r="D4" s="163">
        <v>24398</v>
      </c>
      <c r="E4" s="164"/>
      <c r="F4" s="165">
        <v>30126</v>
      </c>
      <c r="G4" s="166"/>
      <c r="H4" s="167"/>
    </row>
    <row r="5" spans="1:8" x14ac:dyDescent="0.2">
      <c r="A5" s="148" t="s">
        <v>538</v>
      </c>
      <c r="B5" s="153"/>
      <c r="C5" s="154"/>
      <c r="D5" s="155">
        <v>72921</v>
      </c>
      <c r="E5" s="156"/>
      <c r="F5" s="157">
        <v>58766</v>
      </c>
      <c r="G5" s="158"/>
      <c r="H5" s="159"/>
    </row>
    <row r="6" spans="1:8" x14ac:dyDescent="0.2">
      <c r="A6" s="160"/>
      <c r="B6" s="161"/>
      <c r="C6" s="162"/>
      <c r="D6" s="163">
        <v>21738</v>
      </c>
      <c r="E6" s="164"/>
      <c r="F6" s="165">
        <v>29363</v>
      </c>
      <c r="G6" s="166"/>
      <c r="H6" s="167"/>
    </row>
    <row r="7" spans="1:8" x14ac:dyDescent="0.2">
      <c r="A7" s="148" t="s">
        <v>539</v>
      </c>
      <c r="B7" s="153"/>
      <c r="C7" s="154"/>
      <c r="D7" s="155">
        <v>72741</v>
      </c>
      <c r="E7" s="156"/>
      <c r="F7" s="157">
        <v>62482</v>
      </c>
      <c r="G7" s="158"/>
      <c r="H7" s="159"/>
    </row>
    <row r="8" spans="1:8" x14ac:dyDescent="0.2">
      <c r="A8" s="160"/>
      <c r="B8" s="161"/>
      <c r="C8" s="162"/>
      <c r="D8" s="163">
        <v>26816</v>
      </c>
      <c r="E8" s="164"/>
      <c r="F8" s="165">
        <v>34626</v>
      </c>
      <c r="G8" s="166"/>
      <c r="H8" s="167"/>
    </row>
    <row r="9" spans="1:8" x14ac:dyDescent="0.2">
      <c r="A9" s="148" t="s">
        <v>540</v>
      </c>
      <c r="B9" s="153"/>
      <c r="C9" s="154"/>
      <c r="D9" s="155">
        <v>58990</v>
      </c>
      <c r="E9" s="156"/>
      <c r="F9" s="157">
        <v>59288</v>
      </c>
      <c r="G9" s="158"/>
      <c r="H9" s="159"/>
    </row>
    <row r="10" spans="1:8" x14ac:dyDescent="0.2">
      <c r="A10" s="160"/>
      <c r="B10" s="161"/>
      <c r="C10" s="162"/>
      <c r="D10" s="163">
        <v>22050</v>
      </c>
      <c r="E10" s="164"/>
      <c r="F10" s="165">
        <v>32670</v>
      </c>
      <c r="G10" s="166"/>
      <c r="H10" s="167"/>
    </row>
    <row r="11" spans="1:8" x14ac:dyDescent="0.2">
      <c r="A11" s="148" t="s">
        <v>541</v>
      </c>
      <c r="B11" s="153"/>
      <c r="C11" s="154"/>
      <c r="D11" s="155">
        <v>75287</v>
      </c>
      <c r="E11" s="156"/>
      <c r="F11" s="157">
        <v>63490</v>
      </c>
      <c r="G11" s="158"/>
      <c r="H11" s="159"/>
    </row>
    <row r="12" spans="1:8" x14ac:dyDescent="0.2">
      <c r="A12" s="160"/>
      <c r="B12" s="161"/>
      <c r="C12" s="168"/>
      <c r="D12" s="163">
        <v>31098</v>
      </c>
      <c r="E12" s="164"/>
      <c r="F12" s="165">
        <v>35347</v>
      </c>
      <c r="G12" s="166"/>
      <c r="H12" s="167"/>
    </row>
    <row r="13" spans="1:8" x14ac:dyDescent="0.2">
      <c r="A13" s="148"/>
      <c r="B13" s="153"/>
      <c r="C13" s="169"/>
      <c r="D13" s="170">
        <v>69400</v>
      </c>
      <c r="E13" s="171"/>
      <c r="F13" s="172">
        <v>60232</v>
      </c>
      <c r="G13" s="173"/>
      <c r="H13" s="159"/>
    </row>
    <row r="14" spans="1:8" x14ac:dyDescent="0.2">
      <c r="A14" s="160"/>
      <c r="B14" s="161"/>
      <c r="C14" s="162"/>
      <c r="D14" s="163">
        <v>25220</v>
      </c>
      <c r="E14" s="164"/>
      <c r="F14" s="165">
        <v>32426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0.76</v>
      </c>
      <c r="C19" s="174">
        <f>ROUND(VALUE(SUBSTITUTE(実質収支比率等に係る経年分析!G$48,"▲","-")),2)</f>
        <v>1.04</v>
      </c>
      <c r="D19" s="174">
        <f>ROUND(VALUE(SUBSTITUTE(実質収支比率等に係る経年分析!H$48,"▲","-")),2)</f>
        <v>1.74</v>
      </c>
      <c r="E19" s="174">
        <f>ROUND(VALUE(SUBSTITUTE(実質収支比率等に係る経年分析!I$48,"▲","-")),2)</f>
        <v>0.62</v>
      </c>
      <c r="F19" s="174">
        <f>ROUND(VALUE(SUBSTITUTE(実質収支比率等に係る経年分析!J$48,"▲","-")),2)</f>
        <v>0.77</v>
      </c>
    </row>
    <row r="20" spans="1:11" x14ac:dyDescent="0.2">
      <c r="A20" s="174" t="s">
        <v>53</v>
      </c>
      <c r="B20" s="174">
        <f>ROUND(VALUE(SUBSTITUTE(実質収支比率等に係る経年分析!F$47,"▲","-")),2)</f>
        <v>2.91</v>
      </c>
      <c r="C20" s="174">
        <f>ROUND(VALUE(SUBSTITUTE(実質収支比率等に係る経年分析!G$47,"▲","-")),2)</f>
        <v>2.83</v>
      </c>
      <c r="D20" s="174">
        <f>ROUND(VALUE(SUBSTITUTE(実質収支比率等に係る経年分析!H$47,"▲","-")),2)</f>
        <v>4.99</v>
      </c>
      <c r="E20" s="174">
        <f>ROUND(VALUE(SUBSTITUTE(実質収支比率等に係る経年分析!I$47,"▲","-")),2)</f>
        <v>5.5</v>
      </c>
      <c r="F20" s="174">
        <f>ROUND(VALUE(SUBSTITUTE(実質収支比率等に係る経年分析!J$47,"▲","-")),2)</f>
        <v>5.56</v>
      </c>
    </row>
    <row r="21" spans="1:11" x14ac:dyDescent="0.2">
      <c r="A21" s="174" t="s">
        <v>54</v>
      </c>
      <c r="B21" s="174">
        <f>IF(ISNUMBER(VALUE(SUBSTITUTE(実質収支比率等に係る経年分析!F$49,"▲","-"))),ROUND(VALUE(SUBSTITUTE(実質収支比率等に係る経年分析!F$49,"▲","-")),2),NA())</f>
        <v>-0.1</v>
      </c>
      <c r="C21" s="174">
        <f>IF(ISNUMBER(VALUE(SUBSTITUTE(実質収支比率等に係る経年分析!G$49,"▲","-"))),ROUND(VALUE(SUBSTITUTE(実質収支比率等に係る経年分析!G$49,"▲","-")),2),NA())</f>
        <v>0.25</v>
      </c>
      <c r="D21" s="174">
        <f>IF(ISNUMBER(VALUE(SUBSTITUTE(実質収支比率等に係る経年分析!H$49,"▲","-"))),ROUND(VALUE(SUBSTITUTE(実質収支比率等に係る経年分析!H$49,"▲","-")),2),NA())</f>
        <v>2.99</v>
      </c>
      <c r="E21" s="174">
        <f>IF(ISNUMBER(VALUE(SUBSTITUTE(実質収支比率等に係る経年分析!I$49,"▲","-"))),ROUND(VALUE(SUBSTITUTE(実質収支比率等に係る経年分析!I$49,"▲","-")),2),NA())</f>
        <v>-0.84</v>
      </c>
      <c r="F21" s="174">
        <f>IF(ISNUMBER(VALUE(SUBSTITUTE(実質収支比率等に係る経年分析!J$49,"▲","-"))),ROUND(VALUE(SUBSTITUTE(実質収支比率等に係る経年分析!J$49,"▲","-")),2),NA())</f>
        <v>0.31</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1.07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0.85</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0.8</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0.92</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国民健康保険特別会計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1.44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1.2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1.2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0.62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0.35</v>
      </c>
    </row>
    <row r="30" spans="1:11" x14ac:dyDescent="0.2">
      <c r="A30" s="175" t="str">
        <f>IF(連結実質赤字比率に係る赤字・黒字の構成分析!C$40="",NA(),連結実質赤字比率に係る赤字・黒字の構成分析!C$40)</f>
        <v>工業用水道事業会計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0.69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0.74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0.68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0.66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0.62</v>
      </c>
    </row>
    <row r="31" spans="1:11" x14ac:dyDescent="0.2">
      <c r="A31" s="175" t="str">
        <f>IF(連結実質赤字比率に係る赤字・黒字の構成分析!C$39="",NA(),連結実質赤字比率に係る赤字・黒字の構成分析!C$39)</f>
        <v>一般会計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0.57999999999999996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1.67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0.56999999999999995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0.71</v>
      </c>
    </row>
    <row r="32" spans="1:11" x14ac:dyDescent="0.2">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1.1299999999999999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1.1499999999999999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1.21</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1.93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v>
      </c>
    </row>
    <row r="34" spans="1:16" x14ac:dyDescent="0.2">
      <c r="A34" s="175" t="str">
        <f>IF(連結実質赤字比率に係る赤字・黒字の構成分析!C$36="",NA(),連結実質赤字比率に係る赤字・黒字の構成分析!C$36)</f>
        <v>上水道事業会計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1.94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1.85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1.76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1.4</v>
      </c>
    </row>
    <row r="35" spans="1:16" x14ac:dyDescent="0.2">
      <c r="A35" s="175" t="str">
        <f>IF(連結実質赤字比率に係る赤字・黒字の構成分析!C$35="",NA(),連結実質赤字比率に係る赤字・黒字の構成分析!C$35)</f>
        <v>港湾整備特別会計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0.92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0.97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1.1499999999999999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1.51</v>
      </c>
    </row>
    <row r="36" spans="1:16" x14ac:dyDescent="0.2">
      <c r="A36" s="175" t="str">
        <f>IF(連結実質赤字比率に係る赤字・黒字の構成分析!C$34="",NA(),連結実質赤字比率に係る赤字・黒字の構成分析!C$34)</f>
        <v>公営競技事業会計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3.16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10.25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16.149999999999999</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56787</v>
      </c>
      <c r="E42" s="176"/>
      <c r="F42" s="176"/>
      <c r="G42" s="176">
        <f>'実質公債費比率（分子）の構造'!L$52</f>
        <v>54528</v>
      </c>
      <c r="H42" s="176"/>
      <c r="I42" s="176"/>
      <c r="J42" s="176">
        <f>'実質公債費比率（分子）の構造'!M$52</f>
        <v>54420</v>
      </c>
      <c r="K42" s="176"/>
      <c r="L42" s="176"/>
      <c r="M42" s="176">
        <f>'実質公債費比率（分子）の構造'!N$52</f>
        <v>51440</v>
      </c>
      <c r="N42" s="176"/>
      <c r="O42" s="176"/>
      <c r="P42" s="176">
        <f>'実質公債費比率（分子）の構造'!O$52</f>
        <v>52773</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211</v>
      </c>
      <c r="C44" s="176"/>
      <c r="D44" s="176"/>
      <c r="E44" s="176">
        <f>'実質公債費比率（分子）の構造'!L$50</f>
        <v>211</v>
      </c>
      <c r="F44" s="176"/>
      <c r="G44" s="176"/>
      <c r="H44" s="176">
        <f>'実質公債費比率（分子）の構造'!M$50</f>
        <v>473</v>
      </c>
      <c r="I44" s="176"/>
      <c r="J44" s="176"/>
      <c r="K44" s="176">
        <f>'実質公債費比率（分子）の構造'!N$50</f>
        <v>188</v>
      </c>
      <c r="L44" s="176"/>
      <c r="M44" s="176"/>
      <c r="N44" s="176">
        <f>'実質公債費比率（分子）の構造'!O$50</f>
        <v>301</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5616</v>
      </c>
      <c r="C46" s="176"/>
      <c r="D46" s="176"/>
      <c r="E46" s="176">
        <f>'実質公債費比率（分子）の構造'!L$48</f>
        <v>5570</v>
      </c>
      <c r="F46" s="176"/>
      <c r="G46" s="176"/>
      <c r="H46" s="176">
        <f>'実質公債費比率（分子）の構造'!M$48</f>
        <v>5313</v>
      </c>
      <c r="I46" s="176"/>
      <c r="J46" s="176"/>
      <c r="K46" s="176">
        <f>'実質公債費比率（分子）の構造'!N$48</f>
        <v>5071</v>
      </c>
      <c r="L46" s="176"/>
      <c r="M46" s="176"/>
      <c r="N46" s="176">
        <f>'実質公債費比率（分子）の構造'!O$48</f>
        <v>4790</v>
      </c>
      <c r="O46" s="176"/>
      <c r="P46" s="176"/>
    </row>
    <row r="47" spans="1:16" x14ac:dyDescent="0.2">
      <c r="A47" s="176" t="s">
        <v>12</v>
      </c>
      <c r="B47" s="176">
        <f>'実質公債費比率（分子）の構造'!K$47</f>
        <v>34690</v>
      </c>
      <c r="C47" s="176"/>
      <c r="D47" s="176"/>
      <c r="E47" s="176">
        <f>'実質公債費比率（分子）の構造'!L$47</f>
        <v>34444</v>
      </c>
      <c r="F47" s="176"/>
      <c r="G47" s="176"/>
      <c r="H47" s="176">
        <f>'実質公債費比率（分子）の構造'!M$47</f>
        <v>35999</v>
      </c>
      <c r="I47" s="176"/>
      <c r="J47" s="176"/>
      <c r="K47" s="176">
        <f>'実質公債費比率（分子）の構造'!N$47</f>
        <v>36712</v>
      </c>
      <c r="L47" s="176"/>
      <c r="M47" s="176"/>
      <c r="N47" s="176">
        <f>'実質公債費比率（分子）の構造'!O$47</f>
        <v>37493</v>
      </c>
      <c r="O47" s="176"/>
      <c r="P47" s="176"/>
    </row>
    <row r="48" spans="1:16" x14ac:dyDescent="0.2">
      <c r="A48" s="176" t="s">
        <v>65</v>
      </c>
      <c r="B48" s="176">
        <f>'実質公債費比率（分子）の構造'!K$46</f>
        <v>5787</v>
      </c>
      <c r="C48" s="176"/>
      <c r="D48" s="176"/>
      <c r="E48" s="176">
        <f>'実質公債費比率（分子）の構造'!L$46</f>
        <v>5608</v>
      </c>
      <c r="F48" s="176"/>
      <c r="G48" s="176"/>
      <c r="H48" s="176">
        <f>'実質公債費比率（分子）の構造'!M$46</f>
        <v>2794</v>
      </c>
      <c r="I48" s="176"/>
      <c r="J48" s="176"/>
      <c r="K48" s="176">
        <f>'実質公債費比率（分子）の構造'!N$46</f>
        <v>1792</v>
      </c>
      <c r="L48" s="176"/>
      <c r="M48" s="176"/>
      <c r="N48" s="176">
        <f>'実質公債費比率（分子）の構造'!O$46</f>
        <v>1619</v>
      </c>
      <c r="O48" s="176"/>
      <c r="P48" s="176"/>
    </row>
    <row r="49" spans="1:16" x14ac:dyDescent="0.2">
      <c r="A49" s="176" t="s">
        <v>66</v>
      </c>
      <c r="B49" s="176">
        <f>'実質公債費比率（分子）の構造'!K$45</f>
        <v>35007</v>
      </c>
      <c r="C49" s="176"/>
      <c r="D49" s="176"/>
      <c r="E49" s="176">
        <f>'実質公債費比率（分子）の構造'!L$45</f>
        <v>36590</v>
      </c>
      <c r="F49" s="176"/>
      <c r="G49" s="176"/>
      <c r="H49" s="176">
        <f>'実質公債費比率（分子）の構造'!M$45</f>
        <v>34026</v>
      </c>
      <c r="I49" s="176"/>
      <c r="J49" s="176"/>
      <c r="K49" s="176">
        <f>'実質公債費比率（分子）の構造'!N$45</f>
        <v>34086</v>
      </c>
      <c r="L49" s="176"/>
      <c r="M49" s="176"/>
      <c r="N49" s="176">
        <f>'実質公債費比率（分子）の構造'!O$45</f>
        <v>34162</v>
      </c>
      <c r="O49" s="176"/>
      <c r="P49" s="176"/>
    </row>
    <row r="50" spans="1:16" x14ac:dyDescent="0.2">
      <c r="A50" s="176" t="s">
        <v>67</v>
      </c>
      <c r="B50" s="176" t="e">
        <f>NA()</f>
        <v>#N/A</v>
      </c>
      <c r="C50" s="176">
        <f>IF(ISNUMBER('実質公債費比率（分子）の構造'!K$53),'実質公債費比率（分子）の構造'!K$53,NA())</f>
        <v>24524</v>
      </c>
      <c r="D50" s="176" t="e">
        <f>NA()</f>
        <v>#N/A</v>
      </c>
      <c r="E50" s="176" t="e">
        <f>NA()</f>
        <v>#N/A</v>
      </c>
      <c r="F50" s="176">
        <f>IF(ISNUMBER('実質公債費比率（分子）の構造'!L$53),'実質公債費比率（分子）の構造'!L$53,NA())</f>
        <v>27895</v>
      </c>
      <c r="G50" s="176" t="e">
        <f>NA()</f>
        <v>#N/A</v>
      </c>
      <c r="H50" s="176" t="e">
        <f>NA()</f>
        <v>#N/A</v>
      </c>
      <c r="I50" s="176">
        <f>IF(ISNUMBER('実質公債費比率（分子）の構造'!M$53),'実質公債費比率（分子）の構造'!M$53,NA())</f>
        <v>24185</v>
      </c>
      <c r="J50" s="176" t="e">
        <f>NA()</f>
        <v>#N/A</v>
      </c>
      <c r="K50" s="176" t="e">
        <f>NA()</f>
        <v>#N/A</v>
      </c>
      <c r="L50" s="176">
        <f>IF(ISNUMBER('実質公債費比率（分子）の構造'!N$53),'実質公債費比率（分子）の構造'!N$53,NA())</f>
        <v>26409</v>
      </c>
      <c r="M50" s="176" t="e">
        <f>NA()</f>
        <v>#N/A</v>
      </c>
      <c r="N50" s="176" t="e">
        <f>NA()</f>
        <v>#N/A</v>
      </c>
      <c r="O50" s="176">
        <f>IF(ISNUMBER('実質公債費比率（分子）の構造'!O$53),'実質公債費比率（分子）の構造'!O$53,NA())</f>
        <v>25592</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547605</v>
      </c>
      <c r="E56" s="175"/>
      <c r="F56" s="175"/>
      <c r="G56" s="175">
        <f>'将来負担比率（分子）の構造'!J$52</f>
        <v>553133</v>
      </c>
      <c r="H56" s="175"/>
      <c r="I56" s="175"/>
      <c r="J56" s="175">
        <f>'将来負担比率（分子）の構造'!K$52</f>
        <v>556892</v>
      </c>
      <c r="K56" s="175"/>
      <c r="L56" s="175"/>
      <c r="M56" s="175">
        <f>'将来負担比率（分子）の構造'!L$52</f>
        <v>550937</v>
      </c>
      <c r="N56" s="175"/>
      <c r="O56" s="175"/>
      <c r="P56" s="175">
        <f>'将来負担比率（分子）の構造'!M$52</f>
        <v>542970</v>
      </c>
    </row>
    <row r="57" spans="1:16" x14ac:dyDescent="0.2">
      <c r="A57" s="175" t="s">
        <v>42</v>
      </c>
      <c r="B57" s="175"/>
      <c r="C57" s="175"/>
      <c r="D57" s="175">
        <f>'将来負担比率（分子）の構造'!I$51</f>
        <v>189826</v>
      </c>
      <c r="E57" s="175"/>
      <c r="F57" s="175"/>
      <c r="G57" s="175">
        <f>'将来負担比率（分子）の構造'!J$51</f>
        <v>191652</v>
      </c>
      <c r="H57" s="175"/>
      <c r="I57" s="175"/>
      <c r="J57" s="175">
        <f>'将来負担比率（分子）の構造'!K$51</f>
        <v>188417</v>
      </c>
      <c r="K57" s="175"/>
      <c r="L57" s="175"/>
      <c r="M57" s="175">
        <f>'将来負担比率（分子）の構造'!L$51</f>
        <v>200899</v>
      </c>
      <c r="N57" s="175"/>
      <c r="O57" s="175"/>
      <c r="P57" s="175">
        <f>'将来負担比率（分子）の構造'!M$51</f>
        <v>193627</v>
      </c>
    </row>
    <row r="58" spans="1:16" x14ac:dyDescent="0.2">
      <c r="A58" s="175" t="s">
        <v>41</v>
      </c>
      <c r="B58" s="175"/>
      <c r="C58" s="175"/>
      <c r="D58" s="175">
        <f>'将来負担比率（分子）の構造'!I$50</f>
        <v>184818</v>
      </c>
      <c r="E58" s="175"/>
      <c r="F58" s="175"/>
      <c r="G58" s="175">
        <f>'将来負担比率（分子）の構造'!J$50</f>
        <v>196291</v>
      </c>
      <c r="H58" s="175"/>
      <c r="I58" s="175"/>
      <c r="J58" s="175">
        <f>'将来負担比率（分子）の構造'!K$50</f>
        <v>223706</v>
      </c>
      <c r="K58" s="175"/>
      <c r="L58" s="175"/>
      <c r="M58" s="175">
        <f>'将来負担比率（分子）の構造'!L$50</f>
        <v>237701</v>
      </c>
      <c r="N58" s="175"/>
      <c r="O58" s="175"/>
      <c r="P58" s="175">
        <f>'将来負担比率（分子）の構造'!M$50</f>
        <v>257984</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2891</v>
      </c>
      <c r="C61" s="175"/>
      <c r="D61" s="175"/>
      <c r="E61" s="175">
        <f>'将来負担比率（分子）の構造'!J$46</f>
        <v>1867</v>
      </c>
      <c r="F61" s="175"/>
      <c r="G61" s="175"/>
      <c r="H61" s="175">
        <f>'将来負担比率（分子）の構造'!K$46</f>
        <v>885</v>
      </c>
      <c r="I61" s="175"/>
      <c r="J61" s="175"/>
      <c r="K61" s="175">
        <f>'将来負担比率（分子）の構造'!L$46</f>
        <v>699</v>
      </c>
      <c r="L61" s="175"/>
      <c r="M61" s="175"/>
      <c r="N61" s="175">
        <f>'将来負担比率（分子）の構造'!M$46</f>
        <v>738</v>
      </c>
      <c r="O61" s="175"/>
      <c r="P61" s="175"/>
    </row>
    <row r="62" spans="1:16" x14ac:dyDescent="0.2">
      <c r="A62" s="175" t="s">
        <v>35</v>
      </c>
      <c r="B62" s="175">
        <f>'将来負担比率（分子）の構造'!I$45</f>
        <v>76790</v>
      </c>
      <c r="C62" s="175"/>
      <c r="D62" s="175"/>
      <c r="E62" s="175">
        <f>'将来負担比率（分子）の構造'!J$45</f>
        <v>74163</v>
      </c>
      <c r="F62" s="175"/>
      <c r="G62" s="175"/>
      <c r="H62" s="175">
        <f>'将来負担比率（分子）の構造'!K$45</f>
        <v>73880</v>
      </c>
      <c r="I62" s="175"/>
      <c r="J62" s="175"/>
      <c r="K62" s="175">
        <f>'将来負担比率（分子）の構造'!L$45</f>
        <v>68825</v>
      </c>
      <c r="L62" s="175"/>
      <c r="M62" s="175"/>
      <c r="N62" s="175">
        <f>'将来負担比率（分子）の構造'!M$45</f>
        <v>71153</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69970</v>
      </c>
      <c r="C64" s="175"/>
      <c r="D64" s="175"/>
      <c r="E64" s="175">
        <f>'将来負担比率（分子）の構造'!J$43</f>
        <v>61841</v>
      </c>
      <c r="F64" s="175"/>
      <c r="G64" s="175"/>
      <c r="H64" s="175">
        <f>'将来負担比率（分子）の構造'!K$43</f>
        <v>60034</v>
      </c>
      <c r="I64" s="175"/>
      <c r="J64" s="175"/>
      <c r="K64" s="175">
        <f>'将来負担比率（分子）の構造'!L$43</f>
        <v>64149</v>
      </c>
      <c r="L64" s="175"/>
      <c r="M64" s="175"/>
      <c r="N64" s="175">
        <f>'将来負担比率（分子）の構造'!M$43</f>
        <v>53317</v>
      </c>
      <c r="O64" s="175"/>
      <c r="P64" s="175"/>
    </row>
    <row r="65" spans="1:16" x14ac:dyDescent="0.2">
      <c r="A65" s="175" t="s">
        <v>32</v>
      </c>
      <c r="B65" s="175">
        <f>'将来負担比率（分子）の構造'!I$42</f>
        <v>1363</v>
      </c>
      <c r="C65" s="175"/>
      <c r="D65" s="175"/>
      <c r="E65" s="175">
        <f>'将来負担比率（分子）の構造'!J$42</f>
        <v>1152</v>
      </c>
      <c r="F65" s="175"/>
      <c r="G65" s="175"/>
      <c r="H65" s="175">
        <f>'将来負担比率（分子）の構造'!K$42</f>
        <v>898</v>
      </c>
      <c r="I65" s="175"/>
      <c r="J65" s="175"/>
      <c r="K65" s="175">
        <f>'将来負担比率（分子）の構造'!L$42</f>
        <v>711</v>
      </c>
      <c r="L65" s="175"/>
      <c r="M65" s="175"/>
      <c r="N65" s="175">
        <f>'将来負担比率（分子）の構造'!M$42</f>
        <v>423</v>
      </c>
      <c r="O65" s="175"/>
      <c r="P65" s="175"/>
    </row>
    <row r="66" spans="1:16" x14ac:dyDescent="0.2">
      <c r="A66" s="175" t="s">
        <v>31</v>
      </c>
      <c r="B66" s="175">
        <f>'将来負担比率（分子）の構造'!I$41</f>
        <v>1182941</v>
      </c>
      <c r="C66" s="175"/>
      <c r="D66" s="175"/>
      <c r="E66" s="175">
        <f>'将来負担比率（分子）の構造'!J$41</f>
        <v>1199143</v>
      </c>
      <c r="F66" s="175"/>
      <c r="G66" s="175"/>
      <c r="H66" s="175">
        <f>'将来負担比率（分子）の構造'!K$41</f>
        <v>1217167</v>
      </c>
      <c r="I66" s="175"/>
      <c r="J66" s="175"/>
      <c r="K66" s="175">
        <f>'将来負担比率（分子）の構造'!L$41</f>
        <v>1219024</v>
      </c>
      <c r="L66" s="175"/>
      <c r="M66" s="175"/>
      <c r="N66" s="175">
        <f>'将来負担比率（分子）の構造'!M$41</f>
        <v>1228791</v>
      </c>
      <c r="O66" s="175"/>
      <c r="P66" s="175"/>
    </row>
    <row r="67" spans="1:16" x14ac:dyDescent="0.2">
      <c r="A67" s="175" t="s">
        <v>71</v>
      </c>
      <c r="B67" s="175" t="e">
        <f>NA()</f>
        <v>#N/A</v>
      </c>
      <c r="C67" s="175">
        <f>IF(ISNUMBER('将来負担比率（分子）の構造'!I$53), IF('将来負担比率（分子）の構造'!I$53 &lt; 0, 0, '将来負担比率（分子）の構造'!I$53), NA())</f>
        <v>411707</v>
      </c>
      <c r="D67" s="175" t="e">
        <f>NA()</f>
        <v>#N/A</v>
      </c>
      <c r="E67" s="175" t="e">
        <f>NA()</f>
        <v>#N/A</v>
      </c>
      <c r="F67" s="175">
        <f>IF(ISNUMBER('将来負担比率（分子）の構造'!J$53), IF('将来負担比率（分子）の構造'!J$53 &lt; 0, 0, '将来負担比率（分子）の構造'!J$53), NA())</f>
        <v>397089</v>
      </c>
      <c r="G67" s="175" t="e">
        <f>NA()</f>
        <v>#N/A</v>
      </c>
      <c r="H67" s="175" t="e">
        <f>NA()</f>
        <v>#N/A</v>
      </c>
      <c r="I67" s="175">
        <f>IF(ISNUMBER('将来負担比率（分子）の構造'!K$53), IF('将来負担比率（分子）の構造'!K$53 &lt; 0, 0, '将来負担比率（分子）の構造'!K$53), NA())</f>
        <v>383850</v>
      </c>
      <c r="J67" s="175" t="e">
        <f>NA()</f>
        <v>#N/A</v>
      </c>
      <c r="K67" s="175" t="e">
        <f>NA()</f>
        <v>#N/A</v>
      </c>
      <c r="L67" s="175">
        <f>IF(ISNUMBER('将来負担比率（分子）の構造'!L$53), IF('将来負担比率（分子）の構造'!L$53 &lt; 0, 0, '将来負担比率（分子）の構造'!L$53), NA())</f>
        <v>363871</v>
      </c>
      <c r="M67" s="175" t="e">
        <f>NA()</f>
        <v>#N/A</v>
      </c>
      <c r="N67" s="175" t="e">
        <f>NA()</f>
        <v>#N/A</v>
      </c>
      <c r="O67" s="175">
        <f>IF(ISNUMBER('将来負担比率（分子）の構造'!M$53), IF('将来負担比率（分子）の構造'!M$53 &lt; 0, 0, '将来負担比率（分子）の構造'!M$53), NA())</f>
        <v>359841</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14617</v>
      </c>
      <c r="C72" s="179">
        <f>基金残高に係る経年分析!G55</f>
        <v>15576</v>
      </c>
      <c r="D72" s="179">
        <f>基金残高に係る経年分析!H55</f>
        <v>15991</v>
      </c>
    </row>
    <row r="73" spans="1:16" x14ac:dyDescent="0.2">
      <c r="A73" s="178" t="s">
        <v>74</v>
      </c>
      <c r="B73" s="179">
        <f>基金残高に係る経年分析!F56</f>
        <v>10833</v>
      </c>
      <c r="C73" s="179">
        <f>基金残高に係る経年分析!G56</f>
        <v>10139</v>
      </c>
      <c r="D73" s="179">
        <f>基金残高に係る経年分析!H56</f>
        <v>11715</v>
      </c>
    </row>
    <row r="74" spans="1:16" x14ac:dyDescent="0.2">
      <c r="A74" s="178" t="s">
        <v>75</v>
      </c>
      <c r="B74" s="179">
        <f>基金残高に係る経年分析!F57</f>
        <v>17634</v>
      </c>
      <c r="C74" s="179">
        <f>基金残高に係る経年分析!G57</f>
        <v>19792</v>
      </c>
      <c r="D74" s="179">
        <f>基金残高に係る経年分析!H57</f>
        <v>23013</v>
      </c>
    </row>
  </sheetData>
  <sheetProtection algorithmName="SHA-512" hashValue="40R++C5wZfnMgT6tST8Fm0mSS+2+sBav7xVih56pjpRan/jKUwPM7kq6RP9xsOuD6LZTD6jpsQFMNUXDx9AObQ==" saltValue="z5T1k2PPhL0bbYtfayui2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CFCDF7-B9F8-4ACC-9B30-A96A9E0FFF4E}">
  <ds:schemaRefs>
    <ds:schemaRef ds:uri="http://schemas.microsoft.com/office/2006/metadata/properties"/>
    <ds:schemaRef ds:uri="http://schemas.microsoft.com/office/infopath/2007/PartnerControls"/>
    <ds:schemaRef ds:uri="a4e28f63-7028-4a93-8047-9653a98e0e88"/>
    <ds:schemaRef ds:uri="fd32c9f7-8932-4d07-b49b-91c8a1e26893"/>
  </ds:schemaRefs>
</ds:datastoreItem>
</file>

<file path=customXml/itemProps2.xml><?xml version="1.0" encoding="utf-8"?>
<ds:datastoreItem xmlns:ds="http://schemas.openxmlformats.org/officeDocument/2006/customXml" ds:itemID="{71E63ED4-3947-49A8-A775-40E72F7EEA6C}">
  <ds:schemaRefs>
    <ds:schemaRef ds:uri="http://schemas.microsoft.com/sharepoint/v3/contenttype/forms"/>
  </ds:schemaRefs>
</ds:datastoreItem>
</file>

<file path=customXml/itemProps3.xml><?xml version="1.0" encoding="utf-8"?>
<ds:datastoreItem xmlns:ds="http://schemas.openxmlformats.org/officeDocument/2006/customXml" ds:itemID="{AEECF254-35CF-450C-89AF-43F6A39B59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ies>
</file>