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1_B4EEF8EED853DDFCDE2B44A1A0E3D3F34F90257B"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BE38" i="10"/>
  <c r="U38" i="10"/>
  <c r="U37" i="10"/>
  <c r="C34" i="10"/>
  <c r="C35" i="10" s="1"/>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l="1"/>
  <c r="AM36" i="10" l="1"/>
  <c r="AM37" i="10" l="1"/>
  <c r="AM38" i="10" l="1"/>
  <c r="BE34" i="10"/>
  <c r="BE35" i="10" s="1"/>
  <c r="BE36" i="10" s="1"/>
  <c r="BE37"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<sst xmlns="http://schemas.openxmlformats.org/spreadsheetml/2006/main" count="1092" uniqueCount="605">
  <si>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</si>
  <si>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</si>
  <si>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</si>
  <si>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</si>
  <si>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</si>
  <si>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</si>
  <si>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</si>
  <si>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</si>
  <si>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</si>
  <si>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</si>
  <si>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</si>
  <si>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</si>
  <si>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</si>
  <si>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</si>
  <si>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</si>
  <si>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</si>
  <si>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</si>
  <si>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</si>
  <si>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</si>
  <si>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</si>
  <si>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</si>
  <si>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</si>
  <si>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</si>
  <si>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</si>
  <si>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</si>
  <si>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</si>
  <si>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</si>
  <si>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</si>
  <si>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</si>
  <si>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</si>
  <si>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</si>
  <si>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</si>
  <si>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</si>
  <si>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</si>
  <si>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</si>
  <si>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</si>
  <si>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</si>
  <si>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</si>
  <si>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</si>
  <si>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</si>
  <si>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</si>
  <si>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</si>
  <si>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</si>
  <si>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</si>
  <si>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</si>
  <si>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</si>
  <si>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</si>
  <si>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</si>
  <si>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</si>
  <si>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</si>
  <si>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</si>
  <si>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</si>
  <si>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</si>
  <si>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</si>
  <si>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</si>
  <si>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</si>
  <si>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</si>
  <si>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</si>
  <si>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</si>
  <si>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</si>
  <si>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</si>
  <si>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</si>
  <si>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</si>
  <si>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</si>
  <si>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</si>
  <si>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</si>
  <si>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</si>
  <si>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</si>
  <si>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</si>
  <si>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</si>
  <si>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</si>
  <si>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</si>
  <si>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</si>
  <si>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</si>
  <si>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</si>
  <si>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</si>
  <si>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</si>
  <si>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</si>
  <si>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</si>
  <si>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</si>
  <si>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</si>
  <si>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</si>
  <si>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</si>
  <si>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</si>
  <si>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</si>
  <si>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</si>
  <si>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</si>
  <si>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</si>
  <si>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</si>
  <si>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</si>
  <si>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</si>
  <si>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</si>
  <si>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</si>
  <si>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</si>
  <si>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</si>
  <si>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</si>
  <si>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</si>
  <si>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</si>
  <si>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</si>
  <si>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</si>
  <si>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</si>
  <si>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</si>
  <si>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</si>
  <si>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</si>
  <si>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</si>
  <si>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</si>
  <si>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</si>
  <si>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</si>
  <si>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</si>
  <si>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</si>
  <si>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</si>
  <si>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</si>
  <si>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</si>
  <si>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</si>
  <si>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</si>
  <si>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</si>
  <si>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</si>
  <si>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</si>
  <si>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</si>
  <si>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</si>
  <si>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</si>
  <si>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</si>
  <si>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</si>
  <si>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</si>
  <si>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</si>
  <si>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</si>
  <si>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</si>
  <si>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</si>
  <si>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</si>
  <si>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</si>
  <si>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</si>
  <si>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</si>
  <si>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</si>
  <si>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</si>
  <si>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</si>
  <si>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</si>
  <si>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</si>
  <si>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</si>
  <si>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</si>
  <si>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</si>
  <si>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</si>
  <si>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</si>
  <si>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</si>
  <si>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</si>
  <si>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</si>
  <si>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</si>
  <si>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</si>
  <si>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</si>
  <si>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</si>
  <si>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</si>
  <si>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</si>
  <si>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</si>
  <si>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</si>
  <si>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</si>
  <si>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</si>
  <si>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</si>
  <si>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</si>
  <si>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</si>
  <si>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</si>
  <si>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</si>
  <si>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</si>
  <si>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</si>
  <si>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</si>
  <si>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</si>
  <si>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</si>
  <si>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</si>
  <si>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</si>
  <si>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</si>
  <si>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</si>
  <si>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</si>
  <si>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</si>
  <si>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</si>
  <si>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</si>
  <si>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</si>
  <si>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</si>
  <si>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</si>
  <si>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</si>
  <si>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</si>
  <si>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</si>
  <si>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</si>
  <si>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</si>
  <si>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</si>
  <si>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</si>
  <si>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</si>
  <si>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</si>
  <si>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</si>
  <si>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</si>
  <si>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</si>
  <si>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</si>
  <si>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</si>
  <si>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</si>
  <si>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</si>
  <si>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</si>
  <si>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</si>
  <si>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</si>
  <si>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</si>
  <si>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</si>
  <si>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</si>
  <si>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</si>
  <si>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</si>
  <si>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</si>
  <si>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</si>
  <si>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</si>
  <si>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福岡県福岡市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</si>
  <si>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</si>
  <si>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</si>
  <si>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</si>
  <si>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</si>
  <si>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</si>
  <si>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</si>
  <si>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</si>
  <si>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</si>
  <si>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</si>
  <si>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</si>
  <si>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</si>
  <si>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</si>
  <si>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</si>
  <si>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</si>
  <si>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</si>
  <si>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</si>
  <si>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</si>
  <si>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</si>
  <si>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</si>
  <si>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</si>
  <si>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</si>
  <si>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</si>
  <si>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</si>
  <si>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</si>
  <si>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</si>
  <si>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</si>
  <si>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</si>
  <si>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</si>
  <si>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</si>
  <si>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</si>
  <si>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</si>
  <si>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</si>
  <si>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</si>
  <si>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</si>
  <si>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</si>
  <si>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</si>
  <si>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</si>
  <si>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</si>
  <si>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</si>
  <si>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</si>
  <si>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</si>
  <si>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</si>
  <si>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</si>
  <si>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</si>
  <si>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</si>
  <si>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</si>
  <si>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</si>
  <si>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</si>
  <si>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</si>
  <si>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</si>
  <si>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</si>
  <si>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</si>
  <si>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</si>
  <si>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</si>
  <si>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</si>
  <si>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</si>
  <si>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</si>
  <si>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</si>
  <si>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</si>
  <si>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</si>
  <si>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</si>
  <si>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</si>
  <si>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</si>
  <si>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</si>
  <si>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</si>
  <si>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</si>
  <si>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</si>
  <si>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</si>
  <si>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</si>
  <si>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</si>
  <si>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</si>
  <si>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</si>
  <si>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</si>
  <si>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</si>
  <si>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</si>
  <si>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</si>
  <si>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</si>
  <si>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</si>
  <si>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</si>
  <si>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</si>
  <si>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</si>
  <si>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</si>
  <si>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</si>
  <si>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</si>
  <si>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</si>
  <si>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</si>
  <si>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</si>
  <si>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</si>
  <si>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</si>
  <si>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</si>
  <si>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</si>
  <si>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</si>
  <si>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</si>
  <si>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</si>
  <si>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</si>
  <si>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</si>
  <si>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</si>
  <si>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</si>
  <si>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</si>
  <si>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</si>
  <si>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</si>
  <si>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</si>
  <si>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</si>
  <si>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</si>
  <si>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</si>
  <si>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</si>
  <si>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</si>
  <si>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</si>
  <si>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</si>
  <si>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</si>
  <si>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</si>
  <si>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</si>
  <si>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</si>
  <si>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</si>
  <si>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</si>
  <si>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</si>
  <si>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</si>
  <si>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</si>
  <si>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</si>
  <si>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</si>
  <si>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</si>
  <si>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</si>
  <si>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</si>
  <si>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</si>
  <si>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</si>
  <si>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</si>
  <si>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</si>
  <si>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</si>
  <si>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</si>
  <si>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</si>
  <si>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</si>
  <si>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</si>
  <si>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</si>
  <si>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</si>
  <si>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</si>
  <si>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</si>
  <si>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</si>
  <si>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</si>
  <si>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</si>
  <si>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</si>
  <si>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</si>
  <si>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</si>
  <si>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</si>
  <si>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</si>
  <si>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</si>
  <si>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</si>
  <si>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</si>
  <si>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</si>
  <si>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</si>
  <si>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</si>
  <si>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福岡県福岡市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</si>
  <si>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</si>
  <si>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</si>
  <si>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</si>
  <si>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</si>
  <si>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</si>
  <si>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</si>
  <si>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</si>
  <si>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</si>
  <si>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</si>
  <si>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</si>
  <si>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</si>
  <si>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</si>
  <si>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</si>
  <si>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</si>
  <si>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</si>
  <si>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</si>
  <si>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</si>
  <si>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</si>
  <si>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</si>
  <si>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</si>
  <si>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</si>
  <si>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香椎駅周辺土地区画整理事業特別会計</t>
    <phoneticPr fontId="5"/>
  </si>
  <si>
    <t>貝塚駅周辺土地区画整理事業特別会計</t>
    <phoneticPr fontId="5"/>
  </si>
  <si>
    <t>市立病院機構病院事業債管理特別会計</t>
    <phoneticPr fontId="5"/>
  </si>
  <si>
    <t>市債管理特別会計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</si>
  <si>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</si>
  <si>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</si>
  <si>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</si>
  <si>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</si>
  <si>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</si>
  <si>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</si>
  <si>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</si>
  <si>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</si>
  <si>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</si>
  <si>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</si>
  <si>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</si>
  <si>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</si>
  <si>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</si>
  <si>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</si>
  <si>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</si>
  <si>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</si>
  <si>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モーターボート競走事業会計</t>
    <phoneticPr fontId="5"/>
  </si>
  <si>
    <t>法適用企業</t>
    <phoneticPr fontId="5"/>
  </si>
  <si>
    <t>下水道事業会計</t>
    <phoneticPr fontId="5"/>
  </si>
  <si>
    <t>水道事業会計</t>
    <phoneticPr fontId="5"/>
  </si>
  <si>
    <t>工業用水道事業会計</t>
    <phoneticPr fontId="5"/>
  </si>
  <si>
    <t>高速鉄道事業会計</t>
    <phoneticPr fontId="5"/>
  </si>
  <si>
    <t>集落排水事業特別会計</t>
    <phoneticPr fontId="5"/>
  </si>
  <si>
    <t>法非適用企業</t>
    <phoneticPr fontId="5"/>
  </si>
  <si>
    <t>中央卸売市場特別会計</t>
    <phoneticPr fontId="5"/>
  </si>
  <si>
    <t>市営渡船事業特別会計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</si>
  <si>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</si>
  <si>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</si>
  <si>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</si>
  <si>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</si>
  <si>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</si>
  <si>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</si>
  <si>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</si>
  <si>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</si>
  <si>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</si>
  <si>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</si>
  <si>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</si>
  <si>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</si>
  <si>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</si>
  <si>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</si>
  <si>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</si>
  <si>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</si>
  <si>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</si>
  <si>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</si>
  <si>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</si>
  <si>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</si>
  <si>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</si>
  <si>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</si>
  <si>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</si>
  <si>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</si>
  <si>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</si>
  <si>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</si>
  <si>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</si>
  <si>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</si>
  <si>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</si>
  <si>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</si>
  <si>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</si>
  <si>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</si>
  <si>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</si>
  <si>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</si>
  <si>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</si>
  <si>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</si>
  <si>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</si>
  <si>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</si>
  <si>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</si>
  <si>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</si>
  <si>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</si>
  <si>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</si>
  <si>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</si>
  <si>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</si>
  <si>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</si>
  <si>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</si>
  <si>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</si>
  <si>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</si>
  <si>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</si>
  <si>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</si>
  <si>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</si>
  <si>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</si>
  <si>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</si>
  <si>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</si>
  <si>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</si>
  <si>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</si>
  <si>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</si>
  <si>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</si>
  <si>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</si>
  <si>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</si>
  <si>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</si>
  <si>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</si>
  <si>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</si>
  <si>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</si>
  <si>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</si>
  <si>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</si>
  <si>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</si>
  <si>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</si>
  <si>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</si>
  <si>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</si>
  <si>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</si>
  <si>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</si>
  <si>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</si>
  <si>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</si>
  <si>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</si>
  <si>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</si>
  <si>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</si>
  <si>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</si>
  <si>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</si>
  <si>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</si>
  <si>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</si>
  <si>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</si>
  <si>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</si>
  <si>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</si>
  <si>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</si>
  <si>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</si>
  <si>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</si>
  <si>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</si>
  <si>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</si>
  <si>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</si>
  <si>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</si>
  <si>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</si>
  <si>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</si>
  <si>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</si>
  <si>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</si>
  <si>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</si>
  <si>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</si>
  <si>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</si>
  <si>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</si>
  <si>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</si>
  <si>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</si>
  <si>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</si>
  <si>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</si>
  <si>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</si>
  <si>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</si>
  <si>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</si>
  <si>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</si>
  <si>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</si>
  <si>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</si>
  <si>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</si>
  <si>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</si>
  <si>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</si>
  <si>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</si>
  <si>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</si>
  <si>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</si>
  <si>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</si>
  <si>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</si>
  <si>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</si>
  <si>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</si>
  <si>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</si>
  <si>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</si>
  <si>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</si>
  <si>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</si>
  <si>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</si>
  <si>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</si>
  <si>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</si>
  <si>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</si>
  <si>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</si>
  <si>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</si>
  <si>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</si>
  <si>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</si>
  <si>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</si>
  <si>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</si>
  <si>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</si>
  <si>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</si>
  <si>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</si>
  <si>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0.16</t>
  </si>
  <si>
    <t>モーターボート競走事業会計</t>
  </si>
  <si>
    <t>水道事業会計</t>
  </si>
  <si>
    <t>下水道事業会計</t>
  </si>
  <si>
    <t>一般会計</t>
  </si>
  <si>
    <t>国民健康保険事業特別会計</t>
  </si>
  <si>
    <t>介護保険事業特別会計</t>
  </si>
  <si>
    <t>工業用水道事業会計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</si>
  <si>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</si>
  <si>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</si>
  <si>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</si>
  <si>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</si>
  <si>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</si>
  <si>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</si>
  <si>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</si>
  <si>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</si>
  <si>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（公財）福岡市緑のまちづくり協会</t>
  </si>
  <si>
    <t>○</t>
  </si>
  <si>
    <t>（一財）福岡コンベンションセンター</t>
  </si>
  <si>
    <t>（公財）福岡市中小企業従業員福祉協会</t>
  </si>
  <si>
    <t>（公財）福岡観光コンベンションビューロー</t>
  </si>
  <si>
    <t>（公財）福岡市水道サービス公社</t>
  </si>
  <si>
    <t>（公財）福岡市教育振興会</t>
  </si>
  <si>
    <t>福岡市教育振興会</t>
  </si>
  <si>
    <t>（公財）福岡市スポーツ協会</t>
  </si>
  <si>
    <t>（公財）福岡市文化芸術振興財団</t>
  </si>
  <si>
    <t>（公財）福岡市学校給食公社</t>
  </si>
  <si>
    <t>（公財）九州先端科学技術研究所</t>
  </si>
  <si>
    <t>（公財）福岡よかトピア国際交流財団</t>
  </si>
  <si>
    <t>（公財）福岡アジア都市研究所</t>
  </si>
  <si>
    <t>（公財）博多駅地区土地区画整理記念会館</t>
  </si>
  <si>
    <t>（公財）福岡市施設整備公社</t>
  </si>
  <si>
    <t>博多港開発（株）</t>
  </si>
  <si>
    <t>福岡タワー（株）</t>
  </si>
  <si>
    <t>（株）福岡ソフトリサーチパーク</t>
  </si>
  <si>
    <t>（株）福岡クリーンエナジー</t>
  </si>
  <si>
    <t>博多港ふ頭（株）</t>
  </si>
  <si>
    <t>（株）博多座</t>
  </si>
  <si>
    <t>サンセルコビル管理（株）</t>
  </si>
  <si>
    <t>福岡地下街開発（株）</t>
  </si>
  <si>
    <t>福岡市住宅供給公社</t>
  </si>
  <si>
    <t>（公財）ふくおか環境財団</t>
  </si>
  <si>
    <t>（一財）博多海員会館</t>
  </si>
  <si>
    <t>（地独）福岡市立病院機構</t>
  </si>
  <si>
    <t>福岡北九州高速道路公社</t>
  </si>
  <si>
    <t>福岡県道路公社</t>
  </si>
  <si>
    <t>福岡市社会福祉事業団</t>
  </si>
  <si>
    <t>アクロス福岡</t>
  </si>
  <si>
    <t>福岡都市圏広域行政事業組合（普通会計）</t>
    <rPh sb="0" eb="2">
      <t>フクオカ</t>
    </rPh>
    <rPh sb="2" eb="5">
      <t>トシケン</t>
    </rPh>
    <rPh sb="5" eb="7">
      <t>コウイキ</t>
    </rPh>
    <rPh sb="7" eb="9">
      <t>ギョウセイ</t>
    </rPh>
    <rPh sb="9" eb="11">
      <t>ジギョウ</t>
    </rPh>
    <rPh sb="11" eb="13">
      <t>クミアイ</t>
    </rPh>
    <rPh sb="14" eb="18">
      <t>フツウカイケイ</t>
    </rPh>
    <phoneticPr fontId="2"/>
  </si>
  <si>
    <t>福岡都市圏広域行政事業組合（事業会計）</t>
    <rPh sb="0" eb="2">
      <t>フクオカ</t>
    </rPh>
    <rPh sb="2" eb="5">
      <t>トシケン</t>
    </rPh>
    <rPh sb="5" eb="7">
      <t>コウイキ</t>
    </rPh>
    <rPh sb="7" eb="9">
      <t>ギョウセイ</t>
    </rPh>
    <rPh sb="9" eb="11">
      <t>ジギョウ</t>
    </rPh>
    <rPh sb="11" eb="13">
      <t>クミアイ</t>
    </rPh>
    <rPh sb="14" eb="16">
      <t>ジギョウ</t>
    </rPh>
    <rPh sb="16" eb="18">
      <t>カイケイ</t>
    </rPh>
    <phoneticPr fontId="2"/>
  </si>
  <si>
    <t>福岡県自治振興組合</t>
    <rPh sb="0" eb="3">
      <t>フクオカケン</t>
    </rPh>
    <rPh sb="3" eb="9">
      <t>ジチシンコウクミアイ</t>
    </rPh>
    <phoneticPr fontId="2"/>
  </si>
  <si>
    <t>糟屋郡篠栗町外一市五町財産組合</t>
    <rPh sb="0" eb="3">
      <t>カスヤグン</t>
    </rPh>
    <rPh sb="3" eb="5">
      <t>ササグリ</t>
    </rPh>
    <rPh sb="5" eb="6">
      <t>マチ</t>
    </rPh>
    <rPh sb="6" eb="7">
      <t>ホカ</t>
    </rPh>
    <rPh sb="7" eb="11">
      <t>イッシゴチョウ</t>
    </rPh>
    <rPh sb="11" eb="15">
      <t>ザイサンクミアイ</t>
    </rPh>
    <phoneticPr fontId="2"/>
  </si>
  <si>
    <t>北筑昇華苑組合</t>
    <rPh sb="0" eb="2">
      <t>キタチク</t>
    </rPh>
    <rPh sb="2" eb="7">
      <t>ショウカエンクミアイ</t>
    </rPh>
    <phoneticPr fontId="2"/>
  </si>
  <si>
    <t>福岡都市圏南部環境事業組合</t>
    <rPh sb="0" eb="13">
      <t>フクオカトシケンナンブカンキョウジギョウクミアイ</t>
    </rPh>
    <phoneticPr fontId="2"/>
  </si>
  <si>
    <t>粕屋郡粕屋町外1市水利組合</t>
  </si>
  <si>
    <t>福岡県後期高齢者医療広域連合</t>
    <rPh sb="0" eb="14">
      <t>フクオカケンコウキコウレイシャイリョウコウイキレンゴウ</t>
    </rPh>
    <phoneticPr fontId="2"/>
  </si>
  <si>
    <t>福岡地区水道企業団</t>
    <rPh sb="0" eb="9">
      <t>フクオカチクスイドウキギョウダン</t>
    </rPh>
    <phoneticPr fontId="2"/>
  </si>
  <si>
    <t>法適用企業</t>
    <rPh sb="0" eb="3">
      <t>ホウテキヨウ</t>
    </rPh>
    <rPh sb="3" eb="5">
      <t>キギョウ</t>
    </rPh>
    <phoneticPr fontId="2"/>
  </si>
  <si>
    <t>庁舎建設等資金積立金</t>
    <rPh sb="0" eb="2">
      <t>チョウシャ</t>
    </rPh>
    <rPh sb="2" eb="5">
      <t>ケンセツトウ</t>
    </rPh>
    <rPh sb="5" eb="7">
      <t>シキン</t>
    </rPh>
    <rPh sb="7" eb="10">
      <t>ツミタテキン</t>
    </rPh>
    <phoneticPr fontId="5"/>
  </si>
  <si>
    <t>こども未来基金</t>
    <rPh sb="3" eb="7">
      <t>ミライキキン</t>
    </rPh>
    <phoneticPr fontId="2"/>
  </si>
  <si>
    <t>高速鉄道建設基金</t>
    <rPh sb="0" eb="4">
      <t>コウソクテツドウ</t>
    </rPh>
    <rPh sb="4" eb="8">
      <t>ケンセツキキン</t>
    </rPh>
    <phoneticPr fontId="2"/>
  </si>
  <si>
    <t>福岡市職員退職手当基金</t>
    <rPh sb="0" eb="3">
      <t>フクオカシ</t>
    </rPh>
    <rPh sb="3" eb="5">
      <t>ショクイン</t>
    </rPh>
    <rPh sb="5" eb="11">
      <t>タイショクテアテキキン</t>
    </rPh>
    <phoneticPr fontId="2"/>
  </si>
  <si>
    <t>市営住宅修繕基金</t>
    <rPh sb="0" eb="4">
      <t>シエイジュウタク</t>
    </rPh>
    <rPh sb="4" eb="8">
      <t>シュウゼンキキン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</si>
</sst>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6" xfId="15" applyFont="1" applyBorder="1" applyAlignment="1" applyProtection="1">
      <alignment horizontal="center" vertical="center" shrinkToFit="1"/>
      <protection locked="0"/>
    </xf>
    <xf numFmtId="0" fontId="35" fillId="0" borderId="108" xfId="12" applyFont="1" applyBorder="1" applyAlignment="1" applyProtection="1">
      <alignment horizontal="center" vertical="center" shrinkToFit="1"/>
      <protection locked="0"/>
    </xf>
    <xf numFmtId="0" fontId="35" fillId="0" borderId="119"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2" xfId="12" applyFont="1" applyBorder="1" applyAlignment="1" applyProtection="1">
      <alignment horizontal="center" vertical="center" shrinkToFit="1"/>
      <protection locked="0"/>
    </xf>
    <xf numFmtId="0" fontId="35" fillId="6" borderId="119" xfId="12" applyFont="1" applyFill="1" applyBorder="1" applyAlignment="1" applyProtection="1">
      <alignment horizontal="center" vertical="center" shrinkToFit="1"/>
      <protection locked="0"/>
    </xf>
    <xf numFmtId="0" fontId="35" fillId="0" borderId="138"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0"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1"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0"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0"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0"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0"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0"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7"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5" xfId="14" applyNumberFormat="1" applyFont="1" applyFill="1" applyBorder="1" applyAlignment="1">
      <alignment horizontal="right" vertical="center" shrinkToFit="1"/>
    </xf>
    <xf numFmtId="188" fontId="35" fillId="6" borderId="176" xfId="14" applyNumberFormat="1" applyFont="1" applyFill="1" applyBorder="1" applyAlignment="1">
      <alignment horizontal="right" vertical="center" shrinkToFit="1"/>
    </xf>
    <xf numFmtId="188" fontId="35" fillId="6" borderId="177"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0" xfId="14"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66" xfId="14" applyNumberFormat="1" applyFont="1" applyFill="1" applyBorder="1" applyAlignment="1">
      <alignment horizontal="right" vertical="center" shrinkToFit="1"/>
    </xf>
    <xf numFmtId="177" fontId="35" fillId="6" borderId="167"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49"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48"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5" xfId="14" applyNumberFormat="1" applyFont="1" applyFill="1" applyBorder="1" applyAlignment="1">
      <alignment horizontal="right" vertical="center" shrinkToFit="1"/>
    </xf>
    <xf numFmtId="187" fontId="35" fillId="6" borderId="126"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47"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4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46"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0" xfId="14" applyNumberFormat="1" applyFont="1" applyFill="1" applyBorder="1" applyAlignment="1">
      <alignment horizontal="right" vertical="center" shrinkToFit="1"/>
    </xf>
    <xf numFmtId="177" fontId="35" fillId="6" borderId="151" xfId="14" applyNumberFormat="1" applyFont="1" applyFill="1" applyBorder="1" applyAlignment="1">
      <alignment horizontal="right" vertical="center" shrinkToFit="1"/>
    </xf>
    <xf numFmtId="177" fontId="35" fillId="6" borderId="152" xfId="14" applyNumberFormat="1" applyFont="1" applyFill="1" applyBorder="1" applyAlignment="1">
      <alignment horizontal="right" vertical="center" shrinkToFit="1"/>
    </xf>
    <xf numFmtId="177" fontId="35" fillId="6" borderId="15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09" xfId="12" applyFont="1" applyFill="1" applyBorder="1" applyAlignment="1" applyProtection="1">
      <alignment horizontal="left" vertical="center" shrinkToFit="1"/>
      <protection locked="0"/>
    </xf>
    <xf numFmtId="0" fontId="35" fillId="6" borderId="110" xfId="12" applyFont="1" applyFill="1" applyBorder="1" applyAlignment="1" applyProtection="1">
      <alignment horizontal="left" vertical="center" shrinkToFit="1"/>
      <protection locked="0"/>
    </xf>
    <xf numFmtId="0" fontId="35" fillId="6" borderId="116"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44"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1" xfId="12" applyFont="1" applyFill="1" applyBorder="1" applyAlignment="1" applyProtection="1">
      <alignment horizontal="left" vertical="center" shrinkToFit="1"/>
      <protection locked="0"/>
    </xf>
    <xf numFmtId="177" fontId="35" fillId="6" borderId="109" xfId="12" applyNumberFormat="1" applyFont="1" applyFill="1" applyBorder="1" applyAlignment="1" applyProtection="1">
      <alignment horizontal="right" vertical="center" shrinkToFit="1"/>
      <protection locked="0"/>
    </xf>
    <xf numFmtId="177" fontId="35" fillId="6" borderId="110" xfId="12" applyNumberFormat="1" applyFont="1" applyFill="1" applyBorder="1" applyAlignment="1" applyProtection="1">
      <alignment horizontal="righ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8" borderId="126" xfId="12" applyNumberFormat="1" applyFont="1" applyFill="1" applyBorder="1" applyAlignment="1" applyProtection="1">
      <alignment horizontal="right" vertical="center" shrinkToFit="1"/>
      <protection locked="0"/>
    </xf>
    <xf numFmtId="0" fontId="35" fillId="8" borderId="126" xfId="12" applyFont="1" applyFill="1" applyBorder="1" applyAlignment="1" applyProtection="1">
      <alignment horizontal="left" vertical="center" shrinkToFit="1"/>
      <protection locked="0"/>
    </xf>
    <xf numFmtId="0" fontId="35" fillId="8" borderId="129" xfId="12" applyFont="1" applyFill="1" applyBorder="1" applyAlignment="1" applyProtection="1">
      <alignment horizontal="left" vertical="center" shrinkToFit="1"/>
      <protection locked="0"/>
    </xf>
    <xf numFmtId="177" fontId="35" fillId="8" borderId="136"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0" fontId="35" fillId="6" borderId="139" xfId="12" applyFont="1" applyFill="1" applyBorder="1" applyAlignment="1" applyProtection="1">
      <alignment horizontal="left" vertical="center" shrinkToFit="1"/>
      <protection locked="0"/>
    </xf>
    <xf numFmtId="0" fontId="35" fillId="6" borderId="140" xfId="12" applyFont="1" applyFill="1" applyBorder="1" applyAlignment="1" applyProtection="1">
      <alignment horizontal="left" vertical="center" shrinkToFit="1"/>
      <protection locked="0"/>
    </xf>
    <xf numFmtId="0" fontId="35" fillId="6" borderId="141" xfId="12" applyFont="1" applyFill="1" applyBorder="1" applyAlignment="1" applyProtection="1">
      <alignment horizontal="left" vertical="center" shrinkToFit="1"/>
      <protection locked="0"/>
    </xf>
    <xf numFmtId="177" fontId="35" fillId="6" borderId="120" xfId="12" applyNumberFormat="1" applyFont="1" applyFill="1" applyBorder="1" applyAlignment="1" applyProtection="1">
      <alignment horizontal="right" vertical="center" shrinkToFit="1"/>
      <protection locked="0"/>
    </xf>
    <xf numFmtId="177" fontId="35" fillId="6" borderId="121" xfId="12" applyNumberFormat="1" applyFont="1" applyFill="1" applyBorder="1" applyAlignment="1" applyProtection="1">
      <alignment horizontal="right" vertical="center" shrinkToFit="1"/>
      <protection locked="0"/>
    </xf>
    <xf numFmtId="0" fontId="35" fillId="6" borderId="121" xfId="12" applyFont="1" applyFill="1" applyBorder="1" applyAlignment="1" applyProtection="1">
      <alignment horizontal="left" vertical="center" shrinkToFit="1"/>
      <protection locked="0"/>
    </xf>
    <xf numFmtId="0" fontId="35" fillId="6" borderId="124" xfId="12" applyFont="1" applyFill="1" applyBorder="1" applyAlignment="1" applyProtection="1">
      <alignment horizontal="left" vertical="center" shrinkToFit="1"/>
      <protection locked="0"/>
    </xf>
    <xf numFmtId="177" fontId="35" fillId="0" borderId="113" xfId="12" applyNumberFormat="1" applyFont="1" applyBorder="1" applyAlignment="1" applyProtection="1">
      <alignment horizontal="right" vertical="center" shrinkToFit="1"/>
      <protection locked="0"/>
    </xf>
    <xf numFmtId="0" fontId="35" fillId="0" borderId="113" xfId="12" applyFont="1" applyBorder="1" applyAlignment="1" applyProtection="1">
      <alignment horizontal="left" vertical="center" shrinkToFit="1"/>
      <protection locked="0"/>
    </xf>
    <xf numFmtId="0" fontId="35" fillId="0" borderId="118" xfId="12" applyFont="1" applyBorder="1" applyAlignment="1" applyProtection="1">
      <alignment horizontal="left" vertical="center" shrinkToFit="1"/>
      <protection locked="0"/>
    </xf>
    <xf numFmtId="0" fontId="35" fillId="0" borderId="10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9" xfId="12" applyNumberFormat="1" applyFont="1" applyBorder="1" applyAlignment="1" applyProtection="1">
      <alignment horizontal="right" vertical="center" shrinkToFit="1"/>
      <protection locked="0"/>
    </xf>
    <xf numFmtId="177" fontId="35" fillId="0" borderId="11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4" xfId="12" applyNumberFormat="1" applyFont="1" applyBorder="1" applyAlignment="1" applyProtection="1">
      <alignment horizontal="right" vertical="center" shrinkToFit="1"/>
      <protection locked="0"/>
    </xf>
    <xf numFmtId="0" fontId="35" fillId="0" borderId="114" xfId="12" applyFont="1" applyBorder="1" applyAlignment="1" applyProtection="1">
      <alignment horizontal="left" vertical="center" shrinkToFit="1"/>
      <protection locked="0"/>
    </xf>
    <xf numFmtId="0" fontId="35" fillId="0" borderId="116"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5" xfId="12" applyNumberFormat="1" applyFont="1" applyBorder="1" applyAlignment="1" applyProtection="1">
      <alignment horizontal="right" vertical="center" shrinkToFit="1"/>
      <protection locked="0"/>
    </xf>
    <xf numFmtId="0" fontId="35" fillId="0" borderId="101"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7"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109" xfId="15" applyNumberFormat="1" applyFont="1" applyBorder="1" applyAlignment="1" applyProtection="1">
      <alignment horizontal="right" vertical="center" shrinkToFit="1"/>
      <protection locked="0"/>
    </xf>
    <xf numFmtId="177" fontId="35" fillId="0" borderId="110" xfId="15"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0" fontId="35" fillId="0" borderId="10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6"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1"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1"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37"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6" borderId="113" xfId="13" applyNumberFormat="1" applyFont="1" applyFill="1" applyBorder="1" applyAlignment="1" applyProtection="1">
      <alignment horizontal="right" vertical="center" shrinkToFit="1"/>
      <protection locked="0"/>
    </xf>
    <xf numFmtId="187" fontId="35" fillId="6" borderId="113"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09" xfId="14" applyFont="1" applyBorder="1" applyAlignment="1" applyProtection="1">
      <alignment horizontal="left" vertical="center" shrinkToFit="1"/>
      <protection locked="0"/>
    </xf>
    <xf numFmtId="0" fontId="35" fillId="0" borderId="110" xfId="14" applyFont="1" applyBorder="1" applyAlignment="1" applyProtection="1">
      <alignment horizontal="left" vertical="center" shrinkToFit="1"/>
      <protection locked="0"/>
    </xf>
    <xf numFmtId="0" fontId="35" fillId="0" borderId="111" xfId="14" applyFont="1" applyBorder="1" applyAlignment="1" applyProtection="1">
      <alignment horizontal="left" vertical="center" shrinkToFit="1"/>
      <protection locked="0"/>
    </xf>
    <xf numFmtId="177" fontId="35" fillId="6" borderId="112" xfId="13" applyNumberFormat="1" applyFont="1" applyFill="1" applyBorder="1" applyAlignment="1" applyProtection="1">
      <alignment horizontal="righ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77" fontId="35" fillId="0" borderId="109"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82" xfId="12" applyNumberFormat="1" applyFont="1" applyBorder="1" applyAlignment="1" applyProtection="1">
      <alignment horizontal="right" vertical="center" shrinkToFit="1"/>
      <protection locked="0"/>
    </xf>
    <xf numFmtId="187" fontId="35" fillId="0" borderId="133" xfId="12" applyNumberFormat="1" applyFont="1" applyBorder="1" applyAlignment="1" applyProtection="1">
      <alignment horizontal="right" vertical="center" shrinkToFit="1"/>
      <protection locked="0"/>
    </xf>
    <xf numFmtId="0" fontId="35" fillId="0" borderId="133" xfId="12" applyFont="1" applyBorder="1" applyAlignment="1" applyProtection="1">
      <alignment horizontal="left" vertical="center" shrinkToFit="1"/>
      <protection locked="0"/>
    </xf>
    <xf numFmtId="0" fontId="35" fillId="0" borderId="135"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34" xfId="14" applyNumberFormat="1" applyFont="1" applyBorder="1" applyAlignment="1" applyProtection="1">
      <alignment horizontal="right" vertical="center" shrinkToFit="1"/>
      <protection locked="0"/>
    </xf>
    <xf numFmtId="177" fontId="35" fillId="0" borderId="133" xfId="14" applyNumberFormat="1" applyFont="1" applyBorder="1" applyAlignment="1" applyProtection="1">
      <alignment horizontal="right" vertical="center" shrinkToFit="1"/>
      <protection locked="0"/>
    </xf>
    <xf numFmtId="177" fontId="35" fillId="0" borderId="135"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78" xfId="15" applyNumberFormat="1" applyFont="1" applyFill="1" applyBorder="1" applyAlignment="1" applyProtection="1">
      <alignment horizontal="right" vertical="center" shrinkToFit="1"/>
      <protection locked="0"/>
    </xf>
    <xf numFmtId="0" fontId="35" fillId="8" borderId="126" xfId="15" applyFont="1" applyFill="1" applyBorder="1" applyAlignment="1" applyProtection="1">
      <alignment horizontal="left" vertical="center" shrinkToFit="1"/>
      <protection locked="0"/>
    </xf>
    <xf numFmtId="0" fontId="35" fillId="8" borderId="129"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6"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21" xfId="14" applyNumberFormat="1" applyFont="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177" fontId="35" fillId="0" borderId="121" xfId="15" applyNumberFormat="1" applyFont="1" applyBorder="1" applyAlignment="1" applyProtection="1">
      <alignment horizontal="right" vertical="center" shrinkToFit="1"/>
      <protection locked="0"/>
    </xf>
    <xf numFmtId="0" fontId="35" fillId="0" borderId="121" xfId="15" applyFont="1" applyBorder="1" applyAlignment="1" applyProtection="1">
      <alignment horizontal="left" vertical="center" shrinkToFit="1"/>
      <protection locked="0"/>
    </xf>
    <xf numFmtId="0" fontId="35" fillId="0" borderId="124" xfId="15" applyFont="1" applyBorder="1" applyAlignment="1" applyProtection="1">
      <alignment horizontal="left" vertical="center" shrinkToFit="1"/>
      <protection locked="0"/>
    </xf>
    <xf numFmtId="177" fontId="35" fillId="0" borderId="117"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3"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177" fontId="35" fillId="0" borderId="115"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7" xfId="15" applyFont="1" applyBorder="1" applyAlignment="1" applyProtection="1">
      <alignment horizontal="lef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82" xfId="15" applyNumberFormat="1" applyFont="1" applyBorder="1" applyAlignment="1" applyProtection="1">
      <alignment horizontal="right" vertical="center" shrinkToFit="1"/>
      <protection locked="0"/>
    </xf>
    <xf numFmtId="177" fontId="35" fillId="0" borderId="105" xfId="15" applyNumberFormat="1" applyFont="1" applyBorder="1" applyAlignment="1" applyProtection="1">
      <alignment horizontal="right" vertical="center" shrinkToFit="1"/>
      <protection locked="0"/>
    </xf>
    <xf numFmtId="177" fontId="35" fillId="0" borderId="101" xfId="15" applyNumberFormat="1" applyFont="1" applyBorder="1" applyAlignment="1" applyProtection="1">
      <alignment horizontal="right" vertical="center" shrinkToFit="1"/>
      <protection locked="0"/>
    </xf>
    <xf numFmtId="0" fontId="35" fillId="0" borderId="101"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F304-4C6E-9A55-D2DA8E9EAB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55470</c:v>
                </c:pt>
                <c:pt idx="1">
                  <c:v>60226</c:v>
                </c:pt>
                <c:pt idx="2">
                  <c:v>61693</c:v>
                </c:pt>
                <c:pt idx="3">
                  <c:v>55436</c:v>
                </c:pt>
                <c:pt idx="4">
                  <c:v>62674</c:v>
                </c:pt>
              </c:numCache>
            </c:numRef>
          </c:val>
          <c:smooth val="0"/>
          <c:extLst>
            <c:ext xmlns:c16="http://schemas.microsoft.com/office/drawing/2014/chart" uri="{C3380CC4-5D6E-409C-BE32-E72D297353CC}">
              <c16:uniqueId val="{00000001-F304-4C6E-9A55-D2DA8E9EAB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8000"/>
          <c:min val="5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2.2200000000000002</c:v>
                </c:pt>
                <c:pt idx="1">
                  <c:v>2.02</c:v>
                </c:pt>
                <c:pt idx="2">
                  <c:v>2.42</c:v>
                </c:pt>
                <c:pt idx="3">
                  <c:v>2.23</c:v>
                </c:pt>
                <c:pt idx="4">
                  <c:v>2.06</c:v>
                </c:pt>
              </c:numCache>
            </c:numRef>
          </c:val>
          <c:extLst>
            <c:ext xmlns:c16="http://schemas.microsoft.com/office/drawing/2014/chart" uri="{C3380CC4-5D6E-409C-BE32-E72D297353CC}">
              <c16:uniqueId val="{00000000-CE77-4D70-8AAC-45AE019F9F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8.08</c:v>
                </c:pt>
                <c:pt idx="1">
                  <c:v>8.6199999999999992</c:v>
                </c:pt>
                <c:pt idx="2">
                  <c:v>7.88</c:v>
                </c:pt>
                <c:pt idx="3">
                  <c:v>8.33</c:v>
                </c:pt>
                <c:pt idx="4">
                  <c:v>8.07</c:v>
                </c:pt>
              </c:numCache>
            </c:numRef>
          </c:val>
          <c:extLst>
            <c:ext xmlns:c16="http://schemas.microsoft.com/office/drawing/2014/chart" uri="{C3380CC4-5D6E-409C-BE32-E72D297353CC}">
              <c16:uniqueId val="{00000001-CE77-4D70-8AAC-45AE019F9F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0.49</c:v>
                </c:pt>
                <c:pt idx="2">
                  <c:v>0.22</c:v>
                </c:pt>
                <c:pt idx="3">
                  <c:v>0.04</c:v>
                </c:pt>
                <c:pt idx="4">
                  <c:v>-0.16</c:v>
                </c:pt>
              </c:numCache>
            </c:numRef>
          </c:val>
          <c:smooth val="0"/>
          <c:extLst>
            <c:ext xmlns:c16="http://schemas.microsoft.com/office/drawing/2014/chart" uri="{C3380CC4-5D6E-409C-BE32-E72D297353CC}">
              <c16:uniqueId val="{00000002-CE77-4D70-8AAC-45AE019F9F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0.34</c:v>
                </c:pt>
                <c:pt idx="6">
                  <c:v>#N/A</c:v>
                </c:pt>
                <c:pt idx="7">
                  <c:v>0</c:v>
                </c:pt>
                <c:pt idx="8">
                  <c:v>#N/A</c:v>
                </c:pt>
                <c:pt idx="9">
                  <c:v>0</c:v>
                </c:pt>
              </c:numCache>
            </c:numRef>
          </c:val>
          <c:extLst>
            <c:ext xmlns:c16="http://schemas.microsoft.com/office/drawing/2014/chart" uri="{C3380CC4-5D6E-409C-BE32-E72D297353CC}">
              <c16:uniqueId val="{00000000-4D1F-4C7F-B942-14B41C1937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1F-4C7F-B942-14B41C1937F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0.03</c:v>
                </c:pt>
                <c:pt idx="6">
                  <c:v>#N/A</c:v>
                </c:pt>
                <c:pt idx="7">
                  <c:v>0.05</c:v>
                </c:pt>
                <c:pt idx="8">
                  <c:v>#N/A</c:v>
                </c:pt>
                <c:pt idx="9">
                  <c:v>0.03</c:v>
                </c:pt>
              </c:numCache>
            </c:numRef>
          </c:val>
          <c:extLst>
            <c:ext xmlns:c16="http://schemas.microsoft.com/office/drawing/2014/chart" uri="{C3380CC4-5D6E-409C-BE32-E72D297353CC}">
              <c16:uniqueId val="{00000002-4D1F-4C7F-B942-14B41C1937F2}"/>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0.1</c:v>
                </c:pt>
                <c:pt idx="4">
                  <c:v>#N/A</c:v>
                </c:pt>
                <c:pt idx="5">
                  <c:v>0.11</c:v>
                </c:pt>
                <c:pt idx="6">
                  <c:v>#N/A</c:v>
                </c:pt>
                <c:pt idx="7">
                  <c:v>0.13</c:v>
                </c:pt>
                <c:pt idx="8">
                  <c:v>#N/A</c:v>
                </c:pt>
                <c:pt idx="9">
                  <c:v>0.12</c:v>
                </c:pt>
              </c:numCache>
            </c:numRef>
          </c:val>
          <c:extLst>
            <c:ext xmlns:c16="http://schemas.microsoft.com/office/drawing/2014/chart" uri="{C3380CC4-5D6E-409C-BE32-E72D297353CC}">
              <c16:uniqueId val="{00000003-4D1F-4C7F-B942-14B41C1937F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0.35</c:v>
                </c:pt>
                <c:pt idx="4">
                  <c:v>#N/A</c:v>
                </c:pt>
                <c:pt idx="5">
                  <c:v>0.24</c:v>
                </c:pt>
                <c:pt idx="6">
                  <c:v>#N/A</c:v>
                </c:pt>
                <c:pt idx="7">
                  <c:v>0.24</c:v>
                </c:pt>
                <c:pt idx="8">
                  <c:v>#N/A</c:v>
                </c:pt>
                <c:pt idx="9">
                  <c:v>0.2</c:v>
                </c:pt>
              </c:numCache>
            </c:numRef>
          </c:val>
          <c:extLst>
            <c:ext xmlns:c16="http://schemas.microsoft.com/office/drawing/2014/chart" uri="{C3380CC4-5D6E-409C-BE32-E72D297353CC}">
              <c16:uniqueId val="{00000004-4D1F-4C7F-B942-14B41C1937F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0.85</c:v>
                </c:pt>
                <c:pt idx="4">
                  <c:v>#N/A</c:v>
                </c:pt>
                <c:pt idx="5">
                  <c:v>0.73</c:v>
                </c:pt>
                <c:pt idx="6">
                  <c:v>#N/A</c:v>
                </c:pt>
                <c:pt idx="7">
                  <c:v>0.77</c:v>
                </c:pt>
                <c:pt idx="8">
                  <c:v>#N/A</c:v>
                </c:pt>
                <c:pt idx="9">
                  <c:v>0.3</c:v>
                </c:pt>
              </c:numCache>
            </c:numRef>
          </c:val>
          <c:extLst>
            <c:ext xmlns:c16="http://schemas.microsoft.com/office/drawing/2014/chart" uri="{C3380CC4-5D6E-409C-BE32-E72D297353CC}">
              <c16:uniqueId val="{00000005-4D1F-4C7F-B942-14B41C1937F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2.21</c:v>
                </c:pt>
                <c:pt idx="2">
                  <c:v>#N/A</c:v>
                </c:pt>
                <c:pt idx="3">
                  <c:v>2.0099999999999998</c:v>
                </c:pt>
                <c:pt idx="4">
                  <c:v>#N/A</c:v>
                </c:pt>
                <c:pt idx="5">
                  <c:v>2.0699999999999998</c:v>
                </c:pt>
                <c:pt idx="6">
                  <c:v>#N/A</c:v>
                </c:pt>
                <c:pt idx="7">
                  <c:v>2.23</c:v>
                </c:pt>
                <c:pt idx="8">
                  <c:v>#N/A</c:v>
                </c:pt>
                <c:pt idx="9">
                  <c:v>2.06</c:v>
                </c:pt>
              </c:numCache>
            </c:numRef>
          </c:val>
          <c:extLst>
            <c:ext xmlns:c16="http://schemas.microsoft.com/office/drawing/2014/chart" uri="{C3380CC4-5D6E-409C-BE32-E72D297353CC}">
              <c16:uniqueId val="{00000006-4D1F-4C7F-B942-14B41C1937F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3.76</c:v>
                </c:pt>
                <c:pt idx="2">
                  <c:v>#N/A</c:v>
                </c:pt>
                <c:pt idx="3">
                  <c:v>3.72</c:v>
                </c:pt>
                <c:pt idx="4">
                  <c:v>#N/A</c:v>
                </c:pt>
                <c:pt idx="5">
                  <c:v>3.07</c:v>
                </c:pt>
                <c:pt idx="6">
                  <c:v>#N/A</c:v>
                </c:pt>
                <c:pt idx="7">
                  <c:v>2.85</c:v>
                </c:pt>
                <c:pt idx="8">
                  <c:v>#N/A</c:v>
                </c:pt>
                <c:pt idx="9">
                  <c:v>3.18</c:v>
                </c:pt>
              </c:numCache>
            </c:numRef>
          </c:val>
          <c:extLst>
            <c:ext xmlns:c16="http://schemas.microsoft.com/office/drawing/2014/chart" uri="{C3380CC4-5D6E-409C-BE32-E72D297353CC}">
              <c16:uniqueId val="{00000007-4D1F-4C7F-B942-14B41C1937F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2.1800000000000002</c:v>
                </c:pt>
                <c:pt idx="2">
                  <c:v>#N/A</c:v>
                </c:pt>
                <c:pt idx="3">
                  <c:v>2.71</c:v>
                </c:pt>
                <c:pt idx="4">
                  <c:v>#N/A</c:v>
                </c:pt>
                <c:pt idx="5">
                  <c:v>2.4700000000000002</c:v>
                </c:pt>
                <c:pt idx="6">
                  <c:v>#N/A</c:v>
                </c:pt>
                <c:pt idx="7">
                  <c:v>2.85</c:v>
                </c:pt>
                <c:pt idx="8">
                  <c:v>#N/A</c:v>
                </c:pt>
                <c:pt idx="9">
                  <c:v>3.33</c:v>
                </c:pt>
              </c:numCache>
            </c:numRef>
          </c:val>
          <c:extLst>
            <c:ext xmlns:c16="http://schemas.microsoft.com/office/drawing/2014/chart" uri="{C3380CC4-5D6E-409C-BE32-E72D297353CC}">
              <c16:uniqueId val="{00000008-4D1F-4C7F-B942-14B41C1937F2}"/>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2.58</c:v>
                </c:pt>
                <c:pt idx="2">
                  <c:v>#N/A</c:v>
                </c:pt>
                <c:pt idx="3">
                  <c:v>2.88</c:v>
                </c:pt>
                <c:pt idx="4">
                  <c:v>#N/A</c:v>
                </c:pt>
                <c:pt idx="5">
                  <c:v>4.04</c:v>
                </c:pt>
                <c:pt idx="6">
                  <c:v>#N/A</c:v>
                </c:pt>
                <c:pt idx="7">
                  <c:v>4.51</c:v>
                </c:pt>
                <c:pt idx="8">
                  <c:v>#N/A</c:v>
                </c:pt>
                <c:pt idx="9">
                  <c:v>4.67</c:v>
                </c:pt>
              </c:numCache>
            </c:numRef>
          </c:val>
          <c:extLst>
            <c:ext xmlns:c16="http://schemas.microsoft.com/office/drawing/2014/chart" uri="{C3380CC4-5D6E-409C-BE32-E72D297353CC}">
              <c16:uniqueId val="{00000009-4D1F-4C7F-B942-14B41C1937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96042</c:v>
                </c:pt>
                <c:pt idx="5">
                  <c:v>93445</c:v>
                </c:pt>
                <c:pt idx="8">
                  <c:v>88434</c:v>
                </c:pt>
                <c:pt idx="11">
                  <c:v>92457</c:v>
                </c:pt>
                <c:pt idx="14">
                  <c:v>86133</c:v>
                </c:pt>
              </c:numCache>
            </c:numRef>
          </c:val>
          <c:extLst>
            <c:ext xmlns:c16="http://schemas.microsoft.com/office/drawing/2014/chart" uri="{C3380CC4-5D6E-409C-BE32-E72D297353CC}">
              <c16:uniqueId val="{00000000-E424-4ABF-8E29-74707C87E4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9</c:v>
                </c:pt>
                <c:pt idx="6">
                  <c:v>9</c:v>
                </c:pt>
                <c:pt idx="9">
                  <c:v>1</c:v>
                </c:pt>
                <c:pt idx="12">
                  <c:v>1</c:v>
                </c:pt>
              </c:numCache>
            </c:numRef>
          </c:val>
          <c:extLst>
            <c:ext xmlns:c16="http://schemas.microsoft.com/office/drawing/2014/chart" uri="{C3380CC4-5D6E-409C-BE32-E72D297353CC}">
              <c16:uniqueId val="{00000001-E424-4ABF-8E29-74707C87E4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4202</c:v>
                </c:pt>
                <c:pt idx="3">
                  <c:v>4172</c:v>
                </c:pt>
                <c:pt idx="6">
                  <c:v>4382</c:v>
                </c:pt>
                <c:pt idx="9">
                  <c:v>3911</c:v>
                </c:pt>
                <c:pt idx="12">
                  <c:v>3454</c:v>
                </c:pt>
              </c:numCache>
            </c:numRef>
          </c:val>
          <c:extLst>
            <c:ext xmlns:c16="http://schemas.microsoft.com/office/drawing/2014/chart" uri="{C3380CC4-5D6E-409C-BE32-E72D297353CC}">
              <c16:uniqueId val="{00000002-E424-4ABF-8E29-74707C87E4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348</c:v>
                </c:pt>
                <c:pt idx="3">
                  <c:v>362</c:v>
                </c:pt>
                <c:pt idx="6">
                  <c:v>357</c:v>
                </c:pt>
                <c:pt idx="9">
                  <c:v>350</c:v>
                </c:pt>
                <c:pt idx="12">
                  <c:v>347</c:v>
                </c:pt>
              </c:numCache>
            </c:numRef>
          </c:val>
          <c:extLst>
            <c:ext xmlns:c16="http://schemas.microsoft.com/office/drawing/2014/chart" uri="{C3380CC4-5D6E-409C-BE32-E72D297353CC}">
              <c16:uniqueId val="{00000003-E424-4ABF-8E29-74707C87E4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23629</c:v>
                </c:pt>
                <c:pt idx="3">
                  <c:v>22987</c:v>
                </c:pt>
                <c:pt idx="6">
                  <c:v>22883</c:v>
                </c:pt>
                <c:pt idx="9">
                  <c:v>22974</c:v>
                </c:pt>
                <c:pt idx="12">
                  <c:v>21901</c:v>
                </c:pt>
              </c:numCache>
            </c:numRef>
          </c:val>
          <c:extLst>
            <c:ext xmlns:c16="http://schemas.microsoft.com/office/drawing/2014/chart" uri="{C3380CC4-5D6E-409C-BE32-E72D297353CC}">
              <c16:uniqueId val="{00000004-E424-4ABF-8E29-74707C87E4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41165</c:v>
                </c:pt>
                <c:pt idx="3">
                  <c:v>41895</c:v>
                </c:pt>
                <c:pt idx="6">
                  <c:v>43385</c:v>
                </c:pt>
                <c:pt idx="9">
                  <c:v>44370</c:v>
                </c:pt>
                <c:pt idx="12">
                  <c:v>45220</c:v>
                </c:pt>
              </c:numCache>
            </c:numRef>
          </c:val>
          <c:extLst>
            <c:ext xmlns:c16="http://schemas.microsoft.com/office/drawing/2014/chart" uri="{C3380CC4-5D6E-409C-BE32-E72D297353CC}">
              <c16:uniqueId val="{00000005-E424-4ABF-8E29-74707C87E4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606</c:v>
                </c:pt>
                <c:pt idx="3">
                  <c:v>299</c:v>
                </c:pt>
                <c:pt idx="6">
                  <c:v>0</c:v>
                </c:pt>
                <c:pt idx="9">
                  <c:v>0</c:v>
                </c:pt>
                <c:pt idx="12">
                  <c:v>0</c:v>
                </c:pt>
              </c:numCache>
            </c:numRef>
          </c:val>
          <c:extLst>
            <c:ext xmlns:c16="http://schemas.microsoft.com/office/drawing/2014/chart" uri="{C3380CC4-5D6E-409C-BE32-E72D297353CC}">
              <c16:uniqueId val="{00000006-E424-4ABF-8E29-74707C87E4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60635</c:v>
                </c:pt>
                <c:pt idx="3">
                  <c:v>57519</c:v>
                </c:pt>
                <c:pt idx="6">
                  <c:v>48439</c:v>
                </c:pt>
                <c:pt idx="9">
                  <c:v>52383</c:v>
                </c:pt>
                <c:pt idx="12">
                  <c:v>46487</c:v>
                </c:pt>
              </c:numCache>
            </c:numRef>
          </c:val>
          <c:extLst>
            <c:ext xmlns:c16="http://schemas.microsoft.com/office/drawing/2014/chart" uri="{C3380CC4-5D6E-409C-BE32-E72D297353CC}">
              <c16:uniqueId val="{00000007-E424-4ABF-8E29-74707C87E4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34546</c:v>
                </c:pt>
                <c:pt idx="2">
                  <c:v>#N/A</c:v>
                </c:pt>
                <c:pt idx="3">
                  <c:v>#N/A</c:v>
                </c:pt>
                <c:pt idx="4">
                  <c:v>33798</c:v>
                </c:pt>
                <c:pt idx="5">
                  <c:v>#N/A</c:v>
                </c:pt>
                <c:pt idx="6">
                  <c:v>#N/A</c:v>
                </c:pt>
                <c:pt idx="7">
                  <c:v>31021</c:v>
                </c:pt>
                <c:pt idx="8">
                  <c:v>#N/A</c:v>
                </c:pt>
                <c:pt idx="9">
                  <c:v>#N/A</c:v>
                </c:pt>
                <c:pt idx="10">
                  <c:v>31532</c:v>
                </c:pt>
                <c:pt idx="11">
                  <c:v>#N/A</c:v>
                </c:pt>
                <c:pt idx="12">
                  <c:v>#N/A</c:v>
                </c:pt>
                <c:pt idx="13">
                  <c:v>31277</c:v>
                </c:pt>
                <c:pt idx="14">
                  <c:v>#N/A</c:v>
                </c:pt>
              </c:numCache>
            </c:numRef>
          </c:val>
          <c:smooth val="0"/>
          <c:extLst>
            <c:ext xmlns:c16="http://schemas.microsoft.com/office/drawing/2014/chart" uri="{C3380CC4-5D6E-409C-BE32-E72D297353CC}">
              <c16:uniqueId val="{00000008-E424-4ABF-8E29-74707C87E4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845402</c:v>
                </c:pt>
                <c:pt idx="5">
                  <c:v>843488</c:v>
                </c:pt>
                <c:pt idx="8">
                  <c:v>847439</c:v>
                </c:pt>
                <c:pt idx="11">
                  <c:v>832371</c:v>
                </c:pt>
                <c:pt idx="14">
                  <c:v>810666</c:v>
                </c:pt>
              </c:numCache>
            </c:numRef>
          </c:val>
          <c:extLst>
            <c:ext xmlns:c16="http://schemas.microsoft.com/office/drawing/2014/chart" uri="{C3380CC4-5D6E-409C-BE32-E72D297353CC}">
              <c16:uniqueId val="{00000000-7B50-4558-A65B-B79DFC685A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283458</c:v>
                </c:pt>
                <c:pt idx="5">
                  <c:v>266110</c:v>
                </c:pt>
                <c:pt idx="8">
                  <c:v>278154</c:v>
                </c:pt>
                <c:pt idx="11">
                  <c:v>284406</c:v>
                </c:pt>
                <c:pt idx="14">
                  <c:v>280878</c:v>
                </c:pt>
              </c:numCache>
            </c:numRef>
          </c:val>
          <c:extLst>
            <c:ext xmlns:c16="http://schemas.microsoft.com/office/drawing/2014/chart" uri="{C3380CC4-5D6E-409C-BE32-E72D297353CC}">
              <c16:uniqueId val="{00000001-7B50-4558-A65B-B79DFC685A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282212</c:v>
                </c:pt>
                <c:pt idx="5">
                  <c:v>295511</c:v>
                </c:pt>
                <c:pt idx="8">
                  <c:v>336218</c:v>
                </c:pt>
                <c:pt idx="11">
                  <c:v>378563</c:v>
                </c:pt>
                <c:pt idx="14">
                  <c:v>403393</c:v>
                </c:pt>
              </c:numCache>
            </c:numRef>
          </c:val>
          <c:extLst>
            <c:ext xmlns:c16="http://schemas.microsoft.com/office/drawing/2014/chart" uri="{C3380CC4-5D6E-409C-BE32-E72D297353CC}">
              <c16:uniqueId val="{00000002-7B50-4558-A65B-B79DFC685A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50-4558-A65B-B79DFC685A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50-4558-A65B-B79DFC685A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15476</c:v>
                </c:pt>
                <c:pt idx="3">
                  <c:v>19326</c:v>
                </c:pt>
                <c:pt idx="6">
                  <c:v>9955</c:v>
                </c:pt>
                <c:pt idx="9">
                  <c:v>13031</c:v>
                </c:pt>
                <c:pt idx="12">
                  <c:v>13358</c:v>
                </c:pt>
              </c:numCache>
            </c:numRef>
          </c:val>
          <c:extLst>
            <c:ext xmlns:c16="http://schemas.microsoft.com/office/drawing/2014/chart" uri="{C3380CC4-5D6E-409C-BE32-E72D297353CC}">
              <c16:uniqueId val="{00000005-7B50-4558-A65B-B79DFC685A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91931</c:v>
                </c:pt>
                <c:pt idx="3">
                  <c:v>90696</c:v>
                </c:pt>
                <c:pt idx="6">
                  <c:v>88203</c:v>
                </c:pt>
                <c:pt idx="9">
                  <c:v>87241</c:v>
                </c:pt>
                <c:pt idx="12">
                  <c:v>88709</c:v>
                </c:pt>
              </c:numCache>
            </c:numRef>
          </c:val>
          <c:extLst>
            <c:ext xmlns:c16="http://schemas.microsoft.com/office/drawing/2014/chart" uri="{C3380CC4-5D6E-409C-BE32-E72D297353CC}">
              <c16:uniqueId val="{00000006-7B50-4558-A65B-B79DFC685A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3458</c:v>
                </c:pt>
                <c:pt idx="3">
                  <c:v>3162</c:v>
                </c:pt>
                <c:pt idx="6">
                  <c:v>2824</c:v>
                </c:pt>
                <c:pt idx="9">
                  <c:v>2488</c:v>
                </c:pt>
                <c:pt idx="12">
                  <c:v>2150</c:v>
                </c:pt>
              </c:numCache>
            </c:numRef>
          </c:val>
          <c:extLst>
            <c:ext xmlns:c16="http://schemas.microsoft.com/office/drawing/2014/chart" uri="{C3380CC4-5D6E-409C-BE32-E72D297353CC}">
              <c16:uniqueId val="{00000007-7B50-4558-A65B-B79DFC685A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269493</c:v>
                </c:pt>
                <c:pt idx="3">
                  <c:v>256858</c:v>
                </c:pt>
                <c:pt idx="6">
                  <c:v>251685</c:v>
                </c:pt>
                <c:pt idx="9">
                  <c:v>259475</c:v>
                </c:pt>
                <c:pt idx="12">
                  <c:v>260432</c:v>
                </c:pt>
              </c:numCache>
            </c:numRef>
          </c:val>
          <c:extLst>
            <c:ext xmlns:c16="http://schemas.microsoft.com/office/drawing/2014/chart" uri="{C3380CC4-5D6E-409C-BE32-E72D297353CC}">
              <c16:uniqueId val="{00000008-7B50-4558-A65B-B79DFC685A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26964</c:v>
                </c:pt>
                <c:pt idx="3">
                  <c:v>29129</c:v>
                </c:pt>
                <c:pt idx="6">
                  <c:v>33552</c:v>
                </c:pt>
                <c:pt idx="9">
                  <c:v>30889</c:v>
                </c:pt>
                <c:pt idx="12">
                  <c:v>27658</c:v>
                </c:pt>
              </c:numCache>
            </c:numRef>
          </c:val>
          <c:extLst>
            <c:ext xmlns:c16="http://schemas.microsoft.com/office/drawing/2014/chart" uri="{C3380CC4-5D6E-409C-BE32-E72D297353CC}">
              <c16:uniqueId val="{00000009-7B50-4558-A65B-B79DFC685A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1408879</c:v>
                </c:pt>
                <c:pt idx="3">
                  <c:v>1400373</c:v>
                </c:pt>
                <c:pt idx="6">
                  <c:v>1401546</c:v>
                </c:pt>
                <c:pt idx="9">
                  <c:v>1387606</c:v>
                </c:pt>
                <c:pt idx="12">
                  <c:v>1367746</c:v>
                </c:pt>
              </c:numCache>
            </c:numRef>
          </c:val>
          <c:extLst>
            <c:ext xmlns:c16="http://schemas.microsoft.com/office/drawing/2014/chart" uri="{C3380CC4-5D6E-409C-BE32-E72D297353CC}">
              <c16:uniqueId val="{0000000A-7B50-4558-A65B-B79DFC685A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405131</c:v>
                </c:pt>
                <c:pt idx="2">
                  <c:v>#N/A</c:v>
                </c:pt>
                <c:pt idx="3">
                  <c:v>#N/A</c:v>
                </c:pt>
                <c:pt idx="4">
                  <c:v>394436</c:v>
                </c:pt>
                <c:pt idx="5">
                  <c:v>#N/A</c:v>
                </c:pt>
                <c:pt idx="6">
                  <c:v>#N/A</c:v>
                </c:pt>
                <c:pt idx="7">
                  <c:v>325955</c:v>
                </c:pt>
                <c:pt idx="8">
                  <c:v>#N/A</c:v>
                </c:pt>
                <c:pt idx="9">
                  <c:v>#N/A</c:v>
                </c:pt>
                <c:pt idx="10">
                  <c:v>285389</c:v>
                </c:pt>
                <c:pt idx="11">
                  <c:v>#N/A</c:v>
                </c:pt>
                <c:pt idx="12">
                  <c:v>#N/A</c:v>
                </c:pt>
                <c:pt idx="13">
                  <c:v>265116</c:v>
                </c:pt>
                <c:pt idx="14">
                  <c:v>#N/A</c:v>
                </c:pt>
              </c:numCache>
            </c:numRef>
          </c:val>
          <c:smooth val="0"/>
          <c:extLst>
            <c:ext xmlns:c16="http://schemas.microsoft.com/office/drawing/2014/chart" uri="{C3380CC4-5D6E-409C-BE32-E72D297353CC}">
              <c16:uniqueId val="{0000000B-7B50-4558-A65B-B79DFC685A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35597</c:v>
                </c:pt>
                <c:pt idx="1">
                  <c:v>36832</c:v>
                </c:pt>
                <c:pt idx="2">
                  <c:v>36623</c:v>
                </c:pt>
              </c:numCache>
            </c:numRef>
          </c:val>
          <c:extLst>
            <c:ext xmlns:c16="http://schemas.microsoft.com/office/drawing/2014/chart" uri="{C3380CC4-5D6E-409C-BE32-E72D297353CC}">
              <c16:uniqueId val="{00000000-0B76-42C7-BA12-FFAD45FBD3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19035</c:v>
                </c:pt>
                <c:pt idx="1">
                  <c:v>20731</c:v>
                </c:pt>
                <c:pt idx="2">
                  <c:v>20162</c:v>
                </c:pt>
              </c:numCache>
            </c:numRef>
          </c:val>
          <c:extLst>
            <c:ext xmlns:c16="http://schemas.microsoft.com/office/drawing/2014/chart" uri="{C3380CC4-5D6E-409C-BE32-E72D297353CC}">
              <c16:uniqueId val="{00000001-0B76-42C7-BA12-FFAD45FBD3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40261</c:v>
                </c:pt>
                <c:pt idx="1">
                  <c:v>62277</c:v>
                </c:pt>
                <c:pt idx="2">
                  <c:v>67228</c:v>
                </c:pt>
              </c:numCache>
            </c:numRef>
          </c:val>
          <c:extLst>
            <c:ext xmlns:c16="http://schemas.microsoft.com/office/drawing/2014/chart" uri="{C3380CC4-5D6E-409C-BE32-E72D297353CC}">
              <c16:uniqueId val="{00000002-0B76-42C7-BA12-FFAD45FBD3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1,593,919
1,549,268
343.47
1,123,213,196
1,104,890,536
9,362,361
453,616,210
1,105,392,640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財政力指数の分子となる基準財政収入額が市税収入の増等により増加したものの、分母となる基準財政需要額がそれ以上に増加したため、財政力指数は前年度から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今後も財政運営プランの取り組みを進め、財政基盤の強化に努めていく。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経常収支比率は、令和４年度決算額と比較して、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ポイント増加の</a:t>
          </a:r>
          <a:r>
            <a:rPr kumimoji="1" lang="en-US" altLang="ja-JP" sz="1100">
              <a:latin typeface="ＭＳ Ｐゴシック" panose="020B0600070205080204" pitchFamily="50" charset="-128"/>
              <a:ea typeface="ＭＳ Ｐゴシック" panose="020B0600070205080204" pitchFamily="50" charset="-128"/>
            </a:rPr>
            <a:t>94.1</a:t>
          </a:r>
          <a:r>
            <a:rPr kumimoji="1" lang="ja-JP" altLang="en-US" sz="1100">
              <a:latin typeface="ＭＳ Ｐゴシック" panose="020B0600070205080204" pitchFamily="50" charset="-128"/>
              <a:ea typeface="ＭＳ Ｐゴシック" panose="020B0600070205080204" pitchFamily="50" charset="-128"/>
            </a:rPr>
            <a:t>％となっているが、引き続き類似団体の平均を下回っている。</a:t>
          </a:r>
        </a:p>
        <a:p>
          <a:r>
            <a:rPr kumimoji="1" lang="ja-JP" altLang="en-US" sz="1100">
              <a:latin typeface="ＭＳ Ｐゴシック" panose="020B0600070205080204" pitchFamily="50" charset="-128"/>
              <a:ea typeface="ＭＳ Ｐゴシック" panose="020B0600070205080204" pitchFamily="50" charset="-128"/>
            </a:rPr>
            <a:t>　経常一般財源（臨時財政対策債を含む）は</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億円増加したが、教育・保育給付費等の増による扶助費などの経常経費に充当する一般財源が</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億円増加したことにより、経常収支比率は増加している。</a:t>
          </a:r>
        </a:p>
        <a:p>
          <a:r>
            <a:rPr kumimoji="1" lang="ja-JP" altLang="en-US" sz="1100">
              <a:latin typeface="ＭＳ Ｐゴシック" panose="020B0600070205080204" pitchFamily="50" charset="-128"/>
              <a:ea typeface="ＭＳ Ｐゴシック" panose="020B0600070205080204" pitchFamily="50" charset="-128"/>
            </a:rPr>
            <a:t>　政令市の中では、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都市中低い方から６番目であり、相対的に財政の弾力性、健全性は保たれていると考えているが、この指標の比率は低いほど財政構造が弾力性に富んでいることを示すため、財政構造の弾力性の拡大に向けて、引き続き健全な財政運営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81845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7326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61</xdr:row>
      <xdr:rowOff>14817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30883"/>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61</xdr:row>
      <xdr:rowOff>41628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30883"/>
          <a:ext cx="889000" cy="4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92428</xdr:rowOff>
    </xdr:from>
    <xdr:to>
      <xdr:col>11</xdr:col>
      <xdr:colOff>31750</xdr:colOff>
      <xdr:row>61</xdr:row>
      <xdr:rowOff>41628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794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31045</xdr:rowOff>
    </xdr:from>
    <xdr:to>
      <xdr:col>23</xdr:col>
      <xdr:colOff>184150</xdr:colOff>
      <xdr:row>61</xdr:row>
      <xdr:rowOff>132645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47572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35983</xdr:rowOff>
    </xdr:from>
    <xdr:to>
      <xdr:col>15</xdr:col>
      <xdr:colOff>133350</xdr:colOff>
      <xdr:row>58</xdr:row>
      <xdr:rowOff>137583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147760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162278</xdr:rowOff>
    </xdr:from>
    <xdr:to>
      <xdr:col>11</xdr:col>
      <xdr:colOff>82550</xdr:colOff>
      <xdr:row>61</xdr:row>
      <xdr:rowOff>92428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102605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41628</xdr:rowOff>
    </xdr:from>
    <xdr:to>
      <xdr:col>7</xdr:col>
      <xdr:colOff>31750</xdr:colOff>
      <xdr:row>60</xdr:row>
      <xdr:rowOff>143228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153405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人件費、物件費及び維持補修費の合計額の人口１人あたりの決算額は、令和４年度決算額と比較して減少しており、類似団体の平均を下回っている。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人件費については、退職手当の減等により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億円の減となっている。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物件費については、感染症対策費の減等により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億円の減となっている。</a:t>
          </a:r>
        </a:p>
        <a:p>
          <a:r>
            <a:rPr kumimoji="1" lang="ja-JP" altLang="en-US" sz="1300">
              <a:latin typeface="ＭＳ Ｐゴシック" panose="020B0600070205080204" pitchFamily="50" charset="-128"/>
              <a:ea typeface="ＭＳ Ｐゴシック" panose="020B0600070205080204" pitchFamily="50" charset="-128"/>
            </a:rPr>
            <a:t>　今後とも、適切な定数管理による人件費の抑制を図ることなどにより、柔軟な財政構造の維持に努める。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121600</xdr:rowOff>
    </xdr:from>
    <xdr:to>
      <xdr:col>23</xdr:col>
      <xdr:colOff>133350</xdr:colOff>
      <xdr:row>85</xdr:row>
      <xdr:rowOff>65732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23400"/>
          <a:ext cx="838200" cy="1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60672</xdr:rowOff>
    </xdr:from>
    <xdr:to>
      <xdr:col>19</xdr:col>
      <xdr:colOff>133350</xdr:colOff>
      <xdr:row>85</xdr:row>
      <xdr:rowOff>65732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62472"/>
          <a:ext cx="889000" cy="1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44886</xdr:rowOff>
    </xdr:from>
    <xdr:to>
      <xdr:col>15</xdr:col>
      <xdr:colOff>82550</xdr:colOff>
      <xdr:row>84</xdr:row>
      <xdr:rowOff>60672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2336"/>
          <a:ext cx="889000" cy="5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22733</xdr:rowOff>
    </xdr:from>
    <xdr:to>
      <xdr:col>11</xdr:col>
      <xdr:colOff>31750</xdr:colOff>
      <xdr:row>81</xdr:row>
      <xdr:rowOff>44886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38733"/>
          <a:ext cx="889000" cy="1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68519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70800</xdr:rowOff>
    </xdr:from>
    <xdr:to>
      <xdr:col>23</xdr:col>
      <xdr:colOff>184150</xdr:colOff>
      <xdr:row>85</xdr:row>
      <xdr:rowOff>950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87327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14932</xdr:rowOff>
    </xdr:from>
    <xdr:to>
      <xdr:col>19</xdr:col>
      <xdr:colOff>184150</xdr:colOff>
      <xdr:row>85</xdr:row>
      <xdr:rowOff>116532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126709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57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9872</xdr:rowOff>
    </xdr:from>
    <xdr:to>
      <xdr:col>15</xdr:col>
      <xdr:colOff>133350</xdr:colOff>
      <xdr:row>84</xdr:row>
      <xdr:rowOff>111472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121649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165536</xdr:rowOff>
    </xdr:from>
    <xdr:to>
      <xdr:col>11</xdr:col>
      <xdr:colOff>82550</xdr:colOff>
      <xdr:row>81</xdr:row>
      <xdr:rowOff>95686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105863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143383</xdr:rowOff>
    </xdr:from>
    <xdr:to>
      <xdr:col>7</xdr:col>
      <xdr:colOff>31750</xdr:colOff>
      <xdr:row>80</xdr:row>
      <xdr:rowOff>73533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83710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本市職員の給与は、人事委員会の勧告に基づく給与改定により、市内民間給与との均衡が図られており、適正な水準となっているが、類似団体内平均値を上回っていることなどを踏まえ、平成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年度から、一部の級において、号給カットを実施するとともに、昇格した場合の給料月額の増加額の縮減について国を上回る見直しを実施、平成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は、中堅層の給料上昇を抑制するための昇給制度の見直しも実施しており、これらの見直しは中・長期的に効果が表れるものであるため、引き続き、指数に与える効果を分析していく必要があると考え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た、令和６年度の給与改定では、国の対応級の最高俸給月額を超える本市号給については、ラスパイレス指数への影響等を考慮し、国の対応級の最低引上げ額から逓減させる形の引上げとし、最高号給につい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円の引上げとした。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職員給与については、今後も、人事委員会の勧告を尊重し、市内民間給与との均衡が図られるよう措置するとともに、より一層市民の理解が得られるよう、必要な見直しに努めていく。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定員管理の目標を設定したのは、平成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人削減の目標を掲げた集中改革プランと、平成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人体制とする目標を掲げた行政改革プランがあるが、いずれの目標も達成済み（集中改革プラン：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人削減、行政改革プラン：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に達成（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令和５年度についても、行政需要の増大に対応しつつ、業務のアウトソーシングや執行体制の見直しを進めた結果、類似団体の中でも特に少ない数字となっている。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今後も市民サービスの低下を招かないよう留意しながら事務事業や執行体制の見直しを行い、簡素で効率的な市役所の構築に努めていく。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109855</xdr:rowOff>
    </xdr:from>
    <xdr:to>
      <xdr:col>81</xdr:col>
      <xdr:colOff>44450</xdr:colOff>
      <xdr:row>66</xdr:row>
      <xdr:rowOff>98637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396855"/>
          <a:ext cx="0" cy="1017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70714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3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98637</xdr:rowOff>
    </xdr:from>
    <xdr:to>
      <xdr:col>81</xdr:col>
      <xdr:colOff>133350</xdr:colOff>
      <xdr:row>66</xdr:row>
      <xdr:rowOff>98637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1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24782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101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109855</xdr:rowOff>
    </xdr:from>
    <xdr:to>
      <xdr:col>81</xdr:col>
      <xdr:colOff>133350</xdr:colOff>
      <xdr:row>60</xdr:row>
      <xdr:rowOff>109855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39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129963</xdr:rowOff>
    </xdr:from>
    <xdr:to>
      <xdr:col>81</xdr:col>
      <xdr:colOff>44450</xdr:colOff>
      <xdr:row>61</xdr:row>
      <xdr:rowOff>30904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169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67750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86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95673</xdr:rowOff>
    </xdr:from>
    <xdr:to>
      <xdr:col>81</xdr:col>
      <xdr:colOff>95250</xdr:colOff>
      <xdr:row>64</xdr:row>
      <xdr:rowOff>25823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101812</xdr:rowOff>
    </xdr:from>
    <xdr:to>
      <xdr:col>77</xdr:col>
      <xdr:colOff>44450</xdr:colOff>
      <xdr:row>60</xdr:row>
      <xdr:rowOff>129963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75565</xdr:rowOff>
    </xdr:from>
    <xdr:to>
      <xdr:col>77</xdr:col>
      <xdr:colOff>95250</xdr:colOff>
      <xdr:row>64</xdr:row>
      <xdr:rowOff>5715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161942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113877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888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67521</xdr:rowOff>
    </xdr:from>
    <xdr:to>
      <xdr:col>73</xdr:col>
      <xdr:colOff>44450</xdr:colOff>
      <xdr:row>63</xdr:row>
      <xdr:rowOff>169121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153898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60</xdr:row>
      <xdr:rowOff>113877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2794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55456</xdr:rowOff>
    </xdr:from>
    <xdr:to>
      <xdr:col>68</xdr:col>
      <xdr:colOff>203200</xdr:colOff>
      <xdr:row>63</xdr:row>
      <xdr:rowOff>157056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70062</xdr:rowOff>
    </xdr:from>
    <xdr:to>
      <xdr:col>64</xdr:col>
      <xdr:colOff>152400</xdr:colOff>
      <xdr:row>63</xdr:row>
      <xdr:rowOff>212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156439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72831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5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51012</xdr:rowOff>
    </xdr:from>
    <xdr:to>
      <xdr:col>73</xdr:col>
      <xdr:colOff>44450</xdr:colOff>
      <xdr:row>60</xdr:row>
      <xdr:rowOff>152612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162789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令和５年度決算における本市の比率は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年度以降、市債発行に国の許可が必要となる基準（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％）を下回っています。また、年々低下（改善）しており、政令市平均に近づいています。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52211</xdr:rowOff>
    </xdr:from>
    <xdr:to>
      <xdr:col>81</xdr:col>
      <xdr:colOff>44450</xdr:colOff>
      <xdr:row>42</xdr:row>
      <xdr:rowOff>105833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2531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159455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0673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108655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603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108655</xdr:rowOff>
    </xdr:from>
    <xdr:to>
      <xdr:col>68</xdr:col>
      <xdr:colOff>152400</xdr:colOff>
      <xdr:row>44</xdr:row>
      <xdr:rowOff>4233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4810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144938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57855</xdr:rowOff>
    </xdr:from>
    <xdr:to>
      <xdr:col>68</xdr:col>
      <xdr:colOff>203200</xdr:colOff>
      <xdr:row>43</xdr:row>
      <xdr:rowOff>159455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144232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億円の減）等により年々改善し、類似団体の平均に近付きつつあるが、引き続き改善を図っていく必要がある。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今後も地方債現在高の着実な縮減などにより、将来にわたり持続可能な財政運営に努めていく。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165566</xdr:rowOff>
    </xdr:from>
    <xdr:to>
      <xdr:col>81</xdr:col>
      <xdr:colOff>44450</xdr:colOff>
      <xdr:row>17</xdr:row>
      <xdr:rowOff>53636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908766"/>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53636</xdr:rowOff>
    </xdr:from>
    <xdr:to>
      <xdr:col>77</xdr:col>
      <xdr:colOff>44450</xdr:colOff>
      <xdr:row>17</xdr:row>
      <xdr:rowOff>122809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68286"/>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122809</xdr:rowOff>
    </xdr:from>
    <xdr:to>
      <xdr:col>72</xdr:col>
      <xdr:colOff>203200</xdr:colOff>
      <xdr:row>18</xdr:row>
      <xdr:rowOff>146008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037459"/>
          <a:ext cx="889000" cy="1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146008</xdr:rowOff>
    </xdr:from>
    <xdr:to>
      <xdr:col>68</xdr:col>
      <xdr:colOff>152400</xdr:colOff>
      <xdr:row>19</xdr:row>
      <xdr:rowOff>16383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23210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114766</xdr:rowOff>
    </xdr:from>
    <xdr:to>
      <xdr:col>81</xdr:col>
      <xdr:colOff>95250</xdr:colOff>
      <xdr:row>17</xdr:row>
      <xdr:rowOff>44916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86843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3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2836</xdr:rowOff>
    </xdr:from>
    <xdr:to>
      <xdr:col>77</xdr:col>
      <xdr:colOff>95250</xdr:colOff>
      <xdr:row>17</xdr:row>
      <xdr:rowOff>104436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89213</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72009</xdr:rowOff>
    </xdr:from>
    <xdr:to>
      <xdr:col>73</xdr:col>
      <xdr:colOff>44450</xdr:colOff>
      <xdr:row>18</xdr:row>
      <xdr:rowOff>2159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158386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95208</xdr:rowOff>
    </xdr:from>
    <xdr:to>
      <xdr:col>68</xdr:col>
      <xdr:colOff>203200</xdr:colOff>
      <xdr:row>19</xdr:row>
      <xdr:rowOff>25358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10135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2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137033</xdr:rowOff>
    </xdr:from>
    <xdr:to>
      <xdr:col>64</xdr:col>
      <xdr:colOff>152400</xdr:colOff>
      <xdr:row>19</xdr:row>
      <xdr:rowOff>67183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51960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1,593,919
1,549,268
343.47
1,123,213,196
1,104,890,536
9,362,361
453,616,210
1,105,392,640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業務のアウトソーシングや業務の実施体制の見直しなどに早くから取り組んできた結果、類似団体と比較して人口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人当たり職員数が少ないことや、退職手当の段階的引き下げ（平成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％の水準引き下げ）、平成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年度からの給料水準の平均</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％の引き下げ等により、人件費に係る経常収支比率は類似団体内で２番目に低くなっている。</a:t>
          </a:r>
        </a:p>
        <a:p>
          <a:r>
            <a:rPr kumimoji="1" lang="ja-JP" altLang="en-US" sz="1100">
              <a:latin typeface="ＭＳ Ｐゴシック" panose="020B0600070205080204" pitchFamily="50" charset="-128"/>
              <a:ea typeface="ＭＳ Ｐゴシック" panose="020B0600070205080204" pitchFamily="50" charset="-128"/>
            </a:rPr>
            <a:t>　合理的根拠に基づく政策立案などにより、限られた人的資源を最大限に生かすとともに、多様な主体との共創・共働や連携を一層進めていく。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118836</xdr:rowOff>
    </xdr:from>
    <xdr:to>
      <xdr:col>24</xdr:col>
      <xdr:colOff>25400</xdr:colOff>
      <xdr:row>33</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766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56441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33</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6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34</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6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2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68036</xdr:rowOff>
    </xdr:from>
    <xdr:to>
      <xdr:col>24</xdr:col>
      <xdr:colOff>76200</xdr:colOff>
      <xdr:row>33</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7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117022</xdr:rowOff>
    </xdr:from>
    <xdr:to>
      <xdr:col>20</xdr:col>
      <xdr:colOff>38100</xdr:colOff>
      <xdr:row>34</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57349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令和４年度決算と比較して、各種業務委託料等の物件費の増により経常的経費充当一般財源が増となったことにより、経常収支比率は増加している。</a:t>
          </a:r>
        </a:p>
        <a:p>
          <a:r>
            <a:rPr kumimoji="1" lang="ja-JP" altLang="en-US" sz="1300">
              <a:latin typeface="ＭＳ Ｐゴシック" panose="020B0600070205080204" pitchFamily="50" charset="-128"/>
              <a:ea typeface="ＭＳ Ｐゴシック" panose="020B0600070205080204" pitchFamily="50" charset="-128"/>
            </a:rPr>
            <a:t>　今後も指定管理者制度の活用などにより、施設の維持管理コストの縮減に努めていく。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15</xdr:row>
      <xdr:rowOff>167821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23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151493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94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946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143329</xdr:rowOff>
    </xdr:from>
    <xdr:to>
      <xdr:col>69</xdr:col>
      <xdr:colOff>92075</xdr:colOff>
      <xdr:row>15</xdr:row>
      <xdr:rowOff>4536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543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117021</xdr:rowOff>
    </xdr:from>
    <xdr:to>
      <xdr:col>82</xdr:col>
      <xdr:colOff>158750</xdr:colOff>
      <xdr:row>16</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89098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令和４年度決算と比較して、教育・保育給付費が</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億円の増、障がい者福祉サービス関係給付費等が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億円の増、障がい児施設給付費が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億円の増となっていること等により、経常的経費充当一般財源が</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億円の増となっており、扶助費に係る経常収支比率が増加している。</a:t>
          </a:r>
        </a:p>
        <a:p>
          <a:r>
            <a:rPr kumimoji="1" lang="ja-JP" altLang="en-US" sz="1300">
              <a:latin typeface="ＭＳ Ｐゴシック" panose="020B0600070205080204" pitchFamily="50" charset="-128"/>
              <a:ea typeface="ＭＳ Ｐゴシック" panose="020B0600070205080204" pitchFamily="50" charset="-128"/>
            </a:rPr>
            <a:t>　高齢化の進行や障がい福祉サービスの利用増等により、扶助費については今後も増加が見込まれる。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1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その他に係る経常収支比率は、老年人口の増加等に伴う介護保険事業及び後期高齢者医療事業への繰出金は増となっているが、維持補修費の経常的経費充当一般財源が減となったことで減少している。</a:t>
          </a:r>
        </a:p>
        <a:p>
          <a:r>
            <a:rPr kumimoji="1" lang="ja-JP" altLang="en-US" sz="1200">
              <a:latin typeface="ＭＳ Ｐゴシック" panose="020B0600070205080204" pitchFamily="50" charset="-128"/>
              <a:ea typeface="ＭＳ Ｐゴシック" panose="020B0600070205080204" pitchFamily="50" charset="-128"/>
            </a:rPr>
            <a:t>　住民基本台帳に基づく</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歳以上の高齢者が総人口に占める割合について、令和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日現在は</a:t>
          </a:r>
          <a:r>
            <a:rPr kumimoji="1" lang="en-US" altLang="ja-JP" sz="1200">
              <a:latin typeface="ＭＳ Ｐゴシック" panose="020B0600070205080204" pitchFamily="50" charset="-128"/>
              <a:ea typeface="ＭＳ Ｐゴシック" panose="020B0600070205080204" pitchFamily="50" charset="-128"/>
            </a:rPr>
            <a:t>22.2</a:t>
          </a:r>
          <a:r>
            <a:rPr kumimoji="1" lang="ja-JP" altLang="en-US" sz="1200">
              <a:latin typeface="ＭＳ Ｐゴシック" panose="020B0600070205080204" pitchFamily="50" charset="-128"/>
              <a:ea typeface="ＭＳ Ｐゴシック" panose="020B0600070205080204" pitchFamily="50" charset="-128"/>
            </a:rPr>
            <a:t>％であったのに対し、令和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日現在では</a:t>
          </a:r>
          <a:r>
            <a:rPr kumimoji="1" lang="en-US" altLang="ja-JP" sz="1200">
              <a:latin typeface="ＭＳ Ｐゴシック" panose="020B0600070205080204" pitchFamily="50" charset="-128"/>
              <a:ea typeface="ＭＳ Ｐゴシック" panose="020B0600070205080204" pitchFamily="50" charset="-128"/>
            </a:rPr>
            <a:t>22.25</a:t>
          </a:r>
          <a:r>
            <a:rPr kumimoji="1" lang="ja-JP" altLang="en-US" sz="1200">
              <a:latin typeface="ＭＳ Ｐゴシック" panose="020B0600070205080204" pitchFamily="50" charset="-128"/>
              <a:ea typeface="ＭＳ Ｐゴシック" panose="020B0600070205080204" pitchFamily="50" charset="-128"/>
            </a:rPr>
            <a:t>％と増加している。今後も高齢化に伴い、介護保険事業や後期高齢者医療事業への繰出金は増加するものと考えられる。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102507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179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84365</xdr:rowOff>
    </xdr:from>
    <xdr:to>
      <xdr:col>78</xdr:col>
      <xdr:colOff>120650</xdr:colOff>
      <xdr:row>56</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51707</xdr:rowOff>
    </xdr:from>
    <xdr:to>
      <xdr:col>69</xdr:col>
      <xdr:colOff>142875</xdr:colOff>
      <xdr:row>55</xdr:row>
      <xdr:rowOff>153307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163484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が類似団体平均を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に係る全市的なルールを定めた「補助金ガイドライン」を策定（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月）し、それに伴い補助金交付規則も改正（平成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日施行）し、更なる適正化を図っている。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115570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令和４年度決算と比較して、経常一般財源等歳入合計は減となっているが、それ以上に経常的経費充当一般財源が減となったことで、経常収支比率はやや減少となっている。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その中でも、元金の償還は経常的経費充当一般財源が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億円の減となっている。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今後の公債費は、市債発行額の抑制による市債残高縮減の効果等により、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億円台から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億円台で推移する見込みである。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61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127000</xdr:rowOff>
    </xdr:from>
    <xdr:to>
      <xdr:col>19</xdr:col>
      <xdr:colOff>187325</xdr:colOff>
      <xdr:row>79</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67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165100</xdr:rowOff>
    </xdr:from>
    <xdr:to>
      <xdr:col>15</xdr:col>
      <xdr:colOff>98425</xdr:colOff>
      <xdr:row>80</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70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165100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76200</xdr:rowOff>
    </xdr:from>
    <xdr:to>
      <xdr:col>20</xdr:col>
      <xdr:colOff>38100</xdr:colOff>
      <xdr:row>80</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162577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114300</xdr:rowOff>
    </xdr:from>
    <xdr:to>
      <xdr:col>15</xdr:col>
      <xdr:colOff>149225</xdr:colOff>
      <xdr:row>80</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令和４年度決算と比較して、人件費や扶助費、繰出金等の増により経常的経費充当一般財源が増となったことで、経常収支比率が増加している。</a:t>
          </a:r>
        </a:p>
        <a:p>
          <a:r>
            <a:rPr kumimoji="1" lang="ja-JP" altLang="en-US" sz="1000">
              <a:latin typeface="ＭＳ Ｐゴシック" panose="020B0600070205080204" pitchFamily="50" charset="-128"/>
              <a:ea typeface="ＭＳ Ｐゴシック" panose="020B0600070205080204" pitchFamily="50" charset="-128"/>
            </a:rPr>
            <a:t>　今後も福祉サービスの利用者の増に伴う扶助費の増や、老年人口の増加に伴う後期高齢者医療、介護保険事業への公費負担の大幅な増加が見込まれる。</a:t>
          </a:r>
        </a:p>
        <a:p>
          <a:r>
            <a:rPr kumimoji="1" lang="ja-JP" altLang="en-US" sz="1000">
              <a:latin typeface="ＭＳ Ｐゴシック" panose="020B0600070205080204" pitchFamily="50" charset="-128"/>
              <a:ea typeface="ＭＳ Ｐゴシック" panose="020B0600070205080204" pitchFamily="50" charset="-128"/>
            </a:rPr>
            <a:t>　本市では、令和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見直しなどの不断の改善に取り組んで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12700</xdr:rowOff>
    </xdr:from>
    <xdr:to>
      <xdr:col>82</xdr:col>
      <xdr:colOff>107950</xdr:colOff>
      <xdr:row>81</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87145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13352</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41275</xdr:rowOff>
    </xdr:from>
    <xdr:to>
      <xdr:col>82</xdr:col>
      <xdr:colOff>196850</xdr:colOff>
      <xdr:row>81</xdr:row>
      <xdr:rowOff>41275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99077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12700</xdr:rowOff>
    </xdr:from>
    <xdr:to>
      <xdr:col>82</xdr:col>
      <xdr:colOff>196850</xdr:colOff>
      <xdr:row>75</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87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155575</xdr:rowOff>
    </xdr:from>
    <xdr:to>
      <xdr:col>82</xdr:col>
      <xdr:colOff>107950</xdr:colOff>
      <xdr:row>75</xdr:row>
      <xdr:rowOff>60325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8428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57802</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259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85725</xdr:rowOff>
    </xdr:from>
    <xdr:to>
      <xdr:col>82</xdr:col>
      <xdr:colOff>158750</xdr:colOff>
      <xdr:row>78</xdr:row>
      <xdr:rowOff>15875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28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165100</xdr:rowOff>
    </xdr:from>
    <xdr:to>
      <xdr:col>78</xdr:col>
      <xdr:colOff>69850</xdr:colOff>
      <xdr:row>74</xdr:row>
      <xdr:rowOff>155575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509500"/>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165100</xdr:rowOff>
    </xdr:from>
    <xdr:to>
      <xdr:col>73</xdr:col>
      <xdr:colOff>180975</xdr:colOff>
      <xdr:row>74</xdr:row>
      <xdr:rowOff>88900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509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85725</xdr:rowOff>
    </xdr:from>
    <xdr:to>
      <xdr:col>74</xdr:col>
      <xdr:colOff>31750</xdr:colOff>
      <xdr:row>76</xdr:row>
      <xdr:rowOff>15875</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155575</xdr:rowOff>
    </xdr:from>
    <xdr:to>
      <xdr:col>69</xdr:col>
      <xdr:colOff>92075</xdr:colOff>
      <xdr:row>74</xdr:row>
      <xdr:rowOff>88900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6714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xdr:rowOff>
    </xdr:from>
    <xdr:to>
      <xdr:col>82</xdr:col>
      <xdr:colOff>158750</xdr:colOff>
      <xdr:row>75</xdr:row>
      <xdr:rowOff>111125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89552</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77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104775</xdr:rowOff>
    </xdr:from>
    <xdr:to>
      <xdr:col>78</xdr:col>
      <xdr:colOff>120650</xdr:colOff>
      <xdr:row>75</xdr:row>
      <xdr:rowOff>34925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45102</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114300</xdr:rowOff>
    </xdr:from>
    <xdr:to>
      <xdr:col>74</xdr:col>
      <xdr:colOff>31750</xdr:colOff>
      <xdr:row>73</xdr:row>
      <xdr:rowOff>44450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104775</xdr:rowOff>
    </xdr:from>
    <xdr:to>
      <xdr:col>65</xdr:col>
      <xdr:colOff>53975</xdr:colOff>
      <xdr:row>74</xdr:row>
      <xdr:rowOff>34925</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45102</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38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18682</xdr:rowOff>
    </xdr:from>
    <xdr:to>
      <xdr:col>29</xdr:col>
      <xdr:colOff>127000</xdr:colOff>
      <xdr:row>18</xdr:row>
      <xdr:rowOff>78384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2407"/>
          <a:ext cx="647700" cy="5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78384</xdr:rowOff>
    </xdr:from>
    <xdr:to>
      <xdr:col>26</xdr:col>
      <xdr:colOff>50800</xdr:colOff>
      <xdr:row>18</xdr:row>
      <xdr:rowOff>95644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2109"/>
          <a:ext cx="6985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95644</xdr:rowOff>
    </xdr:from>
    <xdr:to>
      <xdr:col>22</xdr:col>
      <xdr:colOff>114300</xdr:colOff>
      <xdr:row>18</xdr:row>
      <xdr:rowOff>123457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9369"/>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123457</xdr:rowOff>
    </xdr:from>
    <xdr:to>
      <xdr:col>18</xdr:col>
      <xdr:colOff>177800</xdr:colOff>
      <xdr:row>18</xdr:row>
      <xdr:rowOff>158814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7182"/>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139332</xdr:rowOff>
    </xdr:from>
    <xdr:to>
      <xdr:col>29</xdr:col>
      <xdr:colOff>177800</xdr:colOff>
      <xdr:row>18</xdr:row>
      <xdr:rowOff>69482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111409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27584</xdr:rowOff>
    </xdr:from>
    <xdr:to>
      <xdr:col>26</xdr:col>
      <xdr:colOff>101600</xdr:colOff>
      <xdr:row>18</xdr:row>
      <xdr:rowOff>129184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113961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44844</xdr:rowOff>
    </xdr:from>
    <xdr:to>
      <xdr:col>22</xdr:col>
      <xdr:colOff>165100</xdr:colOff>
      <xdr:row>18</xdr:row>
      <xdr:rowOff>146444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131221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72657</xdr:rowOff>
    </xdr:from>
    <xdr:to>
      <xdr:col>19</xdr:col>
      <xdr:colOff>38100</xdr:colOff>
      <xdr:row>19</xdr:row>
      <xdr:rowOff>2807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108014</xdr:rowOff>
    </xdr:from>
    <xdr:to>
      <xdr:col>15</xdr:col>
      <xdr:colOff>101600</xdr:colOff>
      <xdr:row>19</xdr:row>
      <xdr:rowOff>38164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22941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186436</xdr:rowOff>
    </xdr:from>
    <xdr:to>
      <xdr:col>29</xdr:col>
      <xdr:colOff>127000</xdr:colOff>
      <xdr:row>35</xdr:row>
      <xdr:rowOff>198551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96786"/>
          <a:ext cx="647700" cy="1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186436</xdr:rowOff>
    </xdr:from>
    <xdr:to>
      <xdr:col>26</xdr:col>
      <xdr:colOff>50800</xdr:colOff>
      <xdr:row>35</xdr:row>
      <xdr:rowOff>192532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96786"/>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122162</xdr:rowOff>
    </xdr:from>
    <xdr:to>
      <xdr:col>22</xdr:col>
      <xdr:colOff>114300</xdr:colOff>
      <xdr:row>35</xdr:row>
      <xdr:rowOff>192532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32512"/>
          <a:ext cx="698500" cy="70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99263</xdr:rowOff>
    </xdr:from>
    <xdr:to>
      <xdr:col>18</xdr:col>
      <xdr:colOff>177800</xdr:colOff>
      <xdr:row>35</xdr:row>
      <xdr:rowOff>122162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09613"/>
          <a:ext cx="698500" cy="2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147751</xdr:rowOff>
    </xdr:from>
    <xdr:to>
      <xdr:col>29</xdr:col>
      <xdr:colOff>177800</xdr:colOff>
      <xdr:row>35</xdr:row>
      <xdr:rowOff>249351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5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335728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0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135636</xdr:rowOff>
    </xdr:from>
    <xdr:to>
      <xdr:col>26</xdr:col>
      <xdr:colOff>101600</xdr:colOff>
      <xdr:row>35</xdr:row>
      <xdr:rowOff>237236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4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247413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141732</xdr:rowOff>
    </xdr:from>
    <xdr:to>
      <xdr:col>22</xdr:col>
      <xdr:colOff>165100</xdr:colOff>
      <xdr:row>35</xdr:row>
      <xdr:rowOff>243332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253509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71362</xdr:rowOff>
    </xdr:from>
    <xdr:to>
      <xdr:col>19</xdr:col>
      <xdr:colOff>38100</xdr:colOff>
      <xdr:row>35</xdr:row>
      <xdr:rowOff>172962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183139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48463</xdr:rowOff>
    </xdr:from>
    <xdr:to>
      <xdr:col>15</xdr:col>
      <xdr:colOff>101600</xdr:colOff>
      <xdr:row>35</xdr:row>
      <xdr:rowOff>150063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5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160240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2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1,593,919
1,549,268
343.47
1,123,213,196
1,104,890,536
9,362,361
453,616,210
1,105,392,640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95123</xdr:rowOff>
    </xdr:from>
    <xdr:to>
      <xdr:col>24</xdr:col>
      <xdr:colOff>63500</xdr:colOff>
      <xdr:row>37</xdr:row>
      <xdr:rowOff>16866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67323"/>
          <a:ext cx="8382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95123</xdr:rowOff>
    </xdr:from>
    <xdr:to>
      <xdr:col>19</xdr:col>
      <xdr:colOff>177800</xdr:colOff>
      <xdr:row>36</xdr:row>
      <xdr:rowOff>101867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732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101867</xdr:rowOff>
    </xdr:from>
    <xdr:to>
      <xdr:col>15</xdr:col>
      <xdr:colOff>50800</xdr:colOff>
      <xdr:row>36</xdr:row>
      <xdr:rowOff>130594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406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130594</xdr:rowOff>
    </xdr:from>
    <xdr:to>
      <xdr:col>10</xdr:col>
      <xdr:colOff>114300</xdr:colOff>
      <xdr:row>37</xdr:row>
      <xdr:rowOff>19571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2794"/>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137516</xdr:rowOff>
    </xdr:from>
    <xdr:to>
      <xdr:col>24</xdr:col>
      <xdr:colOff>114300</xdr:colOff>
      <xdr:row>37</xdr:row>
      <xdr:rowOff>67666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115943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44323</xdr:rowOff>
    </xdr:from>
    <xdr:to>
      <xdr:col>20</xdr:col>
      <xdr:colOff>38100</xdr:colOff>
      <xdr:row>36</xdr:row>
      <xdr:rowOff>145923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137050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51067</xdr:rowOff>
    </xdr:from>
    <xdr:to>
      <xdr:col>15</xdr:col>
      <xdr:colOff>101600</xdr:colOff>
      <xdr:row>36</xdr:row>
      <xdr:rowOff>152667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143794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79794</xdr:rowOff>
    </xdr:from>
    <xdr:to>
      <xdr:col>10</xdr:col>
      <xdr:colOff>165100</xdr:colOff>
      <xdr:row>37</xdr:row>
      <xdr:rowOff>9944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140221</xdr:rowOff>
    </xdr:from>
    <xdr:to>
      <xdr:col>6</xdr:col>
      <xdr:colOff>38100</xdr:colOff>
      <xdr:row>37</xdr:row>
      <xdr:rowOff>70371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61498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1260</xdr:rowOff>
    </xdr:from>
    <xdr:to>
      <xdr:col>24</xdr:col>
      <xdr:colOff>63500</xdr:colOff>
      <xdr:row>53</xdr:row>
      <xdr:rowOff>46980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9166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1260</xdr:rowOff>
    </xdr:from>
    <xdr:to>
      <xdr:col>19</xdr:col>
      <xdr:colOff>177800</xdr:colOff>
      <xdr:row>52</xdr:row>
      <xdr:rowOff>129139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916660"/>
          <a:ext cx="889000" cy="1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129139</xdr:rowOff>
    </xdr:from>
    <xdr:to>
      <xdr:col>15</xdr:col>
      <xdr:colOff>50800</xdr:colOff>
      <xdr:row>56</xdr:row>
      <xdr:rowOff>19959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044539"/>
          <a:ext cx="889000" cy="5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19959</xdr:rowOff>
    </xdr:from>
    <xdr:to>
      <xdr:col>10</xdr:col>
      <xdr:colOff>114300</xdr:colOff>
      <xdr:row>56</xdr:row>
      <xdr:rowOff>156936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21159"/>
          <a:ext cx="8890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167630</xdr:rowOff>
    </xdr:from>
    <xdr:to>
      <xdr:col>24</xdr:col>
      <xdr:colOff>114300</xdr:colOff>
      <xdr:row>53</xdr:row>
      <xdr:rowOff>97780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19057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121910</xdr:rowOff>
    </xdr:from>
    <xdr:to>
      <xdr:col>20</xdr:col>
      <xdr:colOff>38100</xdr:colOff>
      <xdr:row>52</xdr:row>
      <xdr:rowOff>52060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68587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6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78339</xdr:rowOff>
    </xdr:from>
    <xdr:to>
      <xdr:col>15</xdr:col>
      <xdr:colOff>101600</xdr:colOff>
      <xdr:row>53</xdr:row>
      <xdr:rowOff>8489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25016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140609</xdr:rowOff>
    </xdr:from>
    <xdr:to>
      <xdr:col>10</xdr:col>
      <xdr:colOff>165100</xdr:colOff>
      <xdr:row>56</xdr:row>
      <xdr:rowOff>70759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87286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106136</xdr:rowOff>
    </xdr:from>
    <xdr:to>
      <xdr:col>6</xdr:col>
      <xdr:colOff>38100</xdr:colOff>
      <xdr:row>57</xdr:row>
      <xdr:rowOff>36286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52813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159947</xdr:rowOff>
    </xdr:from>
    <xdr:to>
      <xdr:col>24</xdr:col>
      <xdr:colOff>63500</xdr:colOff>
      <xdr:row>77</xdr:row>
      <xdr:rowOff>17997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90147"/>
          <a:ext cx="8382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17997</xdr:rowOff>
    </xdr:from>
    <xdr:to>
      <xdr:col>19</xdr:col>
      <xdr:colOff>177800</xdr:colOff>
      <xdr:row>77</xdr:row>
      <xdr:rowOff>107152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19647"/>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90605</xdr:rowOff>
    </xdr:from>
    <xdr:to>
      <xdr:col>15</xdr:col>
      <xdr:colOff>50800</xdr:colOff>
      <xdr:row>77</xdr:row>
      <xdr:rowOff>107152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92255"/>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35523</xdr:rowOff>
    </xdr:from>
    <xdr:to>
      <xdr:col>10</xdr:col>
      <xdr:colOff>114300</xdr:colOff>
      <xdr:row>77</xdr:row>
      <xdr:rowOff>90605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37173"/>
          <a:ext cx="8890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109147</xdr:rowOff>
    </xdr:from>
    <xdr:to>
      <xdr:col>24</xdr:col>
      <xdr:colOff>114300</xdr:colOff>
      <xdr:row>77</xdr:row>
      <xdr:rowOff>39297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87574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1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138647</xdr:rowOff>
    </xdr:from>
    <xdr:to>
      <xdr:col>20</xdr:col>
      <xdr:colOff>38100</xdr:colOff>
      <xdr:row>77</xdr:row>
      <xdr:rowOff>68797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2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56352</xdr:rowOff>
    </xdr:from>
    <xdr:to>
      <xdr:col>15</xdr:col>
      <xdr:colOff>101600</xdr:colOff>
      <xdr:row>77</xdr:row>
      <xdr:rowOff>157952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149079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39805</xdr:rowOff>
    </xdr:from>
    <xdr:to>
      <xdr:col>10</xdr:col>
      <xdr:colOff>165100</xdr:colOff>
      <xdr:row>77</xdr:row>
      <xdr:rowOff>141405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132532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3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156173</xdr:rowOff>
    </xdr:from>
    <xdr:to>
      <xdr:col>6</xdr:col>
      <xdr:colOff>38100</xdr:colOff>
      <xdr:row>77</xdr:row>
      <xdr:rowOff>86323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77450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148952</xdr:rowOff>
    </xdr:from>
    <xdr:to>
      <xdr:col>24</xdr:col>
      <xdr:colOff>63500</xdr:colOff>
      <xdr:row>96</xdr:row>
      <xdr:rowOff>24279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36702"/>
          <a:ext cx="8382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24279</xdr:rowOff>
    </xdr:from>
    <xdr:to>
      <xdr:col>19</xdr:col>
      <xdr:colOff>177800</xdr:colOff>
      <xdr:row>96</xdr:row>
      <xdr:rowOff>47901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8347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47901</xdr:rowOff>
    </xdr:from>
    <xdr:to>
      <xdr:col>15</xdr:col>
      <xdr:colOff>50800</xdr:colOff>
      <xdr:row>97</xdr:row>
      <xdr:rowOff>117830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07101"/>
          <a:ext cx="889000" cy="24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117830</xdr:rowOff>
    </xdr:from>
    <xdr:to>
      <xdr:col>10</xdr:col>
      <xdr:colOff>114300</xdr:colOff>
      <xdr:row>97</xdr:row>
      <xdr:rowOff>158325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48480"/>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98152</xdr:rowOff>
    </xdr:from>
    <xdr:to>
      <xdr:col>24</xdr:col>
      <xdr:colOff>114300</xdr:colOff>
      <xdr:row>96</xdr:row>
      <xdr:rowOff>28302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121029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3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144929</xdr:rowOff>
    </xdr:from>
    <xdr:to>
      <xdr:col>20</xdr:col>
      <xdr:colOff>38100</xdr:colOff>
      <xdr:row>96</xdr:row>
      <xdr:rowOff>75079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91606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2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168551</xdr:rowOff>
    </xdr:from>
    <xdr:to>
      <xdr:col>15</xdr:col>
      <xdr:colOff>101600</xdr:colOff>
      <xdr:row>96</xdr:row>
      <xdr:rowOff>98701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115228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23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67030</xdr:rowOff>
    </xdr:from>
    <xdr:to>
      <xdr:col>10</xdr:col>
      <xdr:colOff>165100</xdr:colOff>
      <xdr:row>97</xdr:row>
      <xdr:rowOff>168630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13707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47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107525</xdr:rowOff>
    </xdr:from>
    <xdr:to>
      <xdr:col>6</xdr:col>
      <xdr:colOff>38100</xdr:colOff>
      <xdr:row>98</xdr:row>
      <xdr:rowOff>37675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54202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51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45186</xdr:rowOff>
    </xdr:from>
    <xdr:to>
      <xdr:col>55</xdr:col>
      <xdr:colOff>0</xdr:colOff>
      <xdr:row>38</xdr:row>
      <xdr:rowOff>47854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60286"/>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20854</xdr:rowOff>
    </xdr:from>
    <xdr:to>
      <xdr:col>50</xdr:col>
      <xdr:colOff>114300</xdr:colOff>
      <xdr:row>38</xdr:row>
      <xdr:rowOff>45186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35954"/>
          <a:ext cx="889000" cy="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143802</xdr:rowOff>
    </xdr:from>
    <xdr:to>
      <xdr:col>45</xdr:col>
      <xdr:colOff>177800</xdr:colOff>
      <xdr:row>38</xdr:row>
      <xdr:rowOff>20854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87302"/>
          <a:ext cx="889000" cy="12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143802</xdr:rowOff>
    </xdr:from>
    <xdr:to>
      <xdr:col>41</xdr:col>
      <xdr:colOff>50800</xdr:colOff>
      <xdr:row>38</xdr:row>
      <xdr:rowOff>118414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87302"/>
          <a:ext cx="889000" cy="134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168504</xdr:rowOff>
    </xdr:from>
    <xdr:to>
      <xdr:col>55</xdr:col>
      <xdr:colOff>50800</xdr:colOff>
      <xdr:row>38</xdr:row>
      <xdr:rowOff>98654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19931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165836</xdr:rowOff>
    </xdr:from>
    <xdr:to>
      <xdr:col>50</xdr:col>
      <xdr:colOff>165100</xdr:colOff>
      <xdr:row>38</xdr:row>
      <xdr:rowOff>95986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87113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141503</xdr:rowOff>
    </xdr:from>
    <xdr:to>
      <xdr:col>46</xdr:col>
      <xdr:colOff>38100</xdr:colOff>
      <xdr:row>38</xdr:row>
      <xdr:rowOff>71653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62781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93002</xdr:rowOff>
    </xdr:from>
    <xdr:to>
      <xdr:col>41</xdr:col>
      <xdr:colOff>101600</xdr:colOff>
      <xdr:row>31</xdr:row>
      <xdr:rowOff>23152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39679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67614</xdr:rowOff>
    </xdr:from>
    <xdr:to>
      <xdr:col>36</xdr:col>
      <xdr:colOff>165100</xdr:colOff>
      <xdr:row>38</xdr:row>
      <xdr:rowOff>169214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14292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88760</xdr:rowOff>
    </xdr:from>
    <xdr:to>
      <xdr:col>55</xdr:col>
      <xdr:colOff>0</xdr:colOff>
      <xdr:row>55</xdr:row>
      <xdr:rowOff>55194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347060"/>
          <a:ext cx="8382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107448</xdr:rowOff>
    </xdr:from>
    <xdr:to>
      <xdr:col>50</xdr:col>
      <xdr:colOff>114300</xdr:colOff>
      <xdr:row>55</xdr:row>
      <xdr:rowOff>55194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65748"/>
          <a:ext cx="889000" cy="1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107448</xdr:rowOff>
    </xdr:from>
    <xdr:to>
      <xdr:col>45</xdr:col>
      <xdr:colOff>177800</xdr:colOff>
      <xdr:row>54</xdr:row>
      <xdr:rowOff>135395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65748"/>
          <a:ext cx="889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135395</xdr:rowOff>
    </xdr:from>
    <xdr:to>
      <xdr:col>41</xdr:col>
      <xdr:colOff>50800</xdr:colOff>
      <xdr:row>55</xdr:row>
      <xdr:rowOff>54546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93695"/>
          <a:ext cx="889000" cy="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37960</xdr:rowOff>
    </xdr:from>
    <xdr:to>
      <xdr:col>55</xdr:col>
      <xdr:colOff>50800</xdr:colOff>
      <xdr:row>54</xdr:row>
      <xdr:rowOff>139560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16387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4394</xdr:rowOff>
    </xdr:from>
    <xdr:to>
      <xdr:col>50</xdr:col>
      <xdr:colOff>165100</xdr:colOff>
      <xdr:row>55</xdr:row>
      <xdr:rowOff>105994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97121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5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56648</xdr:rowOff>
    </xdr:from>
    <xdr:to>
      <xdr:col>46</xdr:col>
      <xdr:colOff>38100</xdr:colOff>
      <xdr:row>54</xdr:row>
      <xdr:rowOff>158248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149375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84595</xdr:rowOff>
    </xdr:from>
    <xdr:to>
      <xdr:col>41</xdr:col>
      <xdr:colOff>101600</xdr:colOff>
      <xdr:row>55</xdr:row>
      <xdr:rowOff>14745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31272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3746</xdr:rowOff>
    </xdr:from>
    <xdr:to>
      <xdr:col>36</xdr:col>
      <xdr:colOff>165100</xdr:colOff>
      <xdr:row>55</xdr:row>
      <xdr:rowOff>105346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96473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5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160807</xdr:rowOff>
    </xdr:from>
    <xdr:to>
      <xdr:col>55</xdr:col>
      <xdr:colOff>0</xdr:colOff>
      <xdr:row>76</xdr:row>
      <xdr:rowOff>161341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19557"/>
          <a:ext cx="838200" cy="1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171438</xdr:rowOff>
    </xdr:from>
    <xdr:to>
      <xdr:col>50</xdr:col>
      <xdr:colOff>114300</xdr:colOff>
      <xdr:row>76</xdr:row>
      <xdr:rowOff>161341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858738"/>
          <a:ext cx="889000" cy="3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171438</xdr:rowOff>
    </xdr:from>
    <xdr:to>
      <xdr:col>45</xdr:col>
      <xdr:colOff>177800</xdr:colOff>
      <xdr:row>76</xdr:row>
      <xdr:rowOff>66433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858738"/>
          <a:ext cx="889000" cy="2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10046</xdr:rowOff>
    </xdr:from>
    <xdr:to>
      <xdr:col>41</xdr:col>
      <xdr:colOff>50800</xdr:colOff>
      <xdr:row>76</xdr:row>
      <xdr:rowOff>66433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040246"/>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110007</xdr:rowOff>
    </xdr:from>
    <xdr:to>
      <xdr:col>55</xdr:col>
      <xdr:colOff>50800</xdr:colOff>
      <xdr:row>76</xdr:row>
      <xdr:rowOff>40157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88434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4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110541</xdr:rowOff>
    </xdr:from>
    <xdr:to>
      <xdr:col>50</xdr:col>
      <xdr:colOff>165100</xdr:colOff>
      <xdr:row>77</xdr:row>
      <xdr:rowOff>40691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31818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2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120638</xdr:rowOff>
    </xdr:from>
    <xdr:to>
      <xdr:col>46</xdr:col>
      <xdr:colOff>38100</xdr:colOff>
      <xdr:row>75</xdr:row>
      <xdr:rowOff>50788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67315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15633</xdr:rowOff>
    </xdr:from>
    <xdr:to>
      <xdr:col>41</xdr:col>
      <xdr:colOff>101600</xdr:colOff>
      <xdr:row>76</xdr:row>
      <xdr:rowOff>117233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108360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1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130696</xdr:rowOff>
    </xdr:from>
    <xdr:to>
      <xdr:col>36</xdr:col>
      <xdr:colOff>165100</xdr:colOff>
      <xdr:row>76</xdr:row>
      <xdr:rowOff>60846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51973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152893</xdr:rowOff>
    </xdr:from>
    <xdr:to>
      <xdr:col>55</xdr:col>
      <xdr:colOff>0</xdr:colOff>
      <xdr:row>94</xdr:row>
      <xdr:rowOff>32748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097743"/>
          <a:ext cx="838200" cy="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32748</xdr:rowOff>
    </xdr:from>
    <xdr:to>
      <xdr:col>50</xdr:col>
      <xdr:colOff>114300</xdr:colOff>
      <xdr:row>95</xdr:row>
      <xdr:rowOff>54270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149048"/>
          <a:ext cx="889000" cy="19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41925</xdr:rowOff>
    </xdr:from>
    <xdr:to>
      <xdr:col>45</xdr:col>
      <xdr:colOff>177800</xdr:colOff>
      <xdr:row>95</xdr:row>
      <xdr:rowOff>54270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32967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41925</xdr:rowOff>
    </xdr:from>
    <xdr:to>
      <xdr:col>41</xdr:col>
      <xdr:colOff>50800</xdr:colOff>
      <xdr:row>95</xdr:row>
      <xdr:rowOff>119681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329675"/>
          <a:ext cx="889000" cy="7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102093</xdr:rowOff>
    </xdr:from>
    <xdr:to>
      <xdr:col>55</xdr:col>
      <xdr:colOff>50800</xdr:colOff>
      <xdr:row>94</xdr:row>
      <xdr:rowOff>32243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0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124970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89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153398</xdr:rowOff>
    </xdr:from>
    <xdr:to>
      <xdr:col>50</xdr:col>
      <xdr:colOff>165100</xdr:colOff>
      <xdr:row>94</xdr:row>
      <xdr:rowOff>83548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0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100075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8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3470</xdr:rowOff>
    </xdr:from>
    <xdr:to>
      <xdr:col>46</xdr:col>
      <xdr:colOff>38100</xdr:colOff>
      <xdr:row>95</xdr:row>
      <xdr:rowOff>105070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121597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162575</xdr:rowOff>
    </xdr:from>
    <xdr:to>
      <xdr:col>41</xdr:col>
      <xdr:colOff>101600</xdr:colOff>
      <xdr:row>95</xdr:row>
      <xdr:rowOff>92725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109252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0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68881</xdr:rowOff>
    </xdr:from>
    <xdr:to>
      <xdr:col>36</xdr:col>
      <xdr:colOff>165100</xdr:colOff>
      <xdr:row>95</xdr:row>
      <xdr:rowOff>170481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3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15558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1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47498</xdr:rowOff>
    </xdr:from>
    <xdr:to>
      <xdr:col>85</xdr:col>
      <xdr:colOff>127000</xdr:colOff>
      <xdr:row>39</xdr:row>
      <xdr:rowOff>88755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34048"/>
          <a:ext cx="8382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47498</xdr:rowOff>
    </xdr:from>
    <xdr:to>
      <xdr:col>81</xdr:col>
      <xdr:colOff>50800</xdr:colOff>
      <xdr:row>39</xdr:row>
      <xdr:rowOff>53811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34048"/>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53811</xdr:rowOff>
    </xdr:from>
    <xdr:to>
      <xdr:col>76</xdr:col>
      <xdr:colOff>114300</xdr:colOff>
      <xdr:row>39</xdr:row>
      <xdr:rowOff>83203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4036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41402</xdr:rowOff>
    </xdr:from>
    <xdr:to>
      <xdr:col>71</xdr:col>
      <xdr:colOff>177800</xdr:colOff>
      <xdr:row>39</xdr:row>
      <xdr:rowOff>83203</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2795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37955</xdr:rowOff>
    </xdr:from>
    <xdr:to>
      <xdr:col>85</xdr:col>
      <xdr:colOff>177800</xdr:colOff>
      <xdr:row>39</xdr:row>
      <xdr:rowOff>139555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124332</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39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168148</xdr:rowOff>
    </xdr:from>
    <xdr:to>
      <xdr:col>81</xdr:col>
      <xdr:colOff>101600</xdr:colOff>
      <xdr:row>39</xdr:row>
      <xdr:rowOff>98298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89425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7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3011</xdr:rowOff>
    </xdr:from>
    <xdr:to>
      <xdr:col>76</xdr:col>
      <xdr:colOff>165100</xdr:colOff>
      <xdr:row>39</xdr:row>
      <xdr:rowOff>104611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95738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8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32403</xdr:rowOff>
    </xdr:from>
    <xdr:to>
      <xdr:col>72</xdr:col>
      <xdr:colOff>38100</xdr:colOff>
      <xdr:row>39</xdr:row>
      <xdr:rowOff>134003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125130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1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162052</xdr:rowOff>
    </xdr:from>
    <xdr:to>
      <xdr:col>67</xdr:col>
      <xdr:colOff>101600</xdr:colOff>
      <xdr:row>39</xdr:row>
      <xdr:rowOff>92202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83329</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97066</xdr:rowOff>
    </xdr:from>
    <xdr:to>
      <xdr:col>85</xdr:col>
      <xdr:colOff>127000</xdr:colOff>
      <xdr:row>74</xdr:row>
      <xdr:rowOff>71958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612916"/>
          <a:ext cx="838200" cy="1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97066</xdr:rowOff>
    </xdr:from>
    <xdr:to>
      <xdr:col>81</xdr:col>
      <xdr:colOff>50800</xdr:colOff>
      <xdr:row>73</xdr:row>
      <xdr:rowOff>168961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612916"/>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70396</xdr:rowOff>
    </xdr:from>
    <xdr:to>
      <xdr:col>76</xdr:col>
      <xdr:colOff>114300</xdr:colOff>
      <xdr:row>73</xdr:row>
      <xdr:rowOff>168961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586246"/>
          <a:ext cx="889000" cy="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167704</xdr:rowOff>
    </xdr:from>
    <xdr:to>
      <xdr:col>71</xdr:col>
      <xdr:colOff>177800</xdr:colOff>
      <xdr:row>73</xdr:row>
      <xdr:rowOff>70396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512104"/>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21158</xdr:rowOff>
    </xdr:from>
    <xdr:to>
      <xdr:col>85</xdr:col>
      <xdr:colOff>177800</xdr:colOff>
      <xdr:row>74</xdr:row>
      <xdr:rowOff>122758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7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44035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46266</xdr:rowOff>
    </xdr:from>
    <xdr:to>
      <xdr:col>81</xdr:col>
      <xdr:colOff>101600</xdr:colOff>
      <xdr:row>73</xdr:row>
      <xdr:rowOff>147866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164393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3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118161</xdr:rowOff>
    </xdr:from>
    <xdr:to>
      <xdr:col>76</xdr:col>
      <xdr:colOff>165100</xdr:colOff>
      <xdr:row>74</xdr:row>
      <xdr:rowOff>48311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6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64838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0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19596</xdr:rowOff>
    </xdr:from>
    <xdr:to>
      <xdr:col>72</xdr:col>
      <xdr:colOff>38100</xdr:colOff>
      <xdr:row>73</xdr:row>
      <xdr:rowOff>121196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5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137723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3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116904</xdr:rowOff>
    </xdr:from>
    <xdr:to>
      <xdr:col>67</xdr:col>
      <xdr:colOff>101600</xdr:colOff>
      <xdr:row>73</xdr:row>
      <xdr:rowOff>47054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4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63581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2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12255</xdr:rowOff>
    </xdr:from>
    <xdr:to>
      <xdr:col>85</xdr:col>
      <xdr:colOff>126364</xdr:colOff>
      <xdr:row>97</xdr:row>
      <xdr:rowOff>118097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85655"/>
          <a:ext cx="1269" cy="96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121924</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7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118097</xdr:rowOff>
    </xdr:from>
    <xdr:to>
      <xdr:col>86</xdr:col>
      <xdr:colOff>25400</xdr:colOff>
      <xdr:row>97</xdr:row>
      <xdr:rowOff>118097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74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130382</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5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12255</xdr:rowOff>
    </xdr:from>
    <xdr:to>
      <xdr:col>86</xdr:col>
      <xdr:colOff>25400</xdr:colOff>
      <xdr:row>92</xdr:row>
      <xdr:rowOff>12255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8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3626</xdr:rowOff>
    </xdr:from>
    <xdr:to>
      <xdr:col>85</xdr:col>
      <xdr:colOff>127000</xdr:colOff>
      <xdr:row>92</xdr:row>
      <xdr:rowOff>152330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5605576"/>
          <a:ext cx="838200" cy="3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105103</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2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126676</xdr:rowOff>
    </xdr:from>
    <xdr:to>
      <xdr:col>85</xdr:col>
      <xdr:colOff>177800</xdr:colOff>
      <xdr:row>95</xdr:row>
      <xdr:rowOff>56826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2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89522</xdr:rowOff>
    </xdr:from>
    <xdr:to>
      <xdr:col>81</xdr:col>
      <xdr:colOff>50800</xdr:colOff>
      <xdr:row>91</xdr:row>
      <xdr:rowOff>3626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520022"/>
          <a:ext cx="889000" cy="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103645</xdr:rowOff>
    </xdr:from>
    <xdr:to>
      <xdr:col>81</xdr:col>
      <xdr:colOff>101600</xdr:colOff>
      <xdr:row>95</xdr:row>
      <xdr:rowOff>33795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24922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3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89522</xdr:rowOff>
    </xdr:from>
    <xdr:to>
      <xdr:col>76</xdr:col>
      <xdr:colOff>114300</xdr:colOff>
      <xdr:row>95</xdr:row>
      <xdr:rowOff>134156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5520022"/>
          <a:ext cx="889000" cy="90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162680</xdr:rowOff>
    </xdr:from>
    <xdr:to>
      <xdr:col>76</xdr:col>
      <xdr:colOff>165100</xdr:colOff>
      <xdr:row>94</xdr:row>
      <xdr:rowOff>92830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83957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2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24085</xdr:rowOff>
    </xdr:from>
    <xdr:to>
      <xdr:col>71</xdr:col>
      <xdr:colOff>177800</xdr:colOff>
      <xdr:row>95</xdr:row>
      <xdr:rowOff>134156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311835"/>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91242</xdr:rowOff>
    </xdr:from>
    <xdr:to>
      <xdr:col>72</xdr:col>
      <xdr:colOff>38100</xdr:colOff>
      <xdr:row>97</xdr:row>
      <xdr:rowOff>21392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12519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23864</xdr:rowOff>
    </xdr:from>
    <xdr:to>
      <xdr:col>67</xdr:col>
      <xdr:colOff>101600</xdr:colOff>
      <xdr:row>96</xdr:row>
      <xdr:rowOff>125464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116591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101530</xdr:rowOff>
    </xdr:from>
    <xdr:to>
      <xdr:col>85</xdr:col>
      <xdr:colOff>177800</xdr:colOff>
      <xdr:row>93</xdr:row>
      <xdr:rowOff>31680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8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124407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7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124276</xdr:rowOff>
    </xdr:from>
    <xdr:to>
      <xdr:col>81</xdr:col>
      <xdr:colOff>101600</xdr:colOff>
      <xdr:row>91</xdr:row>
      <xdr:rowOff>54426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55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70953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53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38722</xdr:rowOff>
    </xdr:from>
    <xdr:to>
      <xdr:col>76</xdr:col>
      <xdr:colOff>165100</xdr:colOff>
      <xdr:row>90</xdr:row>
      <xdr:rowOff>140322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4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156849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524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83356</xdr:rowOff>
    </xdr:from>
    <xdr:to>
      <xdr:col>72</xdr:col>
      <xdr:colOff>38100</xdr:colOff>
      <xdr:row>96</xdr:row>
      <xdr:rowOff>13506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3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30033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1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144735</xdr:rowOff>
    </xdr:from>
    <xdr:to>
      <xdr:col>67</xdr:col>
      <xdr:colOff>101600</xdr:colOff>
      <xdr:row>95</xdr:row>
      <xdr:rowOff>74885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91412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0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163866</xdr:rowOff>
    </xdr:from>
    <xdr:to>
      <xdr:col>116</xdr:col>
      <xdr:colOff>63500</xdr:colOff>
      <xdr:row>35</xdr:row>
      <xdr:rowOff>124351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478816"/>
          <a:ext cx="838200" cy="64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163866</xdr:rowOff>
    </xdr:from>
    <xdr:to>
      <xdr:col>111</xdr:col>
      <xdr:colOff>177800</xdr:colOff>
      <xdr:row>33</xdr:row>
      <xdr:rowOff>127290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478816"/>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127290</xdr:rowOff>
    </xdr:from>
    <xdr:to>
      <xdr:col>107</xdr:col>
      <xdr:colOff>50800</xdr:colOff>
      <xdr:row>34</xdr:row>
      <xdr:rowOff>151130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785140"/>
          <a:ext cx="889000" cy="19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151130</xdr:rowOff>
    </xdr:from>
    <xdr:to>
      <xdr:col>102</xdr:col>
      <xdr:colOff>114300</xdr:colOff>
      <xdr:row>35</xdr:row>
      <xdr:rowOff>73406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598043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96428</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92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113066</xdr:rowOff>
    </xdr:from>
    <xdr:to>
      <xdr:col>112</xdr:col>
      <xdr:colOff>38100</xdr:colOff>
      <xdr:row>32</xdr:row>
      <xdr:rowOff>43216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4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59743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2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76490</xdr:rowOff>
    </xdr:from>
    <xdr:to>
      <xdr:col>107</xdr:col>
      <xdr:colOff>101600</xdr:colOff>
      <xdr:row>34</xdr:row>
      <xdr:rowOff>6640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7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23167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50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100330</xdr:rowOff>
    </xdr:from>
    <xdr:to>
      <xdr:col>102</xdr:col>
      <xdr:colOff>165100</xdr:colOff>
      <xdr:row>35</xdr:row>
      <xdr:rowOff>30480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47007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22606</xdr:rowOff>
    </xdr:from>
    <xdr:to>
      <xdr:col>98</xdr:col>
      <xdr:colOff>38100</xdr:colOff>
      <xdr:row>35</xdr:row>
      <xdr:rowOff>124206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140733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152654</xdr:rowOff>
    </xdr:from>
    <xdr:to>
      <xdr:col>116</xdr:col>
      <xdr:colOff>62864</xdr:colOff>
      <xdr:row>59</xdr:row>
      <xdr:rowOff>42011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9239504"/>
          <a:ext cx="1269" cy="9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45838</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42011</xdr:rowOff>
    </xdr:from>
    <xdr:to>
      <xdr:col>116</xdr:col>
      <xdr:colOff>152400</xdr:colOff>
      <xdr:row>59</xdr:row>
      <xdr:rowOff>42011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99331</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90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152654</xdr:rowOff>
    </xdr:from>
    <xdr:to>
      <xdr:col>116</xdr:col>
      <xdr:colOff>152400</xdr:colOff>
      <xdr:row>53</xdr:row>
      <xdr:rowOff>152654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923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57945</xdr:rowOff>
    </xdr:from>
    <xdr:to>
      <xdr:col>116</xdr:col>
      <xdr:colOff>63500</xdr:colOff>
      <xdr:row>53</xdr:row>
      <xdr:rowOff>152654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144795"/>
          <a:ext cx="8382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100527</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73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122100</xdr:rowOff>
    </xdr:from>
    <xdr:to>
      <xdr:col>116</xdr:col>
      <xdr:colOff>114300</xdr:colOff>
      <xdr:row>58</xdr:row>
      <xdr:rowOff>52250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9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8986</xdr:rowOff>
    </xdr:from>
    <xdr:to>
      <xdr:col>111</xdr:col>
      <xdr:colOff>177800</xdr:colOff>
      <xdr:row>53</xdr:row>
      <xdr:rowOff>57945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8924386"/>
          <a:ext cx="889000" cy="2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86538</xdr:rowOff>
    </xdr:from>
    <xdr:to>
      <xdr:col>112</xdr:col>
      <xdr:colOff>38100</xdr:colOff>
      <xdr:row>58</xdr:row>
      <xdr:rowOff>16688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7815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9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83190</xdr:rowOff>
    </xdr:from>
    <xdr:to>
      <xdr:col>107</xdr:col>
      <xdr:colOff>50800</xdr:colOff>
      <xdr:row>52</xdr:row>
      <xdr:rowOff>8986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8827140"/>
          <a:ext cx="8890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37312</xdr:rowOff>
    </xdr:from>
    <xdr:to>
      <xdr:col>107</xdr:col>
      <xdr:colOff>101600</xdr:colOff>
      <xdr:row>57</xdr:row>
      <xdr:rowOff>138912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0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130039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9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83190</xdr:rowOff>
    </xdr:from>
    <xdr:to>
      <xdr:col>102</xdr:col>
      <xdr:colOff>114300</xdr:colOff>
      <xdr:row>57</xdr:row>
      <xdr:rowOff>14305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8827140"/>
          <a:ext cx="889000" cy="95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39964</xdr:rowOff>
    </xdr:from>
    <xdr:to>
      <xdr:col>102</xdr:col>
      <xdr:colOff>165100</xdr:colOff>
      <xdr:row>57</xdr:row>
      <xdr:rowOff>141564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132691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9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9873</xdr:rowOff>
    </xdr:from>
    <xdr:to>
      <xdr:col>98</xdr:col>
      <xdr:colOff>38100</xdr:colOff>
      <xdr:row>58</xdr:row>
      <xdr:rowOff>111473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102600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101854</xdr:rowOff>
    </xdr:from>
    <xdr:to>
      <xdr:col>116</xdr:col>
      <xdr:colOff>114300</xdr:colOff>
      <xdr:row>54</xdr:row>
      <xdr:rowOff>32004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1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54881</xdr:rowOff>
    </xdr:from>
    <xdr:ext cx="599010"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14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7145</xdr:rowOff>
    </xdr:from>
    <xdr:to>
      <xdr:col>112</xdr:col>
      <xdr:colOff>38100</xdr:colOff>
      <xdr:row>53</xdr:row>
      <xdr:rowOff>108745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0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51</xdr:row>
      <xdr:rowOff>125272</xdr:rowOff>
    </xdr:from>
    <xdr:ext cx="59901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23795" y="886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129636</xdr:rowOff>
    </xdr:from>
    <xdr:to>
      <xdr:col>107</xdr:col>
      <xdr:colOff>101600</xdr:colOff>
      <xdr:row>52</xdr:row>
      <xdr:rowOff>59786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88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50</xdr:row>
      <xdr:rowOff>76313</xdr:rowOff>
    </xdr:from>
    <xdr:ext cx="59901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34795" y="864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32390</xdr:rowOff>
    </xdr:from>
    <xdr:to>
      <xdr:col>102</xdr:col>
      <xdr:colOff>165100</xdr:colOff>
      <xdr:row>51</xdr:row>
      <xdr:rowOff>133990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87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150517</xdr:rowOff>
    </xdr:from>
    <xdr:ext cx="59901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45795" y="855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134955</xdr:rowOff>
    </xdr:from>
    <xdr:to>
      <xdr:col>98</xdr:col>
      <xdr:colOff>38100</xdr:colOff>
      <xdr:row>57</xdr:row>
      <xdr:rowOff>65105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7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81632</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5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162697</xdr:rowOff>
    </xdr:from>
    <xdr:to>
      <xdr:col>116</xdr:col>
      <xdr:colOff>63500</xdr:colOff>
      <xdr:row>76</xdr:row>
      <xdr:rowOff>79761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21447"/>
          <a:ext cx="8382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79761</xdr:rowOff>
    </xdr:from>
    <xdr:to>
      <xdr:col>111</xdr:col>
      <xdr:colOff>177800</xdr:colOff>
      <xdr:row>76</xdr:row>
      <xdr:rowOff>102941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09961"/>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102941</xdr:rowOff>
    </xdr:from>
    <xdr:to>
      <xdr:col>107</xdr:col>
      <xdr:colOff>50800</xdr:colOff>
      <xdr:row>77</xdr:row>
      <xdr:rowOff>23709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33141"/>
          <a:ext cx="889000" cy="9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150764</xdr:rowOff>
    </xdr:from>
    <xdr:to>
      <xdr:col>102</xdr:col>
      <xdr:colOff>114300</xdr:colOff>
      <xdr:row>77</xdr:row>
      <xdr:rowOff>23709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80964"/>
          <a:ext cx="8890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111897</xdr:rowOff>
    </xdr:from>
    <xdr:to>
      <xdr:col>116</xdr:col>
      <xdr:colOff>114300</xdr:colOff>
      <xdr:row>76</xdr:row>
      <xdr:rowOff>42047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134774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2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28961</xdr:rowOff>
    </xdr:from>
    <xdr:to>
      <xdr:col>112</xdr:col>
      <xdr:colOff>38100</xdr:colOff>
      <xdr:row>76</xdr:row>
      <xdr:rowOff>130561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147088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52141</xdr:rowOff>
    </xdr:from>
    <xdr:to>
      <xdr:col>107</xdr:col>
      <xdr:colOff>101600</xdr:colOff>
      <xdr:row>76</xdr:row>
      <xdr:rowOff>153741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170268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144359</xdr:rowOff>
    </xdr:from>
    <xdr:to>
      <xdr:col>102</xdr:col>
      <xdr:colOff>165100</xdr:colOff>
      <xdr:row>77</xdr:row>
      <xdr:rowOff>74509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91036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9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99964</xdr:rowOff>
    </xdr:from>
    <xdr:to>
      <xdr:col>98</xdr:col>
      <xdr:colOff>38100</xdr:colOff>
      <xdr:row>77</xdr:row>
      <xdr:rowOff>30114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46641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・住民一人当たりの歳出決算総額は、令和４年度決算額と比較すると、</a:t>
          </a:r>
          <a:r>
            <a:rPr kumimoji="1" lang="en-US" altLang="ja-JP" sz="1100">
              <a:latin typeface="ＭＳ Ｐゴシック" panose="020B0600070205080204" pitchFamily="50" charset="-128"/>
              <a:ea typeface="ＭＳ Ｐゴシック" panose="020B0600070205080204" pitchFamily="50" charset="-128"/>
            </a:rPr>
            <a:t>17,894</a:t>
          </a:r>
          <a:r>
            <a:rPr kumimoji="1" lang="ja-JP" altLang="en-US" sz="1100">
              <a:latin typeface="ＭＳ Ｐゴシック" panose="020B0600070205080204" pitchFamily="50" charset="-128"/>
              <a:ea typeface="ＭＳ Ｐゴシック" panose="020B0600070205080204" pitchFamily="50" charset="-128"/>
            </a:rPr>
            <a:t>円減少の</a:t>
          </a:r>
          <a:r>
            <a:rPr kumimoji="1" lang="en-US" altLang="ja-JP" sz="1100">
              <a:latin typeface="ＭＳ Ｐゴシック" panose="020B0600070205080204" pitchFamily="50" charset="-128"/>
              <a:ea typeface="ＭＳ Ｐゴシック" panose="020B0600070205080204" pitchFamily="50" charset="-128"/>
            </a:rPr>
            <a:t>693,191</a:t>
          </a:r>
          <a:r>
            <a:rPr kumimoji="1" lang="ja-JP" altLang="en-US" sz="1100">
              <a:latin typeface="ＭＳ Ｐゴシック" panose="020B0600070205080204" pitchFamily="50" charset="-128"/>
              <a:ea typeface="ＭＳ Ｐゴシック" panose="020B0600070205080204" pitchFamily="50" charset="-128"/>
            </a:rPr>
            <a:t>円となっている。これには、新型コロナウイルス感染症の影響等による商工金融資金の減等に伴う貸付金の減や、感染症対策費の減等による物件費の減が影響している。</a:t>
          </a:r>
        </a:p>
        <a:p>
          <a:r>
            <a:rPr kumimoji="1" lang="ja-JP" altLang="en-US" sz="1100">
              <a:latin typeface="ＭＳ Ｐゴシック" panose="020B0600070205080204" pitchFamily="50" charset="-128"/>
              <a:ea typeface="ＭＳ Ｐゴシック" panose="020B0600070205080204" pitchFamily="50" charset="-128"/>
            </a:rPr>
            <a:t>・類似団体平均と比較して特徴的なのは、人件費は低い水準にあり、物件費が高い水準にあることである。これは、退職手当の段階的引き下げ（Ｈ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令和５年度決算では類似団体平均より</a:t>
          </a:r>
          <a:r>
            <a:rPr kumimoji="1" lang="en-US" altLang="ja-JP" sz="1100">
              <a:latin typeface="ＭＳ Ｐゴシック" panose="020B0600070205080204" pitchFamily="50" charset="-128"/>
              <a:ea typeface="ＭＳ Ｐゴシック" panose="020B0600070205080204" pitchFamily="50" charset="-128"/>
            </a:rPr>
            <a:t>4,951</a:t>
          </a:r>
          <a:r>
            <a:rPr kumimoji="1" lang="ja-JP" altLang="en-US" sz="1100">
              <a:latin typeface="ＭＳ Ｐゴシック" panose="020B0600070205080204" pitchFamily="50" charset="-128"/>
              <a:ea typeface="ＭＳ Ｐゴシック" panose="020B0600070205080204" pitchFamily="50" charset="-128"/>
            </a:rPr>
            <a:t>円低い。</a:t>
          </a:r>
        </a:p>
        <a:p>
          <a:r>
            <a:rPr kumimoji="1" lang="ja-JP" altLang="en-US" sz="1100">
              <a:latin typeface="ＭＳ Ｐゴシック" panose="020B0600070205080204" pitchFamily="50" charset="-128"/>
              <a:ea typeface="ＭＳ Ｐゴシック" panose="020B0600070205080204" pitchFamily="50" charset="-128"/>
            </a:rPr>
            <a:t>・その他、類似団体平均と比較して高い水準にある貸付金に関しては、本市において、中小企業者や開業を計画する者を対象に長期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・低利の事業資金を利用できる商工金融資金制度を設けていることが要因である。また、積立金に関しては、こども未来基金積立金の減やスポーツ振興基金の減により令和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年度と比較する一人当たりのコストは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円の減となっている。さらに、投資及び出資金に関しては、高速鉄道事業会計における建設事業への出資金の減により令和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年度と比較する一人当たりのコストは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a:p>
          <a:r>
            <a:rPr kumimoji="1" lang="ja-JP" altLang="en-US" sz="1100">
              <a:latin typeface="ＭＳ Ｐゴシック" panose="020B0600070205080204" pitchFamily="50" charset="-128"/>
              <a:ea typeface="ＭＳ Ｐゴシック" panose="020B0600070205080204" pitchFamily="50" charset="-128"/>
            </a:rPr>
            <a:t>・義務的経費は、住民一人当たりのコストは</a:t>
          </a:r>
          <a:r>
            <a:rPr kumimoji="1" lang="en-US" altLang="ja-JP" sz="1100">
              <a:latin typeface="ＭＳ Ｐゴシック" panose="020B0600070205080204" pitchFamily="50" charset="-128"/>
              <a:ea typeface="ＭＳ Ｐゴシック" panose="020B0600070205080204" pitchFamily="50" charset="-128"/>
            </a:rPr>
            <a:t>329,902</a:t>
          </a:r>
          <a:r>
            <a:rPr kumimoji="1" lang="ja-JP" altLang="en-US" sz="1100">
              <a:latin typeface="ＭＳ Ｐゴシック" panose="020B0600070205080204" pitchFamily="50" charset="-128"/>
              <a:ea typeface="ＭＳ Ｐゴシック" panose="020B0600070205080204" pitchFamily="50" charset="-128"/>
            </a:rPr>
            <a:t>円となっており、類似団体平均を</a:t>
          </a:r>
          <a:r>
            <a:rPr kumimoji="1" lang="en-US" altLang="ja-JP" sz="1100">
              <a:latin typeface="ＭＳ Ｐゴシック" panose="020B0600070205080204" pitchFamily="50" charset="-128"/>
              <a:ea typeface="ＭＳ Ｐゴシック" panose="020B0600070205080204" pitchFamily="50" charset="-128"/>
            </a:rPr>
            <a:t>4,137</a:t>
          </a:r>
          <a:r>
            <a:rPr kumimoji="1" lang="ja-JP" altLang="en-US" sz="1100">
              <a:latin typeface="ＭＳ Ｐゴシック" panose="020B0600070205080204" pitchFamily="50" charset="-128"/>
              <a:ea typeface="ＭＳ Ｐゴシック" panose="020B0600070205080204" pitchFamily="50" charset="-128"/>
            </a:rPr>
            <a:t>円下回っている、公債費は類似団体平均を</a:t>
          </a:r>
          <a:r>
            <a:rPr kumimoji="1" lang="en-US" altLang="ja-JP" sz="1100">
              <a:latin typeface="ＭＳ Ｐゴシック" panose="020B0600070205080204" pitchFamily="50" charset="-128"/>
              <a:ea typeface="ＭＳ Ｐゴシック" panose="020B0600070205080204" pitchFamily="50" charset="-128"/>
            </a:rPr>
            <a:t>3,805</a:t>
          </a:r>
          <a:r>
            <a:rPr kumimoji="1" lang="ja-JP" altLang="en-US" sz="1100">
              <a:latin typeface="ＭＳ Ｐゴシック" panose="020B0600070205080204" pitchFamily="50" charset="-128"/>
              <a:ea typeface="ＭＳ Ｐゴシック" panose="020B0600070205080204" pitchFamily="50" charset="-128"/>
            </a:rPr>
            <a:t>円上回っている。今後の公債費の見込みとしては、市債発行額の抑制による市債残高縮減の効果等により、</a:t>
          </a:r>
          <a:r>
            <a:rPr kumimoji="1" lang="en-US" altLang="ja-JP" sz="1100">
              <a:latin typeface="ＭＳ Ｐゴシック" panose="020B0600070205080204" pitchFamily="50" charset="-128"/>
              <a:ea typeface="ＭＳ Ｐゴシック" panose="020B0600070205080204" pitchFamily="50" charset="-128"/>
            </a:rPr>
            <a:t>800</a:t>
          </a:r>
          <a:r>
            <a:rPr kumimoji="1" lang="ja-JP" altLang="en-US" sz="1100">
              <a:latin typeface="ＭＳ Ｐゴシック" panose="020B0600070205080204" pitchFamily="50" charset="-128"/>
              <a:ea typeface="ＭＳ Ｐゴシック" panose="020B0600070205080204" pitchFamily="50" charset="-128"/>
            </a:rPr>
            <a:t>億円台～</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億円台で推移すると見込んでおり、義務的経費全体でも、さらなる増加が見込まれている。義務的経費の増嵩は、財政運営の硬直化を招き、他の必要な施策の推進を阻害する要因にもなるため、引き続き、適切な定員管理による人件費の抑制や市債発行額の抑制による中長期的な公債費の縮減を図ることなどにより、柔軟な財政構造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1,593,919
1,549,268
343.47
1,123,213,196
1,104,890,536
9,362,361
453,616,210
1,105,392,640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5806</xdr:rowOff>
    </xdr:from>
    <xdr:to>
      <xdr:col>24</xdr:col>
      <xdr:colOff>63500</xdr:colOff>
      <xdr:row>36</xdr:row>
      <xdr:rowOff>121739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78006"/>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121739</xdr:rowOff>
    </xdr:from>
    <xdr:to>
      <xdr:col>19</xdr:col>
      <xdr:colOff>177800</xdr:colOff>
      <xdr:row>36</xdr:row>
      <xdr:rowOff>133169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9393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111942</xdr:rowOff>
    </xdr:from>
    <xdr:to>
      <xdr:col>15</xdr:col>
      <xdr:colOff>50800</xdr:colOff>
      <xdr:row>36</xdr:row>
      <xdr:rowOff>133169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841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51526</xdr:rowOff>
    </xdr:from>
    <xdr:to>
      <xdr:col>10</xdr:col>
      <xdr:colOff>114300</xdr:colOff>
      <xdr:row>36</xdr:row>
      <xdr:rowOff>111942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237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126456</xdr:rowOff>
    </xdr:from>
    <xdr:to>
      <xdr:col>24</xdr:col>
      <xdr:colOff>114300</xdr:colOff>
      <xdr:row>36</xdr:row>
      <xdr:rowOff>56606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149333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7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70939</xdr:rowOff>
    </xdr:from>
    <xdr:to>
      <xdr:col>20</xdr:col>
      <xdr:colOff>38100</xdr:colOff>
      <xdr:row>37</xdr:row>
      <xdr:rowOff>1089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163666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82369</xdr:rowOff>
    </xdr:from>
    <xdr:to>
      <xdr:col>15</xdr:col>
      <xdr:colOff>101600</xdr:colOff>
      <xdr:row>37</xdr:row>
      <xdr:rowOff>12519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61142</xdr:rowOff>
    </xdr:from>
    <xdr:to>
      <xdr:col>10</xdr:col>
      <xdr:colOff>165100</xdr:colOff>
      <xdr:row>36</xdr:row>
      <xdr:rowOff>162742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153869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2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726</xdr:rowOff>
    </xdr:from>
    <xdr:to>
      <xdr:col>6</xdr:col>
      <xdr:colOff>38100</xdr:colOff>
      <xdr:row>36</xdr:row>
      <xdr:rowOff>102326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93453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81788</xdr:rowOff>
    </xdr:from>
    <xdr:to>
      <xdr:col>24</xdr:col>
      <xdr:colOff>63500</xdr:colOff>
      <xdr:row>58</xdr:row>
      <xdr:rowOff>116001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25888"/>
          <a:ext cx="8382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155549</xdr:rowOff>
    </xdr:from>
    <xdr:to>
      <xdr:col>19</xdr:col>
      <xdr:colOff>177800</xdr:colOff>
      <xdr:row>58</xdr:row>
      <xdr:rowOff>116001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28199"/>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122021</xdr:rowOff>
    </xdr:from>
    <xdr:to>
      <xdr:col>15</xdr:col>
      <xdr:colOff>50800</xdr:colOff>
      <xdr:row>57</xdr:row>
      <xdr:rowOff>155549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65971"/>
          <a:ext cx="889000" cy="10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122021</xdr:rowOff>
    </xdr:from>
    <xdr:to>
      <xdr:col>10</xdr:col>
      <xdr:colOff>114300</xdr:colOff>
      <xdr:row>59</xdr:row>
      <xdr:rowOff>16828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65971"/>
          <a:ext cx="889000" cy="12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30988</xdr:rowOff>
    </xdr:from>
    <xdr:to>
      <xdr:col>24</xdr:col>
      <xdr:colOff>114300</xdr:colOff>
      <xdr:row>58</xdr:row>
      <xdr:rowOff>132588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53865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65201</xdr:rowOff>
    </xdr:from>
    <xdr:to>
      <xdr:col>20</xdr:col>
      <xdr:colOff>38100</xdr:colOff>
      <xdr:row>58</xdr:row>
      <xdr:rowOff>166801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157928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104749</xdr:rowOff>
    </xdr:from>
    <xdr:to>
      <xdr:col>15</xdr:col>
      <xdr:colOff>101600</xdr:colOff>
      <xdr:row>58</xdr:row>
      <xdr:rowOff>34899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51426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71221</xdr:rowOff>
    </xdr:from>
    <xdr:to>
      <xdr:col>10</xdr:col>
      <xdr:colOff>165100</xdr:colOff>
      <xdr:row>52</xdr:row>
      <xdr:rowOff>1371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163948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0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137478</xdr:rowOff>
    </xdr:from>
    <xdr:to>
      <xdr:col>6</xdr:col>
      <xdr:colOff>38100</xdr:colOff>
      <xdr:row>59</xdr:row>
      <xdr:rowOff>67628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58755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97752</xdr:rowOff>
    </xdr:from>
    <xdr:to>
      <xdr:col>24</xdr:col>
      <xdr:colOff>63500</xdr:colOff>
      <xdr:row>75</xdr:row>
      <xdr:rowOff>143647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56502"/>
          <a:ext cx="8382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97752</xdr:rowOff>
    </xdr:from>
    <xdr:to>
      <xdr:col>19</xdr:col>
      <xdr:colOff>177800</xdr:colOff>
      <xdr:row>76</xdr:row>
      <xdr:rowOff>35192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56502"/>
          <a:ext cx="889000" cy="1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35192</xdr:rowOff>
    </xdr:from>
    <xdr:to>
      <xdr:col>15</xdr:col>
      <xdr:colOff>50800</xdr:colOff>
      <xdr:row>77</xdr:row>
      <xdr:rowOff>35596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5392"/>
          <a:ext cx="889000" cy="1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35596</xdr:rowOff>
    </xdr:from>
    <xdr:to>
      <xdr:col>10</xdr:col>
      <xdr:colOff>114300</xdr:colOff>
      <xdr:row>77</xdr:row>
      <xdr:rowOff>48344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37246"/>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92847</xdr:rowOff>
    </xdr:from>
    <xdr:to>
      <xdr:col>24</xdr:col>
      <xdr:colOff>114300</xdr:colOff>
      <xdr:row>76</xdr:row>
      <xdr:rowOff>22997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71274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3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46952</xdr:rowOff>
    </xdr:from>
    <xdr:to>
      <xdr:col>20</xdr:col>
      <xdr:colOff>38100</xdr:colOff>
      <xdr:row>75</xdr:row>
      <xdr:rowOff>148552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165079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8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155842</xdr:rowOff>
    </xdr:from>
    <xdr:to>
      <xdr:col>15</xdr:col>
      <xdr:colOff>101600</xdr:colOff>
      <xdr:row>76</xdr:row>
      <xdr:rowOff>85992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77119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156246</xdr:rowOff>
    </xdr:from>
    <xdr:to>
      <xdr:col>10</xdr:col>
      <xdr:colOff>165100</xdr:colOff>
      <xdr:row>77</xdr:row>
      <xdr:rowOff>86396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77523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168994</xdr:rowOff>
    </xdr:from>
    <xdr:to>
      <xdr:col>6</xdr:col>
      <xdr:colOff>38100</xdr:colOff>
      <xdr:row>77</xdr:row>
      <xdr:rowOff>99144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115671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7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71022</xdr:rowOff>
    </xdr:from>
    <xdr:to>
      <xdr:col>24</xdr:col>
      <xdr:colOff>63500</xdr:colOff>
      <xdr:row>96</xdr:row>
      <xdr:rowOff>168503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530222"/>
          <a:ext cx="8382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39998</xdr:rowOff>
    </xdr:from>
    <xdr:to>
      <xdr:col>19</xdr:col>
      <xdr:colOff>177800</xdr:colOff>
      <xdr:row>96</xdr:row>
      <xdr:rowOff>71022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49919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39998</xdr:rowOff>
    </xdr:from>
    <xdr:to>
      <xdr:col>15</xdr:col>
      <xdr:colOff>50800</xdr:colOff>
      <xdr:row>98</xdr:row>
      <xdr:rowOff>35164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99198"/>
          <a:ext cx="889000" cy="3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35164</xdr:rowOff>
    </xdr:from>
    <xdr:to>
      <xdr:col>10</xdr:col>
      <xdr:colOff>114300</xdr:colOff>
      <xdr:row>98</xdr:row>
      <xdr:rowOff>136271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37264"/>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117703</xdr:rowOff>
    </xdr:from>
    <xdr:to>
      <xdr:col>24</xdr:col>
      <xdr:colOff>114300</xdr:colOff>
      <xdr:row>97</xdr:row>
      <xdr:rowOff>47853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96130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20222</xdr:rowOff>
    </xdr:from>
    <xdr:to>
      <xdr:col>20</xdr:col>
      <xdr:colOff>38100</xdr:colOff>
      <xdr:row>96</xdr:row>
      <xdr:rowOff>121822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112949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160648</xdr:rowOff>
    </xdr:from>
    <xdr:to>
      <xdr:col>15</xdr:col>
      <xdr:colOff>101600</xdr:colOff>
      <xdr:row>96</xdr:row>
      <xdr:rowOff>90798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155814</xdr:rowOff>
    </xdr:from>
    <xdr:to>
      <xdr:col>10</xdr:col>
      <xdr:colOff>165100</xdr:colOff>
      <xdr:row>98</xdr:row>
      <xdr:rowOff>85964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77091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85471</xdr:rowOff>
    </xdr:from>
    <xdr:to>
      <xdr:col>6</xdr:col>
      <xdr:colOff>38100</xdr:colOff>
      <xdr:row>99</xdr:row>
      <xdr:rowOff>15621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6748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114300</xdr:rowOff>
    </xdr:from>
    <xdr:to>
      <xdr:col>55</xdr:col>
      <xdr:colOff>0</xdr:colOff>
      <xdr:row>38</xdr:row>
      <xdr:rowOff>120650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294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109220</xdr:rowOff>
    </xdr:from>
    <xdr:to>
      <xdr:col>50</xdr:col>
      <xdr:colOff>114300</xdr:colOff>
      <xdr:row>38</xdr:row>
      <xdr:rowOff>114300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243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50800</xdr:rowOff>
    </xdr:from>
    <xdr:to>
      <xdr:col>45</xdr:col>
      <xdr:colOff>177800</xdr:colOff>
      <xdr:row>38</xdr:row>
      <xdr:rowOff>109220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94450"/>
          <a:ext cx="8890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50800</xdr:rowOff>
    </xdr:from>
    <xdr:to>
      <xdr:col>41</xdr:col>
      <xdr:colOff>50800</xdr:colOff>
      <xdr:row>38</xdr:row>
      <xdr:rowOff>137160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394450"/>
          <a:ext cx="889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69850</xdr:rowOff>
    </xdr:from>
    <xdr:to>
      <xdr:col>55</xdr:col>
      <xdr:colOff>50800</xdr:colOff>
      <xdr:row>39</xdr:row>
      <xdr:rowOff>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156227</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99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156227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6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58420</xdr:rowOff>
    </xdr:from>
    <xdr:to>
      <xdr:col>46</xdr:col>
      <xdr:colOff>38100</xdr:colOff>
      <xdr:row>38</xdr:row>
      <xdr:rowOff>160020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151147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666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0</xdr:rowOff>
    </xdr:from>
    <xdr:to>
      <xdr:col>41</xdr:col>
      <xdr:colOff>101600</xdr:colOff>
      <xdr:row>37</xdr:row>
      <xdr:rowOff>101600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92727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86360</xdr:rowOff>
    </xdr:from>
    <xdr:to>
      <xdr:col>36</xdr:col>
      <xdr:colOff>165100</xdr:colOff>
      <xdr:row>39</xdr:row>
      <xdr:rowOff>16510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7637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4191</xdr:rowOff>
    </xdr:from>
    <xdr:to>
      <xdr:col>55</xdr:col>
      <xdr:colOff>0</xdr:colOff>
      <xdr:row>57</xdr:row>
      <xdr:rowOff>25781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76841"/>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4191</xdr:rowOff>
    </xdr:from>
    <xdr:to>
      <xdr:col>50</xdr:col>
      <xdr:colOff>114300</xdr:colOff>
      <xdr:row>57</xdr:row>
      <xdr:rowOff>70866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77684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70866</xdr:rowOff>
    </xdr:from>
    <xdr:to>
      <xdr:col>45</xdr:col>
      <xdr:colOff>177800</xdr:colOff>
      <xdr:row>57</xdr:row>
      <xdr:rowOff>82296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435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58547</xdr:rowOff>
    </xdr:from>
    <xdr:to>
      <xdr:col>41</xdr:col>
      <xdr:colOff>50800</xdr:colOff>
      <xdr:row>57</xdr:row>
      <xdr:rowOff>82296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31197"/>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146431</xdr:rowOff>
    </xdr:from>
    <xdr:to>
      <xdr:col>55</xdr:col>
      <xdr:colOff>50800</xdr:colOff>
      <xdr:row>57</xdr:row>
      <xdr:rowOff>76581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169308</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124841</xdr:rowOff>
    </xdr:from>
    <xdr:to>
      <xdr:col>50</xdr:col>
      <xdr:colOff>165100</xdr:colOff>
      <xdr:row>57</xdr:row>
      <xdr:rowOff>54991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71518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5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20066</xdr:rowOff>
    </xdr:from>
    <xdr:to>
      <xdr:col>46</xdr:col>
      <xdr:colOff>38100</xdr:colOff>
      <xdr:row>57</xdr:row>
      <xdr:rowOff>121666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138193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5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31496</xdr:rowOff>
    </xdr:from>
    <xdr:to>
      <xdr:col>41</xdr:col>
      <xdr:colOff>101600</xdr:colOff>
      <xdr:row>57</xdr:row>
      <xdr:rowOff>133096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149623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57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7747</xdr:rowOff>
    </xdr:from>
    <xdr:to>
      <xdr:col>36</xdr:col>
      <xdr:colOff>165100</xdr:colOff>
      <xdr:row>57</xdr:row>
      <xdr:rowOff>109347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125874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55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89461</xdr:rowOff>
    </xdr:from>
    <xdr:to>
      <xdr:col>54</xdr:col>
      <xdr:colOff>189865</xdr:colOff>
      <xdr:row>79</xdr:row>
      <xdr:rowOff>18366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605311"/>
          <a:ext cx="1270" cy="9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22193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18366</xdr:rowOff>
    </xdr:from>
    <xdr:to>
      <xdr:col>55</xdr:col>
      <xdr:colOff>88900</xdr:colOff>
      <xdr:row>79</xdr:row>
      <xdr:rowOff>18366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36138</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38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89461</xdr:rowOff>
    </xdr:from>
    <xdr:to>
      <xdr:col>55</xdr:col>
      <xdr:colOff>88900</xdr:colOff>
      <xdr:row>73</xdr:row>
      <xdr:rowOff>89461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605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3211</xdr:rowOff>
    </xdr:from>
    <xdr:to>
      <xdr:col>55</xdr:col>
      <xdr:colOff>0</xdr:colOff>
      <xdr:row>73</xdr:row>
      <xdr:rowOff>89461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519061"/>
          <a:ext cx="838200" cy="8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62489</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64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84062</xdr:rowOff>
    </xdr:from>
    <xdr:to>
      <xdr:col>55</xdr:col>
      <xdr:colOff>50800</xdr:colOff>
      <xdr:row>78</xdr:row>
      <xdr:rowOff>14212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90315</xdr:rowOff>
    </xdr:from>
    <xdr:to>
      <xdr:col>50</xdr:col>
      <xdr:colOff>114300</xdr:colOff>
      <xdr:row>73</xdr:row>
      <xdr:rowOff>3211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263265"/>
          <a:ext cx="889000" cy="25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36970</xdr:rowOff>
    </xdr:from>
    <xdr:to>
      <xdr:col>50</xdr:col>
      <xdr:colOff>165100</xdr:colOff>
      <xdr:row>77</xdr:row>
      <xdr:rowOff>138570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129697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3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8918</xdr:rowOff>
    </xdr:from>
    <xdr:to>
      <xdr:col>45</xdr:col>
      <xdr:colOff>177800</xdr:colOff>
      <xdr:row>71</xdr:row>
      <xdr:rowOff>90315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181868"/>
          <a:ext cx="889000" cy="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126146</xdr:rowOff>
    </xdr:from>
    <xdr:to>
      <xdr:col>46</xdr:col>
      <xdr:colOff>38100</xdr:colOff>
      <xdr:row>77</xdr:row>
      <xdr:rowOff>56296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47423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8918</xdr:rowOff>
    </xdr:from>
    <xdr:to>
      <xdr:col>41</xdr:col>
      <xdr:colOff>50800</xdr:colOff>
      <xdr:row>76</xdr:row>
      <xdr:rowOff>151771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181868"/>
          <a:ext cx="889000" cy="100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146340</xdr:rowOff>
    </xdr:from>
    <xdr:to>
      <xdr:col>41</xdr:col>
      <xdr:colOff>101600</xdr:colOff>
      <xdr:row>77</xdr:row>
      <xdr:rowOff>76490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67617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155910</xdr:rowOff>
    </xdr:from>
    <xdr:to>
      <xdr:col>36</xdr:col>
      <xdr:colOff>165100</xdr:colOff>
      <xdr:row>78</xdr:row>
      <xdr:rowOff>86060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77187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38661</xdr:rowOff>
    </xdr:from>
    <xdr:to>
      <xdr:col>55</xdr:col>
      <xdr:colOff>50800</xdr:colOff>
      <xdr:row>73</xdr:row>
      <xdr:rowOff>140261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55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163138</xdr:rowOff>
    </xdr:from>
    <xdr:ext cx="599010"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50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123861</xdr:rowOff>
    </xdr:from>
    <xdr:to>
      <xdr:col>50</xdr:col>
      <xdr:colOff>165100</xdr:colOff>
      <xdr:row>73</xdr:row>
      <xdr:rowOff>54011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4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70538</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39795" y="122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39515</xdr:rowOff>
    </xdr:from>
    <xdr:to>
      <xdr:col>46</xdr:col>
      <xdr:colOff>38100</xdr:colOff>
      <xdr:row>71</xdr:row>
      <xdr:rowOff>141115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157642</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50795" y="1198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129568</xdr:rowOff>
    </xdr:from>
    <xdr:to>
      <xdr:col>41</xdr:col>
      <xdr:colOff>101600</xdr:colOff>
      <xdr:row>71</xdr:row>
      <xdr:rowOff>59718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1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76245</xdr:rowOff>
    </xdr:from>
    <xdr:ext cx="59901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61795" y="119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100971</xdr:rowOff>
    </xdr:from>
    <xdr:to>
      <xdr:col>36</xdr:col>
      <xdr:colOff>165100</xdr:colOff>
      <xdr:row>77</xdr:row>
      <xdr:rowOff>31121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1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47647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9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123858</xdr:rowOff>
    </xdr:from>
    <xdr:to>
      <xdr:col>55</xdr:col>
      <xdr:colOff>0</xdr:colOff>
      <xdr:row>95</xdr:row>
      <xdr:rowOff>145780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11608"/>
          <a:ext cx="8382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145780</xdr:rowOff>
    </xdr:from>
    <xdr:to>
      <xdr:col>50</xdr:col>
      <xdr:colOff>114300</xdr:colOff>
      <xdr:row>96</xdr:row>
      <xdr:rowOff>53152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33530"/>
          <a:ext cx="889000" cy="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113846</xdr:rowOff>
    </xdr:from>
    <xdr:to>
      <xdr:col>45</xdr:col>
      <xdr:colOff>177800</xdr:colOff>
      <xdr:row>96</xdr:row>
      <xdr:rowOff>53152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01596"/>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64422</xdr:rowOff>
    </xdr:from>
    <xdr:to>
      <xdr:col>41</xdr:col>
      <xdr:colOff>50800</xdr:colOff>
      <xdr:row>95</xdr:row>
      <xdr:rowOff>113846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52172"/>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73058</xdr:rowOff>
    </xdr:from>
    <xdr:to>
      <xdr:col>55</xdr:col>
      <xdr:colOff>50800</xdr:colOff>
      <xdr:row>96</xdr:row>
      <xdr:rowOff>3208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51485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94980</xdr:rowOff>
    </xdr:from>
    <xdr:to>
      <xdr:col>50</xdr:col>
      <xdr:colOff>165100</xdr:colOff>
      <xdr:row>96</xdr:row>
      <xdr:rowOff>25130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16257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4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2352</xdr:rowOff>
    </xdr:from>
    <xdr:to>
      <xdr:col>46</xdr:col>
      <xdr:colOff>38100</xdr:colOff>
      <xdr:row>96</xdr:row>
      <xdr:rowOff>103952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95079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63046</xdr:rowOff>
    </xdr:from>
    <xdr:to>
      <xdr:col>41</xdr:col>
      <xdr:colOff>101600</xdr:colOff>
      <xdr:row>95</xdr:row>
      <xdr:rowOff>164646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155773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13622</xdr:rowOff>
    </xdr:from>
    <xdr:to>
      <xdr:col>36</xdr:col>
      <xdr:colOff>165100</xdr:colOff>
      <xdr:row>95</xdr:row>
      <xdr:rowOff>115222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131749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135455</xdr:rowOff>
    </xdr:from>
    <xdr:to>
      <xdr:col>85</xdr:col>
      <xdr:colOff>126364</xdr:colOff>
      <xdr:row>37</xdr:row>
      <xdr:rowOff>143129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07505"/>
          <a:ext cx="1269" cy="137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146956</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4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143129</xdr:rowOff>
    </xdr:from>
    <xdr:to>
      <xdr:col>86</xdr:col>
      <xdr:colOff>25400</xdr:colOff>
      <xdr:row>37</xdr:row>
      <xdr:rowOff>143129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48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82132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135455</xdr:rowOff>
    </xdr:from>
    <xdr:to>
      <xdr:col>86</xdr:col>
      <xdr:colOff>25400</xdr:colOff>
      <xdr:row>29</xdr:row>
      <xdr:rowOff>135455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0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72753</xdr:rowOff>
    </xdr:from>
    <xdr:to>
      <xdr:col>85</xdr:col>
      <xdr:colOff>127000</xdr:colOff>
      <xdr:row>38</xdr:row>
      <xdr:rowOff>155539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44953"/>
          <a:ext cx="838200" cy="4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74875</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73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51998</xdr:rowOff>
    </xdr:from>
    <xdr:to>
      <xdr:col>85</xdr:col>
      <xdr:colOff>177800</xdr:colOff>
      <xdr:row>34</xdr:row>
      <xdr:rowOff>153598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588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155539</xdr:rowOff>
    </xdr:from>
    <xdr:to>
      <xdr:col>81</xdr:col>
      <xdr:colOff>50800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70639"/>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37628</xdr:rowOff>
    </xdr:from>
    <xdr:to>
      <xdr:col>81</xdr:col>
      <xdr:colOff>101600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155755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8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167785</xdr:rowOff>
    </xdr:from>
    <xdr:to>
      <xdr:col>76</xdr:col>
      <xdr:colOff>114300</xdr:colOff>
      <xdr:row>38</xdr:row>
      <xdr:rowOff>169091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8288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170869</xdr:rowOff>
    </xdr:from>
    <xdr:to>
      <xdr:col>76</xdr:col>
      <xdr:colOff>165100</xdr:colOff>
      <xdr:row>35</xdr:row>
      <xdr:rowOff>101019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117546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150967</xdr:rowOff>
    </xdr:from>
    <xdr:to>
      <xdr:col>71</xdr:col>
      <xdr:colOff>177800</xdr:colOff>
      <xdr:row>38</xdr:row>
      <xdr:rowOff>167785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94617"/>
          <a:ext cx="889000" cy="18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29137</xdr:rowOff>
    </xdr:from>
    <xdr:to>
      <xdr:col>72</xdr:col>
      <xdr:colOff>38100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147264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105555</xdr:rowOff>
    </xdr:from>
    <xdr:to>
      <xdr:col>67</xdr:col>
      <xdr:colOff>101600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21953</xdr:rowOff>
    </xdr:from>
    <xdr:to>
      <xdr:col>85</xdr:col>
      <xdr:colOff>177800</xdr:colOff>
      <xdr:row>36</xdr:row>
      <xdr:rowOff>123553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104739</xdr:rowOff>
    </xdr:from>
    <xdr:to>
      <xdr:col>81</xdr:col>
      <xdr:colOff>101600</xdr:colOff>
      <xdr:row>39</xdr:row>
      <xdr:rowOff>34889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26016</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46428" y="671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118291</xdr:rowOff>
    </xdr:from>
    <xdr:to>
      <xdr:col>76</xdr:col>
      <xdr:colOff>165100</xdr:colOff>
      <xdr:row>39</xdr:row>
      <xdr:rowOff>48441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39568</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57428"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116985</xdr:rowOff>
    </xdr:from>
    <xdr:to>
      <xdr:col>72</xdr:col>
      <xdr:colOff>38100</xdr:colOff>
      <xdr:row>39</xdr:row>
      <xdr:rowOff>47135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38262</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68428" y="67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100167</xdr:rowOff>
    </xdr:from>
    <xdr:to>
      <xdr:col>67</xdr:col>
      <xdr:colOff>101600</xdr:colOff>
      <xdr:row>38</xdr:row>
      <xdr:rowOff>30317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21444</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79428" y="653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125755</xdr:rowOff>
    </xdr:from>
    <xdr:to>
      <xdr:col>85</xdr:col>
      <xdr:colOff>127000</xdr:colOff>
      <xdr:row>51</xdr:row>
      <xdr:rowOff>149339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698255"/>
          <a:ext cx="838200" cy="19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114783</xdr:rowOff>
    </xdr:from>
    <xdr:to>
      <xdr:col>81</xdr:col>
      <xdr:colOff>50800</xdr:colOff>
      <xdr:row>51</xdr:row>
      <xdr:rowOff>149339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8687283"/>
          <a:ext cx="889000" cy="2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114783</xdr:rowOff>
    </xdr:from>
    <xdr:to>
      <xdr:col>76</xdr:col>
      <xdr:colOff>114300</xdr:colOff>
      <xdr:row>52</xdr:row>
      <xdr:rowOff>116725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8687283"/>
          <a:ext cx="889000" cy="3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116725</xdr:rowOff>
    </xdr:from>
    <xdr:to>
      <xdr:col>71</xdr:col>
      <xdr:colOff>177800</xdr:colOff>
      <xdr:row>54</xdr:row>
      <xdr:rowOff>140233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032125"/>
          <a:ext cx="889000" cy="3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74955</xdr:rowOff>
    </xdr:from>
    <xdr:to>
      <xdr:col>85</xdr:col>
      <xdr:colOff>177800</xdr:colOff>
      <xdr:row>51</xdr:row>
      <xdr:rowOff>5105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6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27982</xdr:rowOff>
    </xdr:from>
    <xdr:ext cx="599010"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6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98539</xdr:rowOff>
    </xdr:from>
    <xdr:to>
      <xdr:col>81</xdr:col>
      <xdr:colOff>101600</xdr:colOff>
      <xdr:row>52</xdr:row>
      <xdr:rowOff>28689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8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45216</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61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63983</xdr:rowOff>
    </xdr:from>
    <xdr:to>
      <xdr:col>76</xdr:col>
      <xdr:colOff>165100</xdr:colOff>
      <xdr:row>50</xdr:row>
      <xdr:rowOff>165583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86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10660</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41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65925</xdr:rowOff>
    </xdr:from>
    <xdr:to>
      <xdr:col>72</xdr:col>
      <xdr:colOff>38100</xdr:colOff>
      <xdr:row>52</xdr:row>
      <xdr:rowOff>167525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12602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8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89433</xdr:rowOff>
    </xdr:from>
    <xdr:to>
      <xdr:col>67</xdr:col>
      <xdr:colOff>101600</xdr:colOff>
      <xdr:row>55</xdr:row>
      <xdr:rowOff>19583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3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36110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1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47498</xdr:rowOff>
    </xdr:from>
    <xdr:to>
      <xdr:col>85</xdr:col>
      <xdr:colOff>127000</xdr:colOff>
      <xdr:row>79</xdr:row>
      <xdr:rowOff>88754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92048"/>
          <a:ext cx="8382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47498</xdr:rowOff>
    </xdr:from>
    <xdr:to>
      <xdr:col>81</xdr:col>
      <xdr:colOff>50800</xdr:colOff>
      <xdr:row>79</xdr:row>
      <xdr:rowOff>53812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92048"/>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53812</xdr:rowOff>
    </xdr:from>
    <xdr:to>
      <xdr:col>76</xdr:col>
      <xdr:colOff>114300</xdr:colOff>
      <xdr:row>79</xdr:row>
      <xdr:rowOff>83203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983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41402</xdr:rowOff>
    </xdr:from>
    <xdr:to>
      <xdr:col>71</xdr:col>
      <xdr:colOff>177800</xdr:colOff>
      <xdr:row>79</xdr:row>
      <xdr:rowOff>83203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595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37954</xdr:rowOff>
    </xdr:from>
    <xdr:to>
      <xdr:col>85</xdr:col>
      <xdr:colOff>177800</xdr:colOff>
      <xdr:row>79</xdr:row>
      <xdr:rowOff>139554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124331</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7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168148</xdr:rowOff>
    </xdr:from>
    <xdr:to>
      <xdr:col>81</xdr:col>
      <xdr:colOff>101600</xdr:colOff>
      <xdr:row>79</xdr:row>
      <xdr:rowOff>98298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89425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33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3012</xdr:rowOff>
    </xdr:from>
    <xdr:to>
      <xdr:col>76</xdr:col>
      <xdr:colOff>165100</xdr:colOff>
      <xdr:row>79</xdr:row>
      <xdr:rowOff>104612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95739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32403</xdr:rowOff>
    </xdr:from>
    <xdr:to>
      <xdr:col>72</xdr:col>
      <xdr:colOff>38100</xdr:colOff>
      <xdr:row>79</xdr:row>
      <xdr:rowOff>134003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125130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69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162052</xdr:rowOff>
    </xdr:from>
    <xdr:to>
      <xdr:col>67</xdr:col>
      <xdr:colOff>101600</xdr:colOff>
      <xdr:row>79</xdr:row>
      <xdr:rowOff>92202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83329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88722</xdr:rowOff>
    </xdr:from>
    <xdr:to>
      <xdr:col>85</xdr:col>
      <xdr:colOff>127000</xdr:colOff>
      <xdr:row>94</xdr:row>
      <xdr:rowOff>62737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033572"/>
          <a:ext cx="838200" cy="1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88722</xdr:rowOff>
    </xdr:from>
    <xdr:to>
      <xdr:col>81</xdr:col>
      <xdr:colOff>50800</xdr:colOff>
      <xdr:row>93</xdr:row>
      <xdr:rowOff>157950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033572"/>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57441</xdr:rowOff>
    </xdr:from>
    <xdr:to>
      <xdr:col>76</xdr:col>
      <xdr:colOff>114300</xdr:colOff>
      <xdr:row>93</xdr:row>
      <xdr:rowOff>157950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002291"/>
          <a:ext cx="889000" cy="1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157607</xdr:rowOff>
    </xdr:from>
    <xdr:to>
      <xdr:col>71</xdr:col>
      <xdr:colOff>177800</xdr:colOff>
      <xdr:row>93</xdr:row>
      <xdr:rowOff>57441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931007"/>
          <a:ext cx="889000" cy="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11937</xdr:rowOff>
    </xdr:from>
    <xdr:to>
      <xdr:col>85</xdr:col>
      <xdr:colOff>177800</xdr:colOff>
      <xdr:row>94</xdr:row>
      <xdr:rowOff>113537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1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34814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9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37922</xdr:rowOff>
    </xdr:from>
    <xdr:to>
      <xdr:col>81</xdr:col>
      <xdr:colOff>101600</xdr:colOff>
      <xdr:row>93</xdr:row>
      <xdr:rowOff>139522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9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156049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7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107150</xdr:rowOff>
    </xdr:from>
    <xdr:to>
      <xdr:col>76</xdr:col>
      <xdr:colOff>165100</xdr:colOff>
      <xdr:row>94</xdr:row>
      <xdr:rowOff>37300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0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53827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8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6641</xdr:rowOff>
    </xdr:from>
    <xdr:to>
      <xdr:col>72</xdr:col>
      <xdr:colOff>38100</xdr:colOff>
      <xdr:row>93</xdr:row>
      <xdr:rowOff>108241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9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124768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7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106807</xdr:rowOff>
    </xdr:from>
    <xdr:to>
      <xdr:col>67</xdr:col>
      <xdr:colOff>101600</xdr:colOff>
      <xdr:row>93</xdr:row>
      <xdr:rowOff>36957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8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53484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6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164211</xdr:rowOff>
    </xdr:from>
    <xdr:to>
      <xdr:col>116</xdr:col>
      <xdr:colOff>63500</xdr:colOff>
      <xdr:row>36</xdr:row>
      <xdr:rowOff>68072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5650611"/>
          <a:ext cx="838200" cy="58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164211</xdr:rowOff>
    </xdr:from>
    <xdr:to>
      <xdr:col>111</xdr:col>
      <xdr:colOff>177800</xdr:colOff>
      <xdr:row>33</xdr:row>
      <xdr:rowOff>100330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650611"/>
          <a:ext cx="889000" cy="1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100330</xdr:rowOff>
    </xdr:from>
    <xdr:to>
      <xdr:col>107</xdr:col>
      <xdr:colOff>50800</xdr:colOff>
      <xdr:row>34</xdr:row>
      <xdr:rowOff>124841</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5758180"/>
          <a:ext cx="8890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101092</xdr:rowOff>
    </xdr:from>
    <xdr:to>
      <xdr:col>102</xdr:col>
      <xdr:colOff>114300</xdr:colOff>
      <xdr:row>34</xdr:row>
      <xdr:rowOff>124841</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593039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17272</xdr:rowOff>
    </xdr:from>
    <xdr:to>
      <xdr:col>116</xdr:col>
      <xdr:colOff>114300</xdr:colOff>
      <xdr:row>36</xdr:row>
      <xdr:rowOff>118872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40149</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113411</xdr:rowOff>
    </xdr:from>
    <xdr:to>
      <xdr:col>112</xdr:col>
      <xdr:colOff>38100</xdr:colOff>
      <xdr:row>33</xdr:row>
      <xdr:rowOff>43561</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5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60088</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3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49530</xdr:rowOff>
    </xdr:from>
    <xdr:to>
      <xdr:col>107</xdr:col>
      <xdr:colOff>101600</xdr:colOff>
      <xdr:row>33</xdr:row>
      <xdr:rowOff>151130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167657</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74041</xdr:rowOff>
    </xdr:from>
    <xdr:to>
      <xdr:col>102</xdr:col>
      <xdr:colOff>165100</xdr:colOff>
      <xdr:row>35</xdr:row>
      <xdr:rowOff>4191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20718</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50292</xdr:rowOff>
    </xdr:from>
    <xdr:to>
      <xdr:col>98</xdr:col>
      <xdr:colOff>38100</xdr:colOff>
      <xdr:row>34</xdr:row>
      <xdr:rowOff>151892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168419</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6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決算と比較して、住民一人当たりのコストが大きく減少しているものとして、商工費の商工金融資金の減等が挙げられる。一方、教育費は小・中学校の職員の増による給料の増等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特徴的なものとして、商工費が高い水準にあるのは、中小企業者や開業を計画する者を対象に長期・低利の事業資金を利用できる商工金融資金制度を設けていることが要因であり、教育費</a:t>
          </a:r>
          <a:r>
            <a:rPr kumimoji="1" lang="ja-JP" altLang="en-US" sz="1300">
              <a:latin typeface="ＭＳ Ｐゴシック" panose="020B0600070205080204" pitchFamily="50" charset="-128"/>
              <a:ea typeface="ＭＳ Ｐゴシック" panose="020B0600070205080204" pitchFamily="50" charset="-128"/>
            </a:rPr>
            <a:t>が高い水準にあるのは、小・中学校の校舎等整備等が要因である。また、公債費が高い水準にあるのは、バブル崩壊後の概ね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国の大型景気対策とも連動し、立ち遅れていた都市基盤（地下鉄・道路・下水道等）や生活基盤（文化・スポーツ施設等）の整備を市債を活用して行ってきたことから、市民生活向上に寄与する社会資本整備が飛躍的に向上した半面、市債発行額が増加したものである。しかしながら、市債残高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年度をピークに毎年着実に縮減しており、今後も引き続き、市債発行額の抑制による中長期的な公債費の縮減に努める。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・令和５年度の標準財政規模については、前年度比で３％増加している。</a:t>
          </a:r>
        </a:p>
        <a:p>
          <a:r>
            <a:rPr kumimoji="1" lang="ja-JP" altLang="en-US" sz="900">
              <a:latin typeface="ＭＳ ゴシック" pitchFamily="49" charset="-128"/>
              <a:ea typeface="ＭＳ ゴシック" pitchFamily="49" charset="-128"/>
            </a:rPr>
            <a:t>・令和５年度の財政調整基金残高については、前年度比で１％減少しており、標準財政規模比は</a:t>
          </a:r>
          <a:r>
            <a:rPr kumimoji="1" lang="en-US" altLang="ja-JP" sz="900">
              <a:latin typeface="ＭＳ ゴシック" pitchFamily="49" charset="-128"/>
              <a:ea typeface="ＭＳ ゴシック" pitchFamily="49" charset="-128"/>
            </a:rPr>
            <a:t>0.26</a:t>
          </a:r>
          <a:r>
            <a:rPr kumimoji="1" lang="ja-JP" altLang="en-US" sz="900">
              <a:latin typeface="ＭＳ ゴシック" pitchFamily="49" charset="-128"/>
              <a:ea typeface="ＭＳ ゴシック" pitchFamily="49" charset="-128"/>
            </a:rPr>
            <a:t>ポイント減少している。</a:t>
          </a:r>
        </a:p>
        <a:p>
          <a:r>
            <a:rPr kumimoji="1" lang="ja-JP" altLang="en-US" sz="900">
              <a:latin typeface="ＭＳ ゴシック" pitchFamily="49" charset="-128"/>
              <a:ea typeface="ＭＳ ゴシック" pitchFamily="49" charset="-128"/>
            </a:rPr>
            <a:t>・令和５年度の実質収支額については、前年度比で５％減少しており、標準財政規模比は</a:t>
          </a:r>
          <a:r>
            <a:rPr kumimoji="1" lang="en-US" altLang="ja-JP" sz="900">
              <a:latin typeface="ＭＳ ゴシック" pitchFamily="49" charset="-128"/>
              <a:ea typeface="ＭＳ ゴシック" pitchFamily="49" charset="-128"/>
            </a:rPr>
            <a:t>0.17</a:t>
          </a:r>
          <a:r>
            <a:rPr kumimoji="1" lang="ja-JP" altLang="en-US" sz="900">
              <a:latin typeface="ＭＳ ゴシック" pitchFamily="49" charset="-128"/>
              <a:ea typeface="ＭＳ ゴシック" pitchFamily="49" charset="-128"/>
            </a:rPr>
            <a:t>ポイント減少している。要因としては、歳入の不足額、歳出の不用額ともに減少しているが、歳入不足額の減少以上に歳出不用額が減少した結果、実質収支が減少したものと考えられる。歳入面においては、国庫支出金の歳入不足額の減や、市税の歳入超過額の減などにより、歳入不足総額が前年度比で減少した一方で、歳出面においては、社会福祉総務費などの歳出不用総額が前年度比で減少した。</a:t>
          </a:r>
        </a:p>
        <a:p>
          <a:r>
            <a:rPr kumimoji="1" lang="ja-JP" altLang="en-US" sz="900">
              <a:latin typeface="ＭＳ ゴシック" pitchFamily="49" charset="-128"/>
              <a:ea typeface="ＭＳ ゴシック" pitchFamily="49" charset="-128"/>
            </a:rPr>
            <a:t>・令和５年度の実質単年度収支については、前年度比で</a:t>
          </a:r>
          <a:r>
            <a:rPr kumimoji="1" lang="en-US" altLang="ja-JP" sz="900">
              <a:latin typeface="ＭＳ ゴシック" pitchFamily="49" charset="-128"/>
              <a:ea typeface="ＭＳ ゴシック" pitchFamily="49" charset="-128"/>
            </a:rPr>
            <a:t>479</a:t>
          </a:r>
          <a:r>
            <a:rPr kumimoji="1" lang="ja-JP" altLang="en-US" sz="900">
              <a:latin typeface="ＭＳ ゴシック" pitchFamily="49" charset="-128"/>
              <a:ea typeface="ＭＳ ゴシック" pitchFamily="49" charset="-128"/>
            </a:rPr>
            <a:t>％の減となっており、標準財政規模比は</a:t>
          </a:r>
          <a:r>
            <a:rPr kumimoji="1" lang="en-US" altLang="ja-JP" sz="900">
              <a:latin typeface="ＭＳ ゴシック" pitchFamily="49" charset="-128"/>
              <a:ea typeface="ＭＳ ゴシック" pitchFamily="49" charset="-128"/>
            </a:rPr>
            <a:t>0.2</a:t>
          </a:r>
          <a:r>
            <a:rPr kumimoji="1" lang="ja-JP" altLang="en-US" sz="900">
              <a:latin typeface="ＭＳ ゴシック" pitchFamily="49" charset="-128"/>
              <a:ea typeface="ＭＳ ゴシック" pitchFamily="49" charset="-128"/>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令和５年度も全会計で黒字となっており、平成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年度以降、全会計黒字化が継続している。</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令和５年度の全会計ベースでの黒字額は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億円となっており、対前年度比では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億円の増となっている。これは、水道事業会計において対前年度比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億円の増となったことなどが要因である。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また、標準財政規模比では前年度比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前年度との比較において、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が約３億円の減となっている主な要因としては、「算入公債費等」が約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億円の減（増要因）となった一方、「元利償還金」が約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億円の減、「公営企業債の元利償還金に対する繰入金」が約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億円の減となったこと等によるもの。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財政運営プランの取組みを進め、地方債現在高の縮減を図るなど、財政健全化に努めていく。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として設定しているのに対して、本市においては平成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年度まで借入後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年据置いてから積立てるルールを適用していたため、減債基金残高と減債基金積立相当額に乖離が生じていた。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しかし、平成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年度以降は借入後据置なしで毎年度の積立額を発行額の残年数分の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とした結果、令和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年度末において積立不足が解消されている。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令和５年度において、減債基金（満期一括償還分）の増等により、充当可能基金が対前年度比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億円の増となったことが、将来負担比率の減少要因となっている。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また、地方債現在高の減等により、将来負担額は対前年度比で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今後も財政運営プランの取り組みを進め、地方債現在高の着実な縮減などにより、将来にわたり持続可能な財政運営に努めていく。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の前年度増減理由については、主に、市役所本庁舎及び出先総合庁舎等公共施設の建設に必要な費用に充てるため庁舎建設等資金の積み立てを行ったことや、退職手当の支給に要する経費に充てるため福岡市職員退職手当基金に積み立てを行ったことなど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・庁舎建設等資金積立金：市役所本庁舎及び出先総合庁舎等公共施設の建設等に必要な費用に充てる。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・こども未来基金：子ども施策の推進に資する事業に充てる。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・高速鉄道建設基金：高速鉄道の建設に係る一般会計負担の平準化を図るため、一般会計繰出金及び市債元利償還金の財源に充てる。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・福岡市職員退職手当基金：退職手当の支給に要する経費に充てる。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・市営住宅修繕基金：市営住宅等の修繕に必要な費用に充てる。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・庁舎建設等資金積立金：今後、庁舎等公共施設の建て替えや改修等には、将来的に多額の費用が必要となることから、その財源として積み立てを行ったもの。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・福岡市職員退職手当基金：地方公務員の定年延長に伴い、令和５年度に定年が延長された職員が令和６年度に退職することとなるため、財源の安定確保の観点から基金を設置し、積み立てを行ったもの。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積立や取崩し額の決定にあたっては、当該基金に係る事業の需要のみではなく、財政状況を的確に踏まえる必要があり、将来に渡る計画を予め作成することは困難であるが、一方で、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・令和５年度は、子育て支援策の大幅な拡充等の財源を確保するために、約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億円を取り崩しており、令和５年度末基金残高は、令和４年度末基金残高から約２億円減額となっている。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適正な残高については、将来の経済情勢や予期し得ない災害等の発生などにより大きく異なってくるものであり、具体的な金額を示すことは困難であるが、将来にわたる貴重な調整財源として、可能な限り確保する必要があると考えており、今後も、決算剰余金を中心とした積み立て、必要最低限の取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・令和５年度に前年比で基金残高が減となっている理由は、将来の公債費負担に備えるために積み立てていた土地区画整理事業特別会計の元金等の取り崩しを行ったためである。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・市債の償還財源に充てるもの。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1123213196</v>
      </c>
      <c r="BO4" s="449"/>
      <c r="BP4" s="449"/>
      <c r="BQ4" s="449"/>
      <c r="BR4" s="449"/>
      <c r="BS4" s="449"/>
      <c r="BT4" s="449"/>
      <c r="BU4" s="450"/>
      <c r="BV4" s="448">
        <v>1142879419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2.1</v>
      </c>
      <c r="CU4" s="589"/>
      <c r="CV4" s="589"/>
      <c r="CW4" s="589"/>
      <c r="CX4" s="589"/>
      <c r="CY4" s="589"/>
      <c r="CZ4" s="589"/>
      <c r="DA4" s="590"/>
      <c r="DB4" s="588">
        <v>2.2000000000000002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1104890536</v>
      </c>
      <c r="BO5" s="420"/>
      <c r="BP5" s="420"/>
      <c r="BQ5" s="420"/>
      <c r="BR5" s="420"/>
      <c r="BS5" s="420"/>
      <c r="BT5" s="420"/>
      <c r="BU5" s="421"/>
      <c r="BV5" s="419">
        <v>1124508359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94.1</v>
      </c>
      <c r="CU5" s="417"/>
      <c r="CV5" s="417"/>
      <c r="CW5" s="417"/>
      <c r="CX5" s="417"/>
      <c r="CY5" s="417"/>
      <c r="CZ5" s="417"/>
      <c r="DA5" s="418"/>
      <c r="DB5" s="416">
        <v>93.6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18322660</v>
      </c>
      <c r="BO6" s="420"/>
      <c r="BP6" s="420"/>
      <c r="BQ6" s="420"/>
      <c r="BR6" s="420"/>
      <c r="BS6" s="420"/>
      <c r="BT6" s="420"/>
      <c r="BU6" s="421"/>
      <c r="BV6" s="419">
        <v>18371060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95.8</v>
      </c>
      <c r="CU6" s="563"/>
      <c r="CV6" s="563"/>
      <c r="CW6" s="563"/>
      <c r="CX6" s="563"/>
      <c r="CY6" s="563"/>
      <c r="CZ6" s="563"/>
      <c r="DA6" s="564"/>
      <c r="DB6" s="562">
        <v>96.8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8960299</v>
      </c>
      <c r="BO7" s="420"/>
      <c r="BP7" s="420"/>
      <c r="BQ7" s="420"/>
      <c r="BR7" s="420"/>
      <c r="BS7" s="420"/>
      <c r="BT7" s="420"/>
      <c r="BU7" s="421"/>
      <c r="BV7" s="419">
        <v>8503521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453616210</v>
      </c>
      <c r="CU7" s="420"/>
      <c r="CV7" s="420"/>
      <c r="CW7" s="420"/>
      <c r="CX7" s="420"/>
      <c r="CY7" s="420"/>
      <c r="CZ7" s="420"/>
      <c r="DA7" s="421"/>
      <c r="DB7" s="419">
        <v>442104112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9362361</v>
      </c>
      <c r="BO8" s="420"/>
      <c r="BP8" s="420"/>
      <c r="BQ8" s="420"/>
      <c r="BR8" s="420"/>
      <c r="BS8" s="420"/>
      <c r="BT8" s="420"/>
      <c r="BU8" s="421"/>
      <c r="BV8" s="419">
        <v>9867539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0.87</v>
      </c>
      <c r="CU8" s="523"/>
      <c r="CV8" s="523"/>
      <c r="CW8" s="523"/>
      <c r="CX8" s="523"/>
      <c r="CY8" s="523"/>
      <c r="CZ8" s="523"/>
      <c r="DA8" s="524"/>
      <c r="DB8" s="522">
        <v>0.88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1612392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-531999</v>
      </c>
      <c r="BO9" s="420"/>
      <c r="BP9" s="420"/>
      <c r="BQ9" s="420"/>
      <c r="BR9" s="420"/>
      <c r="BS9" s="420"/>
      <c r="BT9" s="420"/>
      <c r="BU9" s="421"/>
      <c r="BV9" s="419">
        <v>-1039311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16.2</v>
      </c>
      <c r="CU9" s="417"/>
      <c r="CV9" s="417"/>
      <c r="CW9" s="417"/>
      <c r="CX9" s="417"/>
      <c r="CY9" s="417"/>
      <c r="CZ9" s="417"/>
      <c r="DA9" s="418"/>
      <c r="DB9" s="416">
        <v>17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1538681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5190632</v>
      </c>
      <c r="BO10" s="420"/>
      <c r="BP10" s="420"/>
      <c r="BQ10" s="420"/>
      <c r="BR10" s="420"/>
      <c r="BS10" s="420"/>
      <c r="BT10" s="420"/>
      <c r="BU10" s="421"/>
      <c r="BV10" s="419">
        <v>4934866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1593919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5399680</v>
      </c>
      <c r="BO12" s="420"/>
      <c r="BP12" s="420"/>
      <c r="BQ12" s="420"/>
      <c r="BR12" s="420"/>
      <c r="BS12" s="420"/>
      <c r="BT12" s="420"/>
      <c r="BU12" s="421"/>
      <c r="BV12" s="419">
        <v>3700000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1549268</v>
      </c>
      <c r="S13" s="507"/>
      <c r="T13" s="507"/>
      <c r="U13" s="507"/>
      <c r="V13" s="508"/>
      <c r="W13" s="509" t="s">
        <v>131</v>
      </c>
      <c r="X13" s="405"/>
      <c r="Y13" s="405"/>
      <c r="Z13" s="405"/>
      <c r="AA13" s="405"/>
      <c r="AB13" s="406"/>
      <c r="AC13" s="372">
        <v>3864</v>
      </c>
      <c r="AD13" s="373"/>
      <c r="AE13" s="373"/>
      <c r="AF13" s="373"/>
      <c r="AG13" s="374"/>
      <c r="AH13" s="372">
        <v>4142</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-741047</v>
      </c>
      <c r="BO13" s="420"/>
      <c r="BP13" s="420"/>
      <c r="BQ13" s="420"/>
      <c r="BR13" s="420"/>
      <c r="BS13" s="420"/>
      <c r="BT13" s="420"/>
      <c r="BU13" s="421"/>
      <c r="BV13" s="419">
        <v>195555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8.4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1581398</v>
      </c>
      <c r="S14" s="507"/>
      <c r="T14" s="507"/>
      <c r="U14" s="507"/>
      <c r="V14" s="508"/>
      <c r="W14" s="510"/>
      <c r="X14" s="408"/>
      <c r="Y14" s="408"/>
      <c r="Z14" s="408"/>
      <c r="AA14" s="408"/>
      <c r="AB14" s="409"/>
      <c r="AC14" s="499">
        <v>0.6</v>
      </c>
      <c r="AD14" s="500"/>
      <c r="AE14" s="500"/>
      <c r="AF14" s="500"/>
      <c r="AG14" s="501"/>
      <c r="AH14" s="499">
        <v>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66.900000000000006</v>
      </c>
      <c r="CU14" s="517"/>
      <c r="CV14" s="517"/>
      <c r="CW14" s="517"/>
      <c r="CX14" s="517"/>
      <c r="CY14" s="517"/>
      <c r="CZ14" s="517"/>
      <c r="DA14" s="518"/>
      <c r="DB14" s="516">
        <v>74.3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1540439</v>
      </c>
      <c r="S15" s="507"/>
      <c r="T15" s="507"/>
      <c r="U15" s="507"/>
      <c r="V15" s="508"/>
      <c r="W15" s="509" t="s">
        <v>137</v>
      </c>
      <c r="X15" s="405"/>
      <c r="Y15" s="405"/>
      <c r="Z15" s="405"/>
      <c r="AA15" s="405"/>
      <c r="AB15" s="406"/>
      <c r="AC15" s="372">
        <v>92318</v>
      </c>
      <c r="AD15" s="373"/>
      <c r="AE15" s="373"/>
      <c r="AF15" s="373"/>
      <c r="AG15" s="374"/>
      <c r="AH15" s="372">
        <v>92515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312884788</v>
      </c>
      <c r="BO15" s="449"/>
      <c r="BP15" s="449"/>
      <c r="BQ15" s="449"/>
      <c r="BR15" s="449"/>
      <c r="BS15" s="449"/>
      <c r="BT15" s="449"/>
      <c r="BU15" s="450"/>
      <c r="BV15" s="448">
        <v>299705457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13.4</v>
      </c>
      <c r="AD16" s="500"/>
      <c r="AE16" s="500"/>
      <c r="AF16" s="500"/>
      <c r="AG16" s="501"/>
      <c r="AH16" s="499">
        <v>15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358697028</v>
      </c>
      <c r="BO16" s="420"/>
      <c r="BP16" s="420"/>
      <c r="BQ16" s="420"/>
      <c r="BR16" s="420"/>
      <c r="BS16" s="420"/>
      <c r="BT16" s="420"/>
      <c r="BU16" s="421"/>
      <c r="BV16" s="419">
        <v>341895742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591572</v>
      </c>
      <c r="AD17" s="373"/>
      <c r="AE17" s="373"/>
      <c r="AF17" s="373"/>
      <c r="AG17" s="374"/>
      <c r="AH17" s="372">
        <v>519335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392824767</v>
      </c>
      <c r="BO17" s="420"/>
      <c r="BP17" s="420"/>
      <c r="BQ17" s="420"/>
      <c r="BR17" s="420"/>
      <c r="BS17" s="420"/>
      <c r="BT17" s="420"/>
      <c r="BU17" s="421"/>
      <c r="BV17" s="419">
        <v>376178953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343.47</v>
      </c>
      <c r="M18" s="472"/>
      <c r="N18" s="472"/>
      <c r="O18" s="472"/>
      <c r="P18" s="472"/>
      <c r="Q18" s="472"/>
      <c r="R18" s="473"/>
      <c r="S18" s="473"/>
      <c r="T18" s="473"/>
      <c r="U18" s="473"/>
      <c r="V18" s="474"/>
      <c r="W18" s="490"/>
      <c r="X18" s="491"/>
      <c r="Y18" s="491"/>
      <c r="Z18" s="491"/>
      <c r="AA18" s="491"/>
      <c r="AB18" s="515"/>
      <c r="AC18" s="389">
        <v>86</v>
      </c>
      <c r="AD18" s="390"/>
      <c r="AE18" s="390"/>
      <c r="AF18" s="390"/>
      <c r="AG18" s="475"/>
      <c r="AH18" s="389">
        <v>84.3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435424063</v>
      </c>
      <c r="BO18" s="420"/>
      <c r="BP18" s="420"/>
      <c r="BQ18" s="420"/>
      <c r="BR18" s="420"/>
      <c r="BS18" s="420"/>
      <c r="BT18" s="420"/>
      <c r="BU18" s="421"/>
      <c r="BV18" s="419">
        <v>425575516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4694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574853546</v>
      </c>
      <c r="BO19" s="420"/>
      <c r="BP19" s="420"/>
      <c r="BQ19" s="420"/>
      <c r="BR19" s="420"/>
      <c r="BS19" s="420"/>
      <c r="BT19" s="420"/>
      <c r="BU19" s="421"/>
      <c r="BV19" s="419">
        <v>536898333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831124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1105392640</v>
      </c>
      <c r="BO22" s="449"/>
      <c r="BP22" s="449"/>
      <c r="BQ22" s="449"/>
      <c r="BR22" s="449"/>
      <c r="BS22" s="449"/>
      <c r="BT22" s="449"/>
      <c r="BU22" s="450"/>
      <c r="BV22" s="448">
        <v>1134566282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190597046</v>
      </c>
      <c r="BO23" s="420"/>
      <c r="BP23" s="420"/>
      <c r="BQ23" s="420"/>
      <c r="BR23" s="420"/>
      <c r="BS23" s="420"/>
      <c r="BT23" s="420"/>
      <c r="BU23" s="421"/>
      <c r="BV23" s="419">
        <v>205945388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13000</v>
      </c>
      <c r="R24" s="373"/>
      <c r="S24" s="373"/>
      <c r="T24" s="373"/>
      <c r="U24" s="373"/>
      <c r="V24" s="374"/>
      <c r="W24" s="462"/>
      <c r="X24" s="399"/>
      <c r="Y24" s="400"/>
      <c r="Z24" s="375" t="s">
        <v>162</v>
      </c>
      <c r="AA24" s="376"/>
      <c r="AB24" s="376"/>
      <c r="AC24" s="376"/>
      <c r="AD24" s="376"/>
      <c r="AE24" s="376"/>
      <c r="AF24" s="376"/>
      <c r="AG24" s="377"/>
      <c r="AH24" s="372">
        <v>8022</v>
      </c>
      <c r="AI24" s="373"/>
      <c r="AJ24" s="373"/>
      <c r="AK24" s="373"/>
      <c r="AL24" s="374"/>
      <c r="AM24" s="372">
        <v>24852156</v>
      </c>
      <c r="AN24" s="373"/>
      <c r="AO24" s="373"/>
      <c r="AP24" s="373"/>
      <c r="AQ24" s="373"/>
      <c r="AR24" s="374"/>
      <c r="AS24" s="372">
        <v>3098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719555556</v>
      </c>
      <c r="BO24" s="420"/>
      <c r="BP24" s="420"/>
      <c r="BQ24" s="420"/>
      <c r="BR24" s="420"/>
      <c r="BS24" s="420"/>
      <c r="BT24" s="420"/>
      <c r="BU24" s="421"/>
      <c r="BV24" s="419">
        <v>735001555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3</v>
      </c>
      <c r="M25" s="373"/>
      <c r="N25" s="373"/>
      <c r="O25" s="373"/>
      <c r="P25" s="374"/>
      <c r="Q25" s="372">
        <v>10400</v>
      </c>
      <c r="R25" s="373"/>
      <c r="S25" s="373"/>
      <c r="T25" s="373"/>
      <c r="U25" s="373"/>
      <c r="V25" s="374"/>
      <c r="W25" s="462"/>
      <c r="X25" s="399"/>
      <c r="Y25" s="400"/>
      <c r="Z25" s="375" t="s">
        <v>165</v>
      </c>
      <c r="AA25" s="376"/>
      <c r="AB25" s="376"/>
      <c r="AC25" s="376"/>
      <c r="AD25" s="376"/>
      <c r="AE25" s="376"/>
      <c r="AF25" s="376"/>
      <c r="AG25" s="377"/>
      <c r="AH25" s="372">
        <v>1128</v>
      </c>
      <c r="AI25" s="373"/>
      <c r="AJ25" s="373"/>
      <c r="AK25" s="373"/>
      <c r="AL25" s="374"/>
      <c r="AM25" s="372">
        <v>3474240</v>
      </c>
      <c r="AN25" s="373"/>
      <c r="AO25" s="373"/>
      <c r="AP25" s="373"/>
      <c r="AQ25" s="373"/>
      <c r="AR25" s="374"/>
      <c r="AS25" s="372">
        <v>3080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161383217</v>
      </c>
      <c r="BO25" s="449"/>
      <c r="BP25" s="449"/>
      <c r="BQ25" s="449"/>
      <c r="BR25" s="449"/>
      <c r="BS25" s="449"/>
      <c r="BT25" s="449"/>
      <c r="BU25" s="450"/>
      <c r="BV25" s="448">
        <v>171794637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8500</v>
      </c>
      <c r="R26" s="373"/>
      <c r="S26" s="373"/>
      <c r="T26" s="373"/>
      <c r="U26" s="373"/>
      <c r="V26" s="374"/>
      <c r="W26" s="462"/>
      <c r="X26" s="399"/>
      <c r="Y26" s="400"/>
      <c r="Z26" s="375" t="s">
        <v>168</v>
      </c>
      <c r="AA26" s="430"/>
      <c r="AB26" s="430"/>
      <c r="AC26" s="430"/>
      <c r="AD26" s="430"/>
      <c r="AE26" s="430"/>
      <c r="AF26" s="430"/>
      <c r="AG26" s="431"/>
      <c r="AH26" s="372">
        <v>440</v>
      </c>
      <c r="AI26" s="373"/>
      <c r="AJ26" s="373"/>
      <c r="AK26" s="373"/>
      <c r="AL26" s="374"/>
      <c r="AM26" s="372">
        <v>1366200</v>
      </c>
      <c r="AN26" s="373"/>
      <c r="AO26" s="373"/>
      <c r="AP26" s="373"/>
      <c r="AQ26" s="373"/>
      <c r="AR26" s="374"/>
      <c r="AS26" s="372">
        <v>3105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7698726</v>
      </c>
      <c r="BO26" s="420"/>
      <c r="BP26" s="420"/>
      <c r="BQ26" s="420"/>
      <c r="BR26" s="420"/>
      <c r="BS26" s="420"/>
      <c r="BT26" s="420"/>
      <c r="BU26" s="421"/>
      <c r="BV26" s="419">
        <v>8400060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10600</v>
      </c>
      <c r="R27" s="373"/>
      <c r="S27" s="373"/>
      <c r="T27" s="373"/>
      <c r="U27" s="373"/>
      <c r="V27" s="374"/>
      <c r="W27" s="462"/>
      <c r="X27" s="399"/>
      <c r="Y27" s="400"/>
      <c r="Z27" s="375" t="s">
        <v>171</v>
      </c>
      <c r="AA27" s="376"/>
      <c r="AB27" s="376"/>
      <c r="AC27" s="376"/>
      <c r="AD27" s="376"/>
      <c r="AE27" s="376"/>
      <c r="AF27" s="376"/>
      <c r="AG27" s="377"/>
      <c r="AH27" s="372">
        <v>7808</v>
      </c>
      <c r="AI27" s="373"/>
      <c r="AJ27" s="373"/>
      <c r="AK27" s="373"/>
      <c r="AL27" s="374"/>
      <c r="AM27" s="372">
        <v>26325297</v>
      </c>
      <c r="AN27" s="373"/>
      <c r="AO27" s="373"/>
      <c r="AP27" s="373"/>
      <c r="AQ27" s="373"/>
      <c r="AR27" s="374"/>
      <c r="AS27" s="372">
        <v>3372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18029905</v>
      </c>
      <c r="BO27" s="454"/>
      <c r="BP27" s="454"/>
      <c r="BQ27" s="454"/>
      <c r="BR27" s="454"/>
      <c r="BS27" s="454"/>
      <c r="BT27" s="454"/>
      <c r="BU27" s="455"/>
      <c r="BV27" s="453">
        <v>17194870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9700</v>
      </c>
      <c r="R28" s="373"/>
      <c r="S28" s="373"/>
      <c r="T28" s="373"/>
      <c r="U28" s="373"/>
      <c r="V28" s="374"/>
      <c r="W28" s="462"/>
      <c r="X28" s="399"/>
      <c r="Y28" s="400"/>
      <c r="Z28" s="375" t="s">
        <v>174</v>
      </c>
      <c r="AA28" s="376"/>
      <c r="AB28" s="376"/>
      <c r="AC28" s="376"/>
      <c r="AD28" s="376"/>
      <c r="AE28" s="376"/>
      <c r="AF28" s="376"/>
      <c r="AG28" s="377"/>
      <c r="AH28" s="372">
        <v>492</v>
      </c>
      <c r="AI28" s="373"/>
      <c r="AJ28" s="373"/>
      <c r="AK28" s="373"/>
      <c r="AL28" s="374"/>
      <c r="AM28" s="372">
        <v>1359888</v>
      </c>
      <c r="AN28" s="373"/>
      <c r="AO28" s="373"/>
      <c r="AP28" s="373"/>
      <c r="AQ28" s="373"/>
      <c r="AR28" s="374"/>
      <c r="AS28" s="372">
        <v>2764</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36622529</v>
      </c>
      <c r="BO28" s="449"/>
      <c r="BP28" s="449"/>
      <c r="BQ28" s="449"/>
      <c r="BR28" s="449"/>
      <c r="BS28" s="449"/>
      <c r="BT28" s="449"/>
      <c r="BU28" s="450"/>
      <c r="BV28" s="448">
        <v>36831577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60</v>
      </c>
      <c r="M29" s="373"/>
      <c r="N29" s="373"/>
      <c r="O29" s="373"/>
      <c r="P29" s="374"/>
      <c r="Q29" s="372">
        <v>8800</v>
      </c>
      <c r="R29" s="373"/>
      <c r="S29" s="373"/>
      <c r="T29" s="373"/>
      <c r="U29" s="373"/>
      <c r="V29" s="374"/>
      <c r="W29" s="463"/>
      <c r="X29" s="464"/>
      <c r="Y29" s="465"/>
      <c r="Z29" s="375" t="s">
        <v>177</v>
      </c>
      <c r="AA29" s="376"/>
      <c r="AB29" s="376"/>
      <c r="AC29" s="376"/>
      <c r="AD29" s="376"/>
      <c r="AE29" s="376"/>
      <c r="AF29" s="376"/>
      <c r="AG29" s="377"/>
      <c r="AH29" s="372">
        <v>16322</v>
      </c>
      <c r="AI29" s="373"/>
      <c r="AJ29" s="373"/>
      <c r="AK29" s="373"/>
      <c r="AL29" s="374"/>
      <c r="AM29" s="372">
        <v>52537341</v>
      </c>
      <c r="AN29" s="373"/>
      <c r="AO29" s="373"/>
      <c r="AP29" s="373"/>
      <c r="AQ29" s="373"/>
      <c r="AR29" s="374"/>
      <c r="AS29" s="372">
        <v>3219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20162044</v>
      </c>
      <c r="BO29" s="420"/>
      <c r="BP29" s="420"/>
      <c r="BQ29" s="420"/>
      <c r="BR29" s="420"/>
      <c r="BS29" s="420"/>
      <c r="BT29" s="420"/>
      <c r="BU29" s="421"/>
      <c r="BV29" s="419">
        <v>20731279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67227540</v>
      </c>
      <c r="BO30" s="454"/>
      <c r="BP30" s="454"/>
      <c r="BQ30" s="454"/>
      <c r="BR30" s="454"/>
      <c r="BS30" s="454"/>
      <c r="BT30" s="454"/>
      <c r="BU30" s="455"/>
      <c r="BV30" s="453">
        <v>62277198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後期高齢者医療特別会計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IF('各会計、関係団体の財政状況及び健全化判断比率'!B31="","",'各会計、関係団体の財政状況及び健全化判断比率'!B31)</f>
        <v>モーターボート競走事業会計</v>
      </c>
      <c r="AP34" s="368"/>
      <c r="AQ34" s="368"/>
      <c r="AR34" s="368"/>
      <c r="AS34" s="368"/>
      <c r="AT34" s="368"/>
      <c r="AU34" s="368"/>
      <c r="AV34" s="368"/>
      <c r="AW34" s="368"/>
      <c r="AX34" s="368"/>
      <c r="AY34" s="368"/>
      <c r="AZ34" s="368"/>
      <c r="BA34" s="368"/>
      <c r="BB34" s="368"/>
      <c r="BC34" s="368"/>
      <c r="BD34" s="181"/>
      <c r="BE34" s="367">
        <f>IF(BG34="","",MAX(C34:D43,U34:V43,AM34:AN43)+1)</f>
        <v>15</v>
      </c>
      <c r="BF34" s="367"/>
      <c r="BG34" s="368" t="str">
        <f>IF('各会計、関係団体の財政状況及び健全化判断比率'!B36="","",'各会計、関係団体の財政状況及び健全化判断比率'!B36)</f>
        <v>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19</v>
      </c>
      <c r="BX34" s="367"/>
      <c r="BY34" s="368" t="str">
        <f>IF('各会計、関係団体の財政状況及び健全化判断比率'!B68="","",'各会計、関係団体の財政状況及び健全化判断比率'!B68)</f>
        <v>福岡都市圏広域行政事業組合（普通会計）</v>
      </c>
      <c r="BZ34" s="368"/>
      <c r="CA34" s="368"/>
      <c r="CB34" s="368"/>
      <c r="CC34" s="368"/>
      <c r="CD34" s="368"/>
      <c r="CE34" s="368"/>
      <c r="CF34" s="368"/>
      <c r="CG34" s="368"/>
      <c r="CH34" s="368"/>
      <c r="CI34" s="368"/>
      <c r="CJ34" s="368"/>
      <c r="CK34" s="368"/>
      <c r="CL34" s="368"/>
      <c r="CM34" s="368"/>
      <c r="CN34" s="181"/>
      <c r="CO34" s="367">
        <f>IF(CQ34="","",MAX(C34:D43,U34:V43,AM34:AN43,BE34:BF43,BW34:BX43)+1)</f>
        <v>28</v>
      </c>
      <c r="CP34" s="367"/>
      <c r="CQ34" s="368" t="str">
        <f>IF('各会計、関係団体の財政状況及び健全化判断比率'!BS7="","",'各会計、関係団体の財政状況及び健全化判断比率'!BS7)</f>
        <v>（公財）福岡市緑のまちづくり協会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16</v>
      </c>
      <c r="BF35" s="367"/>
      <c r="BG35" s="368" t="str">
        <f>IF('各会計、関係団体の財政状況及び健全化判断比率'!B37="","",'各会計、関係団体の財政状況及び健全化判断比率'!B37)</f>
        <v>中央卸売市場特別会計</v>
      </c>
      <c r="BH35" s="368"/>
      <c r="BI35" s="368"/>
      <c r="BJ35" s="368"/>
      <c r="BK35" s="368"/>
      <c r="BL35" s="368"/>
      <c r="BM35" s="368"/>
      <c r="BN35" s="368"/>
      <c r="BO35" s="368"/>
      <c r="BP35" s="368"/>
      <c r="BQ35" s="368"/>
      <c r="BR35" s="368"/>
      <c r="BS35" s="368"/>
      <c r="BT35" s="368"/>
      <c r="BU35" s="368"/>
      <c r="BV35" s="181"/>
      <c r="BW35" s="367">
        <f t="shared" ref="BW35:BW43" si="2">IF(BY35="","",BW34+1)</f>
        <v>20</v>
      </c>
      <c r="BX35" s="367"/>
      <c r="BY35" s="368" t="str">
        <f>IF('各会計、関係団体の財政状況及び健全化判断比率'!B69="","",'各会計、関係団体の財政状況及び健全化判断比率'!B69)</f>
        <v>福岡都市圏広域行政事業組合（事業会計）</v>
      </c>
      <c r="BZ35" s="368"/>
      <c r="CA35" s="368"/>
      <c r="CB35" s="368"/>
      <c r="CC35" s="368"/>
      <c r="CD35" s="368"/>
      <c r="CE35" s="368"/>
      <c r="CF35" s="368"/>
      <c r="CG35" s="368"/>
      <c r="CH35" s="368"/>
      <c r="CI35" s="368"/>
      <c r="CJ35" s="368"/>
      <c r="CK35" s="368"/>
      <c r="CL35" s="368"/>
      <c r="CM35" s="368"/>
      <c r="CN35" s="181"/>
      <c r="CO35" s="367">
        <f t="shared" ref="CO35:CO43" si="3">IF(CQ35="","",CO34+1)</f>
        <v>29</v>
      </c>
      <c r="CP35" s="367"/>
      <c r="CQ35" s="368" t="str">
        <f>IF('各会計、関係団体の財政状況及び健全化判断比率'!BS8="","",'各会計、関係団体の財政状況及び健全化判断比率'!BS8)</f>
        <v>（一財）福岡コンベンションセンター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香椎駅周辺土地区画整理事業特別会計</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IF('各会計、関係団体の財政状況及び健全化判断比率'!B33="","",'各会計、関係団体の財政状況及び健全化判断比率'!B33)</f>
        <v>水道事業会計</v>
      </c>
      <c r="AP36" s="368"/>
      <c r="AQ36" s="368"/>
      <c r="AR36" s="368"/>
      <c r="AS36" s="368"/>
      <c r="AT36" s="368"/>
      <c r="AU36" s="368"/>
      <c r="AV36" s="368"/>
      <c r="AW36" s="368"/>
      <c r="AX36" s="368"/>
      <c r="AY36" s="368"/>
      <c r="AZ36" s="368"/>
      <c r="BA36" s="368"/>
      <c r="BB36" s="368"/>
      <c r="BC36" s="368"/>
      <c r="BD36" s="181"/>
      <c r="BE36" s="367">
        <f t="shared" si="1"/>
        <v>17</v>
      </c>
      <c r="BF36" s="367"/>
      <c r="BG36" s="368" t="str">
        <f>IF('各会計、関係団体の財政状況及び健全化判断比率'!B38="","",'各会計、関係団体の財政状況及び健全化判断比率'!B38)</f>
        <v>市営渡船事業特別会計</v>
      </c>
      <c r="BH36" s="368"/>
      <c r="BI36" s="368"/>
      <c r="BJ36" s="368"/>
      <c r="BK36" s="368"/>
      <c r="BL36" s="368"/>
      <c r="BM36" s="368"/>
      <c r="BN36" s="368"/>
      <c r="BO36" s="368"/>
      <c r="BP36" s="368"/>
      <c r="BQ36" s="368"/>
      <c r="BR36" s="368"/>
      <c r="BS36" s="368"/>
      <c r="BT36" s="368"/>
      <c r="BU36" s="368"/>
      <c r="BV36" s="181"/>
      <c r="BW36" s="367">
        <f t="shared" si="2"/>
        <v>21</v>
      </c>
      <c r="BX36" s="367"/>
      <c r="BY36" s="368" t="str">
        <f>IF('各会計、関係団体の財政状況及び健全化判断比率'!B70="","",'各会計、関係団体の財政状況及び健全化判断比率'!B70)</f>
        <v>福岡県自治振興組合</v>
      </c>
      <c r="BZ36" s="368"/>
      <c r="CA36" s="368"/>
      <c r="CB36" s="368"/>
      <c r="CC36" s="368"/>
      <c r="CD36" s="368"/>
      <c r="CE36" s="368"/>
      <c r="CF36" s="368"/>
      <c r="CG36" s="368"/>
      <c r="CH36" s="368"/>
      <c r="CI36" s="368"/>
      <c r="CJ36" s="368"/>
      <c r="CK36" s="368"/>
      <c r="CL36" s="368"/>
      <c r="CM36" s="368"/>
      <c r="CN36" s="181"/>
      <c r="CO36" s="367">
        <f t="shared" si="3"/>
        <v>30</v>
      </c>
      <c r="CP36" s="367"/>
      <c r="CQ36" s="368" t="str">
        <f>IF('各会計、関係団体の財政状況及び健全化判断比率'!BS9="","",'各会計、関係団体の財政状況及び健全化判断比率'!BS9)</f>
        <v>（公財）福岡市中小企業従業員福祉協会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貝塚駅周辺土地区画整理事業特別会計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13</v>
      </c>
      <c r="AN37" s="367"/>
      <c r="AO37" s="368" t="str">
        <f>IF('各会計、関係団体の財政状況及び健全化判断比率'!B34="","",'各会計、関係団体の財政状況及び健全化判断比率'!B34)</f>
        <v>工業用水道事業会計</v>
      </c>
      <c r="AP37" s="368"/>
      <c r="AQ37" s="368"/>
      <c r="AR37" s="368"/>
      <c r="AS37" s="368"/>
      <c r="AT37" s="368"/>
      <c r="AU37" s="368"/>
      <c r="AV37" s="368"/>
      <c r="AW37" s="368"/>
      <c r="AX37" s="368"/>
      <c r="AY37" s="368"/>
      <c r="AZ37" s="368"/>
      <c r="BA37" s="368"/>
      <c r="BB37" s="368"/>
      <c r="BC37" s="368"/>
      <c r="BD37" s="181"/>
      <c r="BE37" s="367">
        <f t="shared" si="1"/>
        <v>18</v>
      </c>
      <c r="BF37" s="367"/>
      <c r="BG37" s="368" t="str">
        <f>IF('各会計、関係団体の財政状況及び健全化判断比率'!B39="","",'各会計、関係団体の財政状況及び健全化判断比率'!B39)</f>
        <v>港湾整備事業特別会計</v>
      </c>
      <c r="BH37" s="368"/>
      <c r="BI37" s="368"/>
      <c r="BJ37" s="368"/>
      <c r="BK37" s="368"/>
      <c r="BL37" s="368"/>
      <c r="BM37" s="368"/>
      <c r="BN37" s="368"/>
      <c r="BO37" s="368"/>
      <c r="BP37" s="368"/>
      <c r="BQ37" s="368"/>
      <c r="BR37" s="368"/>
      <c r="BS37" s="368"/>
      <c r="BT37" s="368"/>
      <c r="BU37" s="368"/>
      <c r="BV37" s="181"/>
      <c r="BW37" s="367">
        <f t="shared" si="2"/>
        <v>22</v>
      </c>
      <c r="BX37" s="367"/>
      <c r="BY37" s="368" t="str">
        <f>IF('各会計、関係団体の財政状況及び健全化判断比率'!B71="","",'各会計、関係団体の財政状況及び健全化判断比率'!B71)</f>
        <v>糟屋郡篠栗町外一市五町財産組合</v>
      </c>
      <c r="BZ37" s="368"/>
      <c r="CA37" s="368"/>
      <c r="CB37" s="368"/>
      <c r="CC37" s="368"/>
      <c r="CD37" s="368"/>
      <c r="CE37" s="368"/>
      <c r="CF37" s="368"/>
      <c r="CG37" s="368"/>
      <c r="CH37" s="368"/>
      <c r="CI37" s="368"/>
      <c r="CJ37" s="368"/>
      <c r="CK37" s="368"/>
      <c r="CL37" s="368"/>
      <c r="CM37" s="368"/>
      <c r="CN37" s="181"/>
      <c r="CO37" s="367">
        <f t="shared" si="3"/>
        <v>31</v>
      </c>
      <c r="CP37" s="367"/>
      <c r="CQ37" s="368" t="str">
        <f>IF('各会計、関係団体の財政状況及び健全化判断比率'!BS10="","",'各会計、関係団体の財政状況及び健全化判断比率'!BS10)</f>
        <v>（公財）福岡観光コンベンションビューロー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市立病院機構病院事業債管理特別会計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14</v>
      </c>
      <c r="AN38" s="367"/>
      <c r="AO38" s="368" t="str">
        <f>IF('各会計、関係団体の財政状況及び健全化判断比率'!B35="","",'各会計、関係団体の財政状況及び健全化判断比率'!B35)</f>
        <v>高速鉄道事業会計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23</v>
      </c>
      <c r="BX38" s="367"/>
      <c r="BY38" s="368" t="str">
        <f>IF('各会計、関係団体の財政状況及び健全化判断比率'!B72="","",'各会計、関係団体の財政状況及び健全化判断比率'!B72)</f>
        <v>北筑昇華苑組合</v>
      </c>
      <c r="BZ38" s="368"/>
      <c r="CA38" s="368"/>
      <c r="CB38" s="368"/>
      <c r="CC38" s="368"/>
      <c r="CD38" s="368"/>
      <c r="CE38" s="368"/>
      <c r="CF38" s="368"/>
      <c r="CG38" s="368"/>
      <c r="CH38" s="368"/>
      <c r="CI38" s="368"/>
      <c r="CJ38" s="368"/>
      <c r="CK38" s="368"/>
      <c r="CL38" s="368"/>
      <c r="CM38" s="368"/>
      <c r="CN38" s="181"/>
      <c r="CO38" s="367">
        <f t="shared" si="3"/>
        <v>32</v>
      </c>
      <c r="CP38" s="367"/>
      <c r="CQ38" s="368" t="str">
        <f>IF('各会計、関係団体の財政状況及び健全化判断比率'!BS11="","",'各会計、関係団体の財政状況及び健全化判断比率'!BS11)</f>
        <v>（公財）福岡市水道サービス公社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市債管理特別会計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24</v>
      </c>
      <c r="BX39" s="367"/>
      <c r="BY39" s="368" t="str">
        <f>IF('各会計、関係団体の財政状況及び健全化判断比率'!B73="","",'各会計、関係団体の財政状況及び健全化判断比率'!B73)</f>
        <v>福岡都市圏南部環境事業組合</v>
      </c>
      <c r="BZ39" s="368"/>
      <c r="CA39" s="368"/>
      <c r="CB39" s="368"/>
      <c r="CC39" s="368"/>
      <c r="CD39" s="368"/>
      <c r="CE39" s="368"/>
      <c r="CF39" s="368"/>
      <c r="CG39" s="368"/>
      <c r="CH39" s="368"/>
      <c r="CI39" s="368"/>
      <c r="CJ39" s="368"/>
      <c r="CK39" s="368"/>
      <c r="CL39" s="368"/>
      <c r="CM39" s="368"/>
      <c r="CN39" s="181"/>
      <c r="CO39" s="367">
        <f t="shared" si="3"/>
        <v>33</v>
      </c>
      <c r="CP39" s="367"/>
      <c r="CQ39" s="368" t="str">
        <f>IF('各会計、関係団体の財政状況及び健全化判断比率'!BS12="","",'各会計、関係団体の財政状況及び健全化判断比率'!BS12)</f>
        <v>（公財）福岡市教育振興会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25</v>
      </c>
      <c r="BX40" s="367"/>
      <c r="BY40" s="368" t="str">
        <f>IF('各会計、関係団体の財政状況及び健全化判断比率'!B74="","",'各会計、関係団体の財政状況及び健全化判断比率'!B74)</f>
        <v>粕屋郡粕屋町外1市水利組合</v>
      </c>
      <c r="BZ40" s="368"/>
      <c r="CA40" s="368"/>
      <c r="CB40" s="368"/>
      <c r="CC40" s="368"/>
      <c r="CD40" s="368"/>
      <c r="CE40" s="368"/>
      <c r="CF40" s="368"/>
      <c r="CG40" s="368"/>
      <c r="CH40" s="368"/>
      <c r="CI40" s="368"/>
      <c r="CJ40" s="368"/>
      <c r="CK40" s="368"/>
      <c r="CL40" s="368"/>
      <c r="CM40" s="368"/>
      <c r="CN40" s="181"/>
      <c r="CO40" s="367">
        <f t="shared" si="3"/>
        <v>34</v>
      </c>
      <c r="CP40" s="367"/>
      <c r="CQ40" s="368" t="str">
        <f>IF('各会計、関係団体の財政状況及び健全化判断比率'!BS13="","",'各会計、関係団体の財政状況及び健全化判断比率'!BS13)</f>
        <v>（公財）福岡市スポーツ協会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26</v>
      </c>
      <c r="BX41" s="367"/>
      <c r="BY41" s="368" t="str">
        <f>IF('各会計、関係団体の財政状況及び健全化判断比率'!B75="","",'各会計、関係団体の財政状況及び健全化判断比率'!B75)</f>
        <v>福岡県後期高齢者医療広域連合</v>
      </c>
      <c r="BZ41" s="368"/>
      <c r="CA41" s="368"/>
      <c r="CB41" s="368"/>
      <c r="CC41" s="368"/>
      <c r="CD41" s="368"/>
      <c r="CE41" s="368"/>
      <c r="CF41" s="368"/>
      <c r="CG41" s="368"/>
      <c r="CH41" s="368"/>
      <c r="CI41" s="368"/>
      <c r="CJ41" s="368"/>
      <c r="CK41" s="368"/>
      <c r="CL41" s="368"/>
      <c r="CM41" s="368"/>
      <c r="CN41" s="181"/>
      <c r="CO41" s="367">
        <f t="shared" si="3"/>
        <v>35</v>
      </c>
      <c r="CP41" s="367"/>
      <c r="CQ41" s="368" t="str">
        <f>IF('各会計、関係団体の財政状況及び健全化判断比率'!BS14="","",'各会計、関係団体の財政状況及び健全化判断比率'!BS14)</f>
        <v>（公財）福岡市文化芸術振興財団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27</v>
      </c>
      <c r="BX42" s="367"/>
      <c r="BY42" s="368" t="str">
        <f>IF('各会計、関係団体の財政状況及び健全化判断比率'!B76="","",'各会計、関係団体の財政状況及び健全化判断比率'!B76)</f>
        <v>福岡地区水道企業団</v>
      </c>
      <c r="BZ42" s="368"/>
      <c r="CA42" s="368"/>
      <c r="CB42" s="368"/>
      <c r="CC42" s="368"/>
      <c r="CD42" s="368"/>
      <c r="CE42" s="368"/>
      <c r="CF42" s="368"/>
      <c r="CG42" s="368"/>
      <c r="CH42" s="368"/>
      <c r="CI42" s="368"/>
      <c r="CJ42" s="368"/>
      <c r="CK42" s="368"/>
      <c r="CL42" s="368"/>
      <c r="CM42" s="368"/>
      <c r="CN42" s="181"/>
      <c r="CO42" s="367">
        <f t="shared" si="3"/>
        <v>36</v>
      </c>
      <c r="CP42" s="367"/>
      <c r="CQ42" s="368" t="str">
        <f>IF('各会計、関係団体の財政状況及び健全化判断比率'!BS15="","",'各会計、関係団体の財政状況及び健全化判断比率'!BS15)</f>
        <v>（公財）福岡市学校給食公社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37</v>
      </c>
      <c r="CP43" s="367"/>
      <c r="CQ43" s="368" t="str">
        <f>IF('各会計、関係団体の財政状況及び健全化判断比率'!BS16="","",'各会計、関係団体の財政状況及び健全化判断比率'!BS16)</f>
        <v>（公財）九州先端科学技術研究所</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QeCadfkAsiN5igDWIl2DX6sIU3D6AGvkOLUt/pnfJMVGvdwrx8+HPybbgHufaPVNblDxRJOiNpWb6ZRMI2f7Q==" saltValue="YYhHruUNOQSYl4XcNMyU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369936718</v>
      </c>
      <c r="S5" s="677"/>
      <c r="T5" s="677"/>
      <c r="U5" s="677"/>
      <c r="V5" s="677"/>
      <c r="W5" s="677"/>
      <c r="X5" s="677"/>
      <c r="Y5" s="702"/>
      <c r="Z5" s="715">
        <v>32.9</v>
      </c>
      <c r="AA5" s="715"/>
      <c r="AB5" s="715"/>
      <c r="AC5" s="715"/>
      <c r="AD5" s="716">
        <v>338427309</v>
      </c>
      <c r="AE5" s="716"/>
      <c r="AF5" s="716"/>
      <c r="AG5" s="716"/>
      <c r="AH5" s="716"/>
      <c r="AI5" s="716"/>
      <c r="AJ5" s="716"/>
      <c r="AK5" s="716"/>
      <c r="AL5" s="703">
        <v>74.400000000000006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329759421</v>
      </c>
      <c r="BH5" s="622"/>
      <c r="BI5" s="622"/>
      <c r="BJ5" s="622"/>
      <c r="BK5" s="622"/>
      <c r="BL5" s="622"/>
      <c r="BM5" s="622"/>
      <c r="BN5" s="623"/>
      <c r="BO5" s="659">
        <v>89.1</v>
      </c>
      <c r="BP5" s="659"/>
      <c r="BQ5" s="659"/>
      <c r="BR5" s="659"/>
      <c r="BS5" s="660">
        <v>8269066</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6835747</v>
      </c>
      <c r="S6" s="622"/>
      <c r="T6" s="622"/>
      <c r="U6" s="622"/>
      <c r="V6" s="622"/>
      <c r="W6" s="622"/>
      <c r="X6" s="622"/>
      <c r="Y6" s="623"/>
      <c r="Z6" s="659">
        <v>0.6</v>
      </c>
      <c r="AA6" s="659"/>
      <c r="AB6" s="659"/>
      <c r="AC6" s="659"/>
      <c r="AD6" s="660">
        <v>6835747</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329759421</v>
      </c>
      <c r="BH6" s="622"/>
      <c r="BI6" s="622"/>
      <c r="BJ6" s="622"/>
      <c r="BK6" s="622"/>
      <c r="BL6" s="622"/>
      <c r="BM6" s="622"/>
      <c r="BN6" s="623"/>
      <c r="BO6" s="659">
        <v>89.1</v>
      </c>
      <c r="BP6" s="659"/>
      <c r="BQ6" s="659"/>
      <c r="BR6" s="659"/>
      <c r="BS6" s="660">
        <v>8269066</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1867525</v>
      </c>
      <c r="CS6" s="622"/>
      <c r="CT6" s="622"/>
      <c r="CU6" s="622"/>
      <c r="CV6" s="622"/>
      <c r="CW6" s="622"/>
      <c r="CX6" s="622"/>
      <c r="CY6" s="623"/>
      <c r="CZ6" s="703">
        <v>0.2</v>
      </c>
      <c r="DA6" s="685"/>
      <c r="DB6" s="685"/>
      <c r="DC6" s="705"/>
      <c r="DD6" s="627">
        <v>143253</v>
      </c>
      <c r="DE6" s="622"/>
      <c r="DF6" s="622"/>
      <c r="DG6" s="622"/>
      <c r="DH6" s="622"/>
      <c r="DI6" s="622"/>
      <c r="DJ6" s="622"/>
      <c r="DK6" s="622"/>
      <c r="DL6" s="622"/>
      <c r="DM6" s="622"/>
      <c r="DN6" s="622"/>
      <c r="DO6" s="622"/>
      <c r="DP6" s="623"/>
      <c r="DQ6" s="627">
        <v>1867525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66867</v>
      </c>
      <c r="S7" s="622"/>
      <c r="T7" s="622"/>
      <c r="U7" s="622"/>
      <c r="V7" s="622"/>
      <c r="W7" s="622"/>
      <c r="X7" s="622"/>
      <c r="Y7" s="623"/>
      <c r="Z7" s="659">
        <v>0</v>
      </c>
      <c r="AA7" s="659"/>
      <c r="AB7" s="659"/>
      <c r="AC7" s="659"/>
      <c r="AD7" s="660">
        <v>66867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177451209</v>
      </c>
      <c r="BH7" s="622"/>
      <c r="BI7" s="622"/>
      <c r="BJ7" s="622"/>
      <c r="BK7" s="622"/>
      <c r="BL7" s="622"/>
      <c r="BM7" s="622"/>
      <c r="BN7" s="623"/>
      <c r="BO7" s="659">
        <v>48</v>
      </c>
      <c r="BP7" s="659"/>
      <c r="BQ7" s="659"/>
      <c r="BR7" s="659"/>
      <c r="BS7" s="660">
        <v>8269066</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64649260</v>
      </c>
      <c r="CS7" s="622"/>
      <c r="CT7" s="622"/>
      <c r="CU7" s="622"/>
      <c r="CV7" s="622"/>
      <c r="CW7" s="622"/>
      <c r="CX7" s="622"/>
      <c r="CY7" s="623"/>
      <c r="CZ7" s="659">
        <v>5.9</v>
      </c>
      <c r="DA7" s="659"/>
      <c r="DB7" s="659"/>
      <c r="DC7" s="659"/>
      <c r="DD7" s="627">
        <v>4501785</v>
      </c>
      <c r="DE7" s="622"/>
      <c r="DF7" s="622"/>
      <c r="DG7" s="622"/>
      <c r="DH7" s="622"/>
      <c r="DI7" s="622"/>
      <c r="DJ7" s="622"/>
      <c r="DK7" s="622"/>
      <c r="DL7" s="622"/>
      <c r="DM7" s="622"/>
      <c r="DN7" s="622"/>
      <c r="DO7" s="622"/>
      <c r="DP7" s="623"/>
      <c r="DQ7" s="627">
        <v>49736533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1379573</v>
      </c>
      <c r="S8" s="622"/>
      <c r="T8" s="622"/>
      <c r="U8" s="622"/>
      <c r="V8" s="622"/>
      <c r="W8" s="622"/>
      <c r="X8" s="622"/>
      <c r="Y8" s="623"/>
      <c r="Z8" s="659">
        <v>0.1</v>
      </c>
      <c r="AA8" s="659"/>
      <c r="AB8" s="659"/>
      <c r="AC8" s="659"/>
      <c r="AD8" s="660">
        <v>1379573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2808133</v>
      </c>
      <c r="BH8" s="622"/>
      <c r="BI8" s="622"/>
      <c r="BJ8" s="622"/>
      <c r="BK8" s="622"/>
      <c r="BL8" s="622"/>
      <c r="BM8" s="622"/>
      <c r="BN8" s="623"/>
      <c r="BO8" s="659">
        <v>0.8</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361791079</v>
      </c>
      <c r="CS8" s="622"/>
      <c r="CT8" s="622"/>
      <c r="CU8" s="622"/>
      <c r="CV8" s="622"/>
      <c r="CW8" s="622"/>
      <c r="CX8" s="622"/>
      <c r="CY8" s="623"/>
      <c r="CZ8" s="659">
        <v>32.700000000000003</v>
      </c>
      <c r="DA8" s="659"/>
      <c r="DB8" s="659"/>
      <c r="DC8" s="659"/>
      <c r="DD8" s="627">
        <v>3154486</v>
      </c>
      <c r="DE8" s="622"/>
      <c r="DF8" s="622"/>
      <c r="DG8" s="622"/>
      <c r="DH8" s="622"/>
      <c r="DI8" s="622"/>
      <c r="DJ8" s="622"/>
      <c r="DK8" s="622"/>
      <c r="DL8" s="622"/>
      <c r="DM8" s="622"/>
      <c r="DN8" s="622"/>
      <c r="DO8" s="622"/>
      <c r="DP8" s="623"/>
      <c r="DQ8" s="627">
        <v>175003124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1710044</v>
      </c>
      <c r="S9" s="622"/>
      <c r="T9" s="622"/>
      <c r="U9" s="622"/>
      <c r="V9" s="622"/>
      <c r="W9" s="622"/>
      <c r="X9" s="622"/>
      <c r="Y9" s="623"/>
      <c r="Z9" s="659">
        <v>0.2</v>
      </c>
      <c r="AA9" s="659"/>
      <c r="AB9" s="659"/>
      <c r="AC9" s="659"/>
      <c r="AD9" s="660">
        <v>1710044</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139334820</v>
      </c>
      <c r="BH9" s="622"/>
      <c r="BI9" s="622"/>
      <c r="BJ9" s="622"/>
      <c r="BK9" s="622"/>
      <c r="BL9" s="622"/>
      <c r="BM9" s="622"/>
      <c r="BN9" s="623"/>
      <c r="BO9" s="659">
        <v>37.700000000000003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69522899</v>
      </c>
      <c r="CS9" s="622"/>
      <c r="CT9" s="622"/>
      <c r="CU9" s="622"/>
      <c r="CV9" s="622"/>
      <c r="CW9" s="622"/>
      <c r="CX9" s="622"/>
      <c r="CY9" s="623"/>
      <c r="CZ9" s="659">
        <v>6.3</v>
      </c>
      <c r="DA9" s="659"/>
      <c r="DB9" s="659"/>
      <c r="DC9" s="659"/>
      <c r="DD9" s="627">
        <v>4918194</v>
      </c>
      <c r="DE9" s="622"/>
      <c r="DF9" s="622"/>
      <c r="DG9" s="622"/>
      <c r="DH9" s="622"/>
      <c r="DI9" s="622"/>
      <c r="DJ9" s="622"/>
      <c r="DK9" s="622"/>
      <c r="DL9" s="622"/>
      <c r="DM9" s="622"/>
      <c r="DN9" s="622"/>
      <c r="DO9" s="622"/>
      <c r="DP9" s="623"/>
      <c r="DQ9" s="627">
        <v>45414242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364698</v>
      </c>
      <c r="S10" s="622"/>
      <c r="T10" s="622"/>
      <c r="U10" s="622"/>
      <c r="V10" s="622"/>
      <c r="W10" s="622"/>
      <c r="X10" s="622"/>
      <c r="Y10" s="623"/>
      <c r="Z10" s="659">
        <v>0</v>
      </c>
      <c r="AA10" s="659"/>
      <c r="AB10" s="659"/>
      <c r="AC10" s="659"/>
      <c r="AD10" s="660">
        <v>364698</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9433197</v>
      </c>
      <c r="BH10" s="622"/>
      <c r="BI10" s="622"/>
      <c r="BJ10" s="622"/>
      <c r="BK10" s="622"/>
      <c r="BL10" s="622"/>
      <c r="BM10" s="622"/>
      <c r="BN10" s="623"/>
      <c r="BO10" s="659">
        <v>2.5</v>
      </c>
      <c r="BP10" s="659"/>
      <c r="BQ10" s="659"/>
      <c r="BR10" s="659"/>
      <c r="BS10" s="660">
        <v>1153356</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118813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109409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41563159</v>
      </c>
      <c r="S11" s="622"/>
      <c r="T11" s="622"/>
      <c r="U11" s="622"/>
      <c r="V11" s="622"/>
      <c r="W11" s="622"/>
      <c r="X11" s="622"/>
      <c r="Y11" s="623"/>
      <c r="Z11" s="624">
        <v>3.7</v>
      </c>
      <c r="AA11" s="625"/>
      <c r="AB11" s="625"/>
      <c r="AC11" s="626"/>
      <c r="AD11" s="627">
        <v>41563159</v>
      </c>
      <c r="AE11" s="622"/>
      <c r="AF11" s="622"/>
      <c r="AG11" s="622"/>
      <c r="AH11" s="622"/>
      <c r="AI11" s="622"/>
      <c r="AJ11" s="622"/>
      <c r="AK11" s="623"/>
      <c r="AL11" s="624">
        <v>9.1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25875059</v>
      </c>
      <c r="BH11" s="622"/>
      <c r="BI11" s="622"/>
      <c r="BJ11" s="622"/>
      <c r="BK11" s="622"/>
      <c r="BL11" s="622"/>
      <c r="BM11" s="622"/>
      <c r="BN11" s="623"/>
      <c r="BO11" s="659">
        <v>7</v>
      </c>
      <c r="BP11" s="659"/>
      <c r="BQ11" s="659"/>
      <c r="BR11" s="659"/>
      <c r="BS11" s="660">
        <v>7115710</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4537827</v>
      </c>
      <c r="CS11" s="622"/>
      <c r="CT11" s="622"/>
      <c r="CU11" s="622"/>
      <c r="CV11" s="622"/>
      <c r="CW11" s="622"/>
      <c r="CX11" s="622"/>
      <c r="CY11" s="623"/>
      <c r="CZ11" s="659">
        <v>0.4</v>
      </c>
      <c r="DA11" s="659"/>
      <c r="DB11" s="659"/>
      <c r="DC11" s="659"/>
      <c r="DD11" s="627">
        <v>1774268</v>
      </c>
      <c r="DE11" s="622"/>
      <c r="DF11" s="622"/>
      <c r="DG11" s="622"/>
      <c r="DH11" s="622"/>
      <c r="DI11" s="622"/>
      <c r="DJ11" s="622"/>
      <c r="DK11" s="622"/>
      <c r="DL11" s="622"/>
      <c r="DM11" s="622"/>
      <c r="DN11" s="622"/>
      <c r="DO11" s="622"/>
      <c r="DP11" s="623"/>
      <c r="DQ11" s="627">
        <v>2692671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36799</v>
      </c>
      <c r="S12" s="622"/>
      <c r="T12" s="622"/>
      <c r="U12" s="622"/>
      <c r="V12" s="622"/>
      <c r="W12" s="622"/>
      <c r="X12" s="622"/>
      <c r="Y12" s="623"/>
      <c r="Z12" s="659">
        <v>0</v>
      </c>
      <c r="AA12" s="659"/>
      <c r="AB12" s="659"/>
      <c r="AC12" s="659"/>
      <c r="AD12" s="660">
        <v>36799</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136808544</v>
      </c>
      <c r="BH12" s="622"/>
      <c r="BI12" s="622"/>
      <c r="BJ12" s="622"/>
      <c r="BK12" s="622"/>
      <c r="BL12" s="622"/>
      <c r="BM12" s="622"/>
      <c r="BN12" s="623"/>
      <c r="BO12" s="659">
        <v>37</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205763722</v>
      </c>
      <c r="CS12" s="622"/>
      <c r="CT12" s="622"/>
      <c r="CU12" s="622"/>
      <c r="CV12" s="622"/>
      <c r="CW12" s="622"/>
      <c r="CX12" s="622"/>
      <c r="CY12" s="623"/>
      <c r="CZ12" s="659">
        <v>18.600000000000001</v>
      </c>
      <c r="DA12" s="659"/>
      <c r="DB12" s="659"/>
      <c r="DC12" s="659"/>
      <c r="DD12" s="627">
        <v>922751</v>
      </c>
      <c r="DE12" s="622"/>
      <c r="DF12" s="622"/>
      <c r="DG12" s="622"/>
      <c r="DH12" s="622"/>
      <c r="DI12" s="622"/>
      <c r="DJ12" s="622"/>
      <c r="DK12" s="622"/>
      <c r="DL12" s="622"/>
      <c r="DM12" s="622"/>
      <c r="DN12" s="622"/>
      <c r="DO12" s="622"/>
      <c r="DP12" s="623"/>
      <c r="DQ12" s="627">
        <v>14840110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135977942</v>
      </c>
      <c r="BH13" s="622"/>
      <c r="BI13" s="622"/>
      <c r="BJ13" s="622"/>
      <c r="BK13" s="622"/>
      <c r="BL13" s="622"/>
      <c r="BM13" s="622"/>
      <c r="BN13" s="623"/>
      <c r="BO13" s="659">
        <v>36.799999999999997</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100724220</v>
      </c>
      <c r="CS13" s="622"/>
      <c r="CT13" s="622"/>
      <c r="CU13" s="622"/>
      <c r="CV13" s="622"/>
      <c r="CW13" s="622"/>
      <c r="CX13" s="622"/>
      <c r="CY13" s="623"/>
      <c r="CZ13" s="659">
        <v>9.1</v>
      </c>
      <c r="DA13" s="659"/>
      <c r="DB13" s="659"/>
      <c r="DC13" s="659"/>
      <c r="DD13" s="627">
        <v>52545319</v>
      </c>
      <c r="DE13" s="622"/>
      <c r="DF13" s="622"/>
      <c r="DG13" s="622"/>
      <c r="DH13" s="622"/>
      <c r="DI13" s="622"/>
      <c r="DJ13" s="622"/>
      <c r="DK13" s="622"/>
      <c r="DL13" s="622"/>
      <c r="DM13" s="622"/>
      <c r="DN13" s="622"/>
      <c r="DO13" s="622"/>
      <c r="DP13" s="623"/>
      <c r="DQ13" s="627">
        <v>47385073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37297</v>
      </c>
      <c r="S14" s="622"/>
      <c r="T14" s="622"/>
      <c r="U14" s="622"/>
      <c r="V14" s="622"/>
      <c r="W14" s="622"/>
      <c r="X14" s="622"/>
      <c r="Y14" s="623"/>
      <c r="Z14" s="659">
        <v>0</v>
      </c>
      <c r="AA14" s="659"/>
      <c r="AB14" s="659"/>
      <c r="AC14" s="659"/>
      <c r="AD14" s="660">
        <v>37297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2306733</v>
      </c>
      <c r="BH14" s="622"/>
      <c r="BI14" s="622"/>
      <c r="BJ14" s="622"/>
      <c r="BK14" s="622"/>
      <c r="BL14" s="622"/>
      <c r="BM14" s="622"/>
      <c r="BN14" s="623"/>
      <c r="BO14" s="659">
        <v>0.6</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18027747</v>
      </c>
      <c r="CS14" s="622"/>
      <c r="CT14" s="622"/>
      <c r="CU14" s="622"/>
      <c r="CV14" s="622"/>
      <c r="CW14" s="622"/>
      <c r="CX14" s="622"/>
      <c r="CY14" s="623"/>
      <c r="CZ14" s="659">
        <v>1.6</v>
      </c>
      <c r="DA14" s="659"/>
      <c r="DB14" s="659"/>
      <c r="DC14" s="659"/>
      <c r="DD14" s="627">
        <v>5260579</v>
      </c>
      <c r="DE14" s="622"/>
      <c r="DF14" s="622"/>
      <c r="DG14" s="622"/>
      <c r="DH14" s="622"/>
      <c r="DI14" s="622"/>
      <c r="DJ14" s="622"/>
      <c r="DK14" s="622"/>
      <c r="DL14" s="622"/>
      <c r="DM14" s="622"/>
      <c r="DN14" s="622"/>
      <c r="DO14" s="622"/>
      <c r="DP14" s="623"/>
      <c r="DQ14" s="627">
        <v>12441855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5182714</v>
      </c>
      <c r="S15" s="622"/>
      <c r="T15" s="622"/>
      <c r="U15" s="622"/>
      <c r="V15" s="622"/>
      <c r="W15" s="622"/>
      <c r="X15" s="622"/>
      <c r="Y15" s="623"/>
      <c r="Z15" s="659">
        <v>0.5</v>
      </c>
      <c r="AA15" s="659"/>
      <c r="AB15" s="659"/>
      <c r="AC15" s="659"/>
      <c r="AD15" s="660">
        <v>5182714</v>
      </c>
      <c r="AE15" s="660"/>
      <c r="AF15" s="660"/>
      <c r="AG15" s="660"/>
      <c r="AH15" s="660"/>
      <c r="AI15" s="660"/>
      <c r="AJ15" s="660"/>
      <c r="AK15" s="660"/>
      <c r="AL15" s="624">
        <v>1.1000000000000001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13192935</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172726016</v>
      </c>
      <c r="CS15" s="622"/>
      <c r="CT15" s="622"/>
      <c r="CU15" s="622"/>
      <c r="CV15" s="622"/>
      <c r="CW15" s="622"/>
      <c r="CX15" s="622"/>
      <c r="CY15" s="623"/>
      <c r="CZ15" s="659">
        <v>15.6</v>
      </c>
      <c r="DA15" s="659"/>
      <c r="DB15" s="659"/>
      <c r="DC15" s="659"/>
      <c r="DD15" s="627">
        <v>26676662</v>
      </c>
      <c r="DE15" s="622"/>
      <c r="DF15" s="622"/>
      <c r="DG15" s="622"/>
      <c r="DH15" s="622"/>
      <c r="DI15" s="622"/>
      <c r="DJ15" s="622"/>
      <c r="DK15" s="622"/>
      <c r="DL15" s="622"/>
      <c r="DM15" s="622"/>
      <c r="DN15" s="622"/>
      <c r="DO15" s="622"/>
      <c r="DP15" s="623"/>
      <c r="DQ15" s="627">
        <v>108506301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810663</v>
      </c>
      <c r="S16" s="622"/>
      <c r="T16" s="622"/>
      <c r="U16" s="622"/>
      <c r="V16" s="622"/>
      <c r="W16" s="622"/>
      <c r="X16" s="622"/>
      <c r="Y16" s="623"/>
      <c r="Z16" s="659">
        <v>0.1</v>
      </c>
      <c r="AA16" s="659"/>
      <c r="AB16" s="659"/>
      <c r="AC16" s="659"/>
      <c r="AD16" s="660">
        <v>810663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147535</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79700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5161509</v>
      </c>
      <c r="S17" s="622"/>
      <c r="T17" s="622"/>
      <c r="U17" s="622"/>
      <c r="V17" s="622"/>
      <c r="W17" s="622"/>
      <c r="X17" s="622"/>
      <c r="Y17" s="623"/>
      <c r="Z17" s="659">
        <v>0.5</v>
      </c>
      <c r="AA17" s="659"/>
      <c r="AB17" s="659"/>
      <c r="AC17" s="659"/>
      <c r="AD17" s="660">
        <v>5161509</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98855175</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93392121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1824468</v>
      </c>
      <c r="S18" s="622"/>
      <c r="T18" s="622"/>
      <c r="U18" s="622"/>
      <c r="V18" s="622"/>
      <c r="W18" s="622"/>
      <c r="X18" s="622"/>
      <c r="Y18" s="623"/>
      <c r="Z18" s="659">
        <v>0.2</v>
      </c>
      <c r="AA18" s="659"/>
      <c r="AB18" s="659"/>
      <c r="AC18" s="659"/>
      <c r="AD18" s="660">
        <v>1824468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v>6158718</v>
      </c>
      <c r="CS18" s="622"/>
      <c r="CT18" s="622"/>
      <c r="CU18" s="622"/>
      <c r="CV18" s="622"/>
      <c r="CW18" s="622"/>
      <c r="CX18" s="622"/>
      <c r="CY18" s="623"/>
      <c r="CZ18" s="659">
        <v>0.6</v>
      </c>
      <c r="DA18" s="659"/>
      <c r="DB18" s="659"/>
      <c r="DC18" s="659"/>
      <c r="DD18" s="627" t="s">
        <v>122</v>
      </c>
      <c r="DE18" s="622"/>
      <c r="DF18" s="622"/>
      <c r="DG18" s="622"/>
      <c r="DH18" s="622"/>
      <c r="DI18" s="622"/>
      <c r="DJ18" s="622"/>
      <c r="DK18" s="622"/>
      <c r="DL18" s="622"/>
      <c r="DM18" s="622"/>
      <c r="DN18" s="622"/>
      <c r="DO18" s="622"/>
      <c r="DP18" s="623"/>
      <c r="DQ18" s="627">
        <v>5062222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1773380</v>
      </c>
      <c r="S19" s="622"/>
      <c r="T19" s="622"/>
      <c r="U19" s="622"/>
      <c r="V19" s="622"/>
      <c r="W19" s="622"/>
      <c r="X19" s="622"/>
      <c r="Y19" s="623"/>
      <c r="Z19" s="659">
        <v>0.2</v>
      </c>
      <c r="AA19" s="659"/>
      <c r="AB19" s="659"/>
      <c r="AC19" s="659"/>
      <c r="AD19" s="660">
        <v>1773380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40177297</v>
      </c>
      <c r="BH19" s="622"/>
      <c r="BI19" s="622"/>
      <c r="BJ19" s="622"/>
      <c r="BK19" s="622"/>
      <c r="BL19" s="622"/>
      <c r="BM19" s="622"/>
      <c r="BN19" s="623"/>
      <c r="BO19" s="659">
        <v>10.9</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51088</v>
      </c>
      <c r="S20" s="622"/>
      <c r="T20" s="622"/>
      <c r="U20" s="622"/>
      <c r="V20" s="622"/>
      <c r="W20" s="622"/>
      <c r="X20" s="622"/>
      <c r="Y20" s="623"/>
      <c r="Z20" s="659">
        <v>0</v>
      </c>
      <c r="AA20" s="659"/>
      <c r="AB20" s="659"/>
      <c r="AC20" s="659"/>
      <c r="AD20" s="660">
        <v>51088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37361352</v>
      </c>
      <c r="BH20" s="622"/>
      <c r="BI20" s="622"/>
      <c r="BJ20" s="622"/>
      <c r="BK20" s="622"/>
      <c r="BL20" s="622"/>
      <c r="BM20" s="622"/>
      <c r="BN20" s="623"/>
      <c r="BO20" s="659">
        <v>10.1</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1104890536</v>
      </c>
      <c r="CS20" s="622"/>
      <c r="CT20" s="622"/>
      <c r="CU20" s="622"/>
      <c r="CV20" s="622"/>
      <c r="CW20" s="622"/>
      <c r="CX20" s="622"/>
      <c r="CY20" s="623"/>
      <c r="CZ20" s="659">
        <v>100</v>
      </c>
      <c r="DA20" s="659"/>
      <c r="DB20" s="659"/>
      <c r="DC20" s="659"/>
      <c r="DD20" s="627">
        <v>99897297</v>
      </c>
      <c r="DE20" s="622"/>
      <c r="DF20" s="622"/>
      <c r="DG20" s="622"/>
      <c r="DH20" s="622"/>
      <c r="DI20" s="622"/>
      <c r="DJ20" s="622"/>
      <c r="DK20" s="622"/>
      <c r="DL20" s="622"/>
      <c r="DM20" s="622"/>
      <c r="DN20" s="622"/>
      <c r="DO20" s="622"/>
      <c r="DP20" s="623"/>
      <c r="DQ20" s="627">
        <v>556530886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47617635</v>
      </c>
      <c r="S21" s="622"/>
      <c r="T21" s="622"/>
      <c r="U21" s="622"/>
      <c r="V21" s="622"/>
      <c r="W21" s="622"/>
      <c r="X21" s="622"/>
      <c r="Y21" s="623"/>
      <c r="Z21" s="659">
        <v>4.2</v>
      </c>
      <c r="AA21" s="659"/>
      <c r="AB21" s="659"/>
      <c r="AC21" s="659"/>
      <c r="AD21" s="660">
        <v>45812240</v>
      </c>
      <c r="AE21" s="660"/>
      <c r="AF21" s="660"/>
      <c r="AG21" s="660"/>
      <c r="AH21" s="660"/>
      <c r="AI21" s="660"/>
      <c r="AJ21" s="660"/>
      <c r="AK21" s="660"/>
      <c r="AL21" s="624">
        <v>10.1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52655</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45812240</v>
      </c>
      <c r="S22" s="622"/>
      <c r="T22" s="622"/>
      <c r="U22" s="622"/>
      <c r="V22" s="622"/>
      <c r="W22" s="622"/>
      <c r="X22" s="622"/>
      <c r="Y22" s="623"/>
      <c r="Z22" s="659">
        <v>4.0999999999999996</v>
      </c>
      <c r="AA22" s="659"/>
      <c r="AB22" s="659"/>
      <c r="AC22" s="659"/>
      <c r="AD22" s="660">
        <v>45812240</v>
      </c>
      <c r="AE22" s="660"/>
      <c r="AF22" s="660"/>
      <c r="AG22" s="660"/>
      <c r="AH22" s="660"/>
      <c r="AI22" s="660"/>
      <c r="AJ22" s="660"/>
      <c r="AK22" s="660"/>
      <c r="AL22" s="624">
        <v>10.1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8615232</v>
      </c>
      <c r="BH22" s="622"/>
      <c r="BI22" s="622"/>
      <c r="BJ22" s="622"/>
      <c r="BK22" s="622"/>
      <c r="BL22" s="622"/>
      <c r="BM22" s="622"/>
      <c r="BN22" s="623"/>
      <c r="BO22" s="659">
        <v>2.2999999999999998</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1805395</v>
      </c>
      <c r="S23" s="622"/>
      <c r="T23" s="622"/>
      <c r="U23" s="622"/>
      <c r="V23" s="622"/>
      <c r="W23" s="622"/>
      <c r="X23" s="622"/>
      <c r="Y23" s="623"/>
      <c r="Z23" s="659">
        <v>0.2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28693465</v>
      </c>
      <c r="BH23" s="622"/>
      <c r="BI23" s="622"/>
      <c r="BJ23" s="622"/>
      <c r="BK23" s="622"/>
      <c r="BL23" s="622"/>
      <c r="BM23" s="622"/>
      <c r="BN23" s="623"/>
      <c r="BO23" s="659">
        <v>7.8</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525837811</v>
      </c>
      <c r="CS24" s="677"/>
      <c r="CT24" s="677"/>
      <c r="CU24" s="677"/>
      <c r="CV24" s="677"/>
      <c r="CW24" s="677"/>
      <c r="CX24" s="677"/>
      <c r="CY24" s="702"/>
      <c r="CZ24" s="703">
        <v>47.6</v>
      </c>
      <c r="DA24" s="685"/>
      <c r="DB24" s="685"/>
      <c r="DC24" s="705"/>
      <c r="DD24" s="701">
        <v>319540929</v>
      </c>
      <c r="DE24" s="677"/>
      <c r="DF24" s="677"/>
      <c r="DG24" s="677"/>
      <c r="DH24" s="677"/>
      <c r="DI24" s="677"/>
      <c r="DJ24" s="677"/>
      <c r="DK24" s="702"/>
      <c r="DL24" s="701">
        <v>289073856</v>
      </c>
      <c r="DM24" s="677"/>
      <c r="DN24" s="677"/>
      <c r="DO24" s="677"/>
      <c r="DP24" s="677"/>
      <c r="DQ24" s="677"/>
      <c r="DR24" s="677"/>
      <c r="DS24" s="677"/>
      <c r="DT24" s="677"/>
      <c r="DU24" s="677"/>
      <c r="DV24" s="702"/>
      <c r="DW24" s="703">
        <v>62.5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482527891</v>
      </c>
      <c r="S25" s="622"/>
      <c r="T25" s="622"/>
      <c r="U25" s="622"/>
      <c r="V25" s="622"/>
      <c r="W25" s="622"/>
      <c r="X25" s="622"/>
      <c r="Y25" s="623"/>
      <c r="Z25" s="659">
        <v>43</v>
      </c>
      <c r="AA25" s="659"/>
      <c r="AB25" s="659"/>
      <c r="AC25" s="659"/>
      <c r="AD25" s="660">
        <v>449213087</v>
      </c>
      <c r="AE25" s="660"/>
      <c r="AF25" s="660"/>
      <c r="AG25" s="660"/>
      <c r="AH25" s="660"/>
      <c r="AI25" s="660"/>
      <c r="AJ25" s="660"/>
      <c r="AK25" s="660"/>
      <c r="AL25" s="624">
        <v>98.8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v>2815945</v>
      </c>
      <c r="BH25" s="622"/>
      <c r="BI25" s="622"/>
      <c r="BJ25" s="622"/>
      <c r="BK25" s="622"/>
      <c r="BL25" s="622"/>
      <c r="BM25" s="622"/>
      <c r="BN25" s="623"/>
      <c r="BO25" s="659">
        <v>0.8</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143013297</v>
      </c>
      <c r="CS25" s="634"/>
      <c r="CT25" s="634"/>
      <c r="CU25" s="634"/>
      <c r="CV25" s="634"/>
      <c r="CW25" s="634"/>
      <c r="CX25" s="634"/>
      <c r="CY25" s="635"/>
      <c r="CZ25" s="624">
        <v>12.9</v>
      </c>
      <c r="DA25" s="636"/>
      <c r="DB25" s="636"/>
      <c r="DC25" s="637"/>
      <c r="DD25" s="627">
        <v>118772359</v>
      </c>
      <c r="DE25" s="634"/>
      <c r="DF25" s="634"/>
      <c r="DG25" s="634"/>
      <c r="DH25" s="634"/>
      <c r="DI25" s="634"/>
      <c r="DJ25" s="634"/>
      <c r="DK25" s="635"/>
      <c r="DL25" s="627">
        <v>116061130</v>
      </c>
      <c r="DM25" s="634"/>
      <c r="DN25" s="634"/>
      <c r="DO25" s="634"/>
      <c r="DP25" s="634"/>
      <c r="DQ25" s="634"/>
      <c r="DR25" s="634"/>
      <c r="DS25" s="634"/>
      <c r="DT25" s="634"/>
      <c r="DU25" s="634"/>
      <c r="DV25" s="635"/>
      <c r="DW25" s="624">
        <v>25.1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449091</v>
      </c>
      <c r="S26" s="622"/>
      <c r="T26" s="622"/>
      <c r="U26" s="622"/>
      <c r="V26" s="622"/>
      <c r="W26" s="622"/>
      <c r="X26" s="622"/>
      <c r="Y26" s="623"/>
      <c r="Z26" s="659">
        <v>0</v>
      </c>
      <c r="AA26" s="659"/>
      <c r="AB26" s="659"/>
      <c r="AC26" s="659"/>
      <c r="AD26" s="660">
        <v>449091</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106760191</v>
      </c>
      <c r="CS26" s="622"/>
      <c r="CT26" s="622"/>
      <c r="CU26" s="622"/>
      <c r="CV26" s="622"/>
      <c r="CW26" s="622"/>
      <c r="CX26" s="622"/>
      <c r="CY26" s="623"/>
      <c r="CZ26" s="624">
        <v>9.6999999999999993</v>
      </c>
      <c r="DA26" s="636"/>
      <c r="DB26" s="636"/>
      <c r="DC26" s="637"/>
      <c r="DD26" s="627">
        <v>84928147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11613298</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369936718</v>
      </c>
      <c r="BH27" s="622"/>
      <c r="BI27" s="622"/>
      <c r="BJ27" s="622"/>
      <c r="BK27" s="622"/>
      <c r="BL27" s="622"/>
      <c r="BM27" s="622"/>
      <c r="BN27" s="623"/>
      <c r="BO27" s="659">
        <v>100</v>
      </c>
      <c r="BP27" s="659"/>
      <c r="BQ27" s="659"/>
      <c r="BR27" s="659"/>
      <c r="BS27" s="660">
        <v>8269066</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284354823</v>
      </c>
      <c r="CS27" s="634"/>
      <c r="CT27" s="634"/>
      <c r="CU27" s="634"/>
      <c r="CV27" s="634"/>
      <c r="CW27" s="634"/>
      <c r="CX27" s="634"/>
      <c r="CY27" s="635"/>
      <c r="CZ27" s="624">
        <v>25.7</v>
      </c>
      <c r="DA27" s="636"/>
      <c r="DB27" s="636"/>
      <c r="DC27" s="637"/>
      <c r="DD27" s="627">
        <v>107761933</v>
      </c>
      <c r="DE27" s="634"/>
      <c r="DF27" s="634"/>
      <c r="DG27" s="634"/>
      <c r="DH27" s="634"/>
      <c r="DI27" s="634"/>
      <c r="DJ27" s="634"/>
      <c r="DK27" s="635"/>
      <c r="DL27" s="627">
        <v>81573506</v>
      </c>
      <c r="DM27" s="634"/>
      <c r="DN27" s="634"/>
      <c r="DO27" s="634"/>
      <c r="DP27" s="634"/>
      <c r="DQ27" s="634"/>
      <c r="DR27" s="634"/>
      <c r="DS27" s="634"/>
      <c r="DT27" s="634"/>
      <c r="DU27" s="634"/>
      <c r="DV27" s="635"/>
      <c r="DW27" s="624">
        <v>17.600000000000001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17453589</v>
      </c>
      <c r="S28" s="622"/>
      <c r="T28" s="622"/>
      <c r="U28" s="622"/>
      <c r="V28" s="622"/>
      <c r="W28" s="622"/>
      <c r="X28" s="622"/>
      <c r="Y28" s="623"/>
      <c r="Z28" s="659">
        <v>1.6</v>
      </c>
      <c r="AA28" s="659"/>
      <c r="AB28" s="659"/>
      <c r="AC28" s="659"/>
      <c r="AD28" s="660">
        <v>3444904</v>
      </c>
      <c r="AE28" s="660"/>
      <c r="AF28" s="660"/>
      <c r="AG28" s="660"/>
      <c r="AH28" s="660"/>
      <c r="AI28" s="660"/>
      <c r="AJ28" s="660"/>
      <c r="AK28" s="660"/>
      <c r="AL28" s="624">
        <v>0.8</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98469691</v>
      </c>
      <c r="CS28" s="622"/>
      <c r="CT28" s="622"/>
      <c r="CU28" s="622"/>
      <c r="CV28" s="622"/>
      <c r="CW28" s="622"/>
      <c r="CX28" s="622"/>
      <c r="CY28" s="623"/>
      <c r="CZ28" s="624">
        <v>8.9</v>
      </c>
      <c r="DA28" s="636"/>
      <c r="DB28" s="636"/>
      <c r="DC28" s="637"/>
      <c r="DD28" s="627">
        <v>93006637</v>
      </c>
      <c r="DE28" s="622"/>
      <c r="DF28" s="622"/>
      <c r="DG28" s="622"/>
      <c r="DH28" s="622"/>
      <c r="DI28" s="622"/>
      <c r="DJ28" s="622"/>
      <c r="DK28" s="623"/>
      <c r="DL28" s="627">
        <v>91439220</v>
      </c>
      <c r="DM28" s="622"/>
      <c r="DN28" s="622"/>
      <c r="DO28" s="622"/>
      <c r="DP28" s="622"/>
      <c r="DQ28" s="622"/>
      <c r="DR28" s="622"/>
      <c r="DS28" s="622"/>
      <c r="DT28" s="622"/>
      <c r="DU28" s="622"/>
      <c r="DV28" s="623"/>
      <c r="DW28" s="624">
        <v>19.8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7670435</v>
      </c>
      <c r="S29" s="622"/>
      <c r="T29" s="622"/>
      <c r="U29" s="622"/>
      <c r="V29" s="622"/>
      <c r="W29" s="622"/>
      <c r="X29" s="622"/>
      <c r="Y29" s="623"/>
      <c r="Z29" s="659">
        <v>0.7</v>
      </c>
      <c r="AA29" s="659"/>
      <c r="AB29" s="659"/>
      <c r="AC29" s="659"/>
      <c r="AD29" s="660">
        <v>115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98464523</v>
      </c>
      <c r="CS29" s="634"/>
      <c r="CT29" s="634"/>
      <c r="CU29" s="634"/>
      <c r="CV29" s="634"/>
      <c r="CW29" s="634"/>
      <c r="CX29" s="634"/>
      <c r="CY29" s="635"/>
      <c r="CZ29" s="624">
        <v>8.9</v>
      </c>
      <c r="DA29" s="636"/>
      <c r="DB29" s="636"/>
      <c r="DC29" s="637"/>
      <c r="DD29" s="627">
        <v>93001469</v>
      </c>
      <c r="DE29" s="634"/>
      <c r="DF29" s="634"/>
      <c r="DG29" s="634"/>
      <c r="DH29" s="634"/>
      <c r="DI29" s="634"/>
      <c r="DJ29" s="634"/>
      <c r="DK29" s="635"/>
      <c r="DL29" s="627">
        <v>91434052</v>
      </c>
      <c r="DM29" s="634"/>
      <c r="DN29" s="634"/>
      <c r="DO29" s="634"/>
      <c r="DP29" s="634"/>
      <c r="DQ29" s="634"/>
      <c r="DR29" s="634"/>
      <c r="DS29" s="634"/>
      <c r="DT29" s="634"/>
      <c r="DU29" s="634"/>
      <c r="DV29" s="635"/>
      <c r="DW29" s="624">
        <v>19.8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231672671</v>
      </c>
      <c r="S30" s="622"/>
      <c r="T30" s="622"/>
      <c r="U30" s="622"/>
      <c r="V30" s="622"/>
      <c r="W30" s="622"/>
      <c r="X30" s="622"/>
      <c r="Y30" s="623"/>
      <c r="Z30" s="659">
        <v>20.6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89248042</v>
      </c>
      <c r="CS30" s="622"/>
      <c r="CT30" s="622"/>
      <c r="CU30" s="622"/>
      <c r="CV30" s="622"/>
      <c r="CW30" s="622"/>
      <c r="CX30" s="622"/>
      <c r="CY30" s="623"/>
      <c r="CZ30" s="624">
        <v>8.1</v>
      </c>
      <c r="DA30" s="636"/>
      <c r="DB30" s="636"/>
      <c r="DC30" s="637"/>
      <c r="DD30" s="627">
        <v>84287409</v>
      </c>
      <c r="DE30" s="622"/>
      <c r="DF30" s="622"/>
      <c r="DG30" s="622"/>
      <c r="DH30" s="622"/>
      <c r="DI30" s="622"/>
      <c r="DJ30" s="622"/>
      <c r="DK30" s="623"/>
      <c r="DL30" s="627">
        <v>82719992</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56581</v>
      </c>
      <c r="S31" s="622"/>
      <c r="T31" s="622"/>
      <c r="U31" s="622"/>
      <c r="V31" s="622"/>
      <c r="W31" s="622"/>
      <c r="X31" s="622"/>
      <c r="Y31" s="623"/>
      <c r="Z31" s="659">
        <v>0</v>
      </c>
      <c r="AA31" s="659"/>
      <c r="AB31" s="659"/>
      <c r="AC31" s="659"/>
      <c r="AD31" s="660">
        <v>56581</v>
      </c>
      <c r="AE31" s="660"/>
      <c r="AF31" s="660"/>
      <c r="AG31" s="660"/>
      <c r="AH31" s="660"/>
      <c r="AI31" s="660"/>
      <c r="AJ31" s="660"/>
      <c r="AK31" s="660"/>
      <c r="AL31" s="624">
        <v>0</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99.5</v>
      </c>
      <c r="BS31" s="684"/>
      <c r="BT31" s="684"/>
      <c r="BU31" s="684"/>
      <c r="BV31" s="684"/>
      <c r="BW31" s="684"/>
      <c r="BX31" s="685">
        <v>98.8</v>
      </c>
      <c r="BY31" s="684"/>
      <c r="BZ31" s="684"/>
      <c r="CA31" s="684"/>
      <c r="CB31" s="686"/>
      <c r="CD31" s="642"/>
      <c r="CE31" s="643"/>
      <c r="CF31" s="618" t="s">
        <v>300</v>
      </c>
      <c r="CG31" s="619"/>
      <c r="CH31" s="619"/>
      <c r="CI31" s="619"/>
      <c r="CJ31" s="619"/>
      <c r="CK31" s="619"/>
      <c r="CL31" s="619"/>
      <c r="CM31" s="619"/>
      <c r="CN31" s="619"/>
      <c r="CO31" s="619"/>
      <c r="CP31" s="619"/>
      <c r="CQ31" s="620"/>
      <c r="CR31" s="621">
        <v>9216481</v>
      </c>
      <c r="CS31" s="634"/>
      <c r="CT31" s="634"/>
      <c r="CU31" s="634"/>
      <c r="CV31" s="634"/>
      <c r="CW31" s="634"/>
      <c r="CX31" s="634"/>
      <c r="CY31" s="635"/>
      <c r="CZ31" s="624">
        <v>0.8</v>
      </c>
      <c r="DA31" s="636"/>
      <c r="DB31" s="636"/>
      <c r="DC31" s="637"/>
      <c r="DD31" s="627">
        <v>8714060</v>
      </c>
      <c r="DE31" s="634"/>
      <c r="DF31" s="634"/>
      <c r="DG31" s="634"/>
      <c r="DH31" s="634"/>
      <c r="DI31" s="634"/>
      <c r="DJ31" s="634"/>
      <c r="DK31" s="635"/>
      <c r="DL31" s="627">
        <v>8714060</v>
      </c>
      <c r="DM31" s="634"/>
      <c r="DN31" s="634"/>
      <c r="DO31" s="634"/>
      <c r="DP31" s="634"/>
      <c r="DQ31" s="634"/>
      <c r="DR31" s="634"/>
      <c r="DS31" s="634"/>
      <c r="DT31" s="634"/>
      <c r="DU31" s="634"/>
      <c r="DV31" s="635"/>
      <c r="DW31" s="624">
        <v>1.9</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49378395</v>
      </c>
      <c r="S32" s="622"/>
      <c r="T32" s="622"/>
      <c r="U32" s="622"/>
      <c r="V32" s="622"/>
      <c r="W32" s="622"/>
      <c r="X32" s="622"/>
      <c r="Y32" s="623"/>
      <c r="Z32" s="659">
        <v>4.4000000000000004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98</v>
      </c>
      <c r="BN32" s="634"/>
      <c r="BO32" s="634"/>
      <c r="BP32" s="634"/>
      <c r="BQ32" s="657"/>
      <c r="BR32" s="687">
        <v>99.2</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v>5168</v>
      </c>
      <c r="CS32" s="622"/>
      <c r="CT32" s="622"/>
      <c r="CU32" s="622"/>
      <c r="CV32" s="622"/>
      <c r="CW32" s="622"/>
      <c r="CX32" s="622"/>
      <c r="CY32" s="623"/>
      <c r="CZ32" s="624">
        <v>0</v>
      </c>
      <c r="DA32" s="636"/>
      <c r="DB32" s="636"/>
      <c r="DC32" s="637"/>
      <c r="DD32" s="627">
        <v>5168</v>
      </c>
      <c r="DE32" s="622"/>
      <c r="DF32" s="622"/>
      <c r="DG32" s="622"/>
      <c r="DH32" s="622"/>
      <c r="DI32" s="622"/>
      <c r="DJ32" s="622"/>
      <c r="DK32" s="623"/>
      <c r="DL32" s="627">
        <v>5168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7762173</v>
      </c>
      <c r="S33" s="622"/>
      <c r="T33" s="622"/>
      <c r="U33" s="622"/>
      <c r="V33" s="622"/>
      <c r="W33" s="622"/>
      <c r="X33" s="622"/>
      <c r="Y33" s="623"/>
      <c r="Z33" s="659">
        <v>0.7</v>
      </c>
      <c r="AA33" s="659"/>
      <c r="AB33" s="659"/>
      <c r="AC33" s="659"/>
      <c r="AD33" s="660">
        <v>1311678</v>
      </c>
      <c r="AE33" s="660"/>
      <c r="AF33" s="660"/>
      <c r="AG33" s="660"/>
      <c r="AH33" s="660"/>
      <c r="AI33" s="660"/>
      <c r="AJ33" s="660"/>
      <c r="AK33" s="660"/>
      <c r="AL33" s="624">
        <v>0.3</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99.7</v>
      </c>
      <c r="BH33" s="606"/>
      <c r="BI33" s="606"/>
      <c r="BJ33" s="606"/>
      <c r="BK33" s="606"/>
      <c r="BL33" s="606"/>
      <c r="BM33" s="652">
        <v>99.5</v>
      </c>
      <c r="BN33" s="606"/>
      <c r="BO33" s="606"/>
      <c r="BP33" s="606"/>
      <c r="BQ33" s="669"/>
      <c r="BR33" s="682">
        <v>99.7</v>
      </c>
      <c r="BS33" s="606"/>
      <c r="BT33" s="606"/>
      <c r="BU33" s="606"/>
      <c r="BV33" s="606"/>
      <c r="BW33" s="606"/>
      <c r="BX33" s="652">
        <v>99.5</v>
      </c>
      <c r="BY33" s="606"/>
      <c r="BZ33" s="606"/>
      <c r="CA33" s="606"/>
      <c r="CB33" s="669"/>
      <c r="CD33" s="618" t="s">
        <v>307</v>
      </c>
      <c r="CE33" s="619"/>
      <c r="CF33" s="619"/>
      <c r="CG33" s="619"/>
      <c r="CH33" s="619"/>
      <c r="CI33" s="619"/>
      <c r="CJ33" s="619"/>
      <c r="CK33" s="619"/>
      <c r="CL33" s="619"/>
      <c r="CM33" s="619"/>
      <c r="CN33" s="619"/>
      <c r="CO33" s="619"/>
      <c r="CP33" s="619"/>
      <c r="CQ33" s="620"/>
      <c r="CR33" s="621">
        <v>479007893</v>
      </c>
      <c r="CS33" s="634"/>
      <c r="CT33" s="634"/>
      <c r="CU33" s="634"/>
      <c r="CV33" s="634"/>
      <c r="CW33" s="634"/>
      <c r="CX33" s="634"/>
      <c r="CY33" s="635"/>
      <c r="CZ33" s="624">
        <v>43.4</v>
      </c>
      <c r="DA33" s="636"/>
      <c r="DB33" s="636"/>
      <c r="DC33" s="637"/>
      <c r="DD33" s="627">
        <v>212563190</v>
      </c>
      <c r="DE33" s="634"/>
      <c r="DF33" s="634"/>
      <c r="DG33" s="634"/>
      <c r="DH33" s="634"/>
      <c r="DI33" s="634"/>
      <c r="DJ33" s="634"/>
      <c r="DK33" s="635"/>
      <c r="DL33" s="627">
        <v>146350207</v>
      </c>
      <c r="DM33" s="634"/>
      <c r="DN33" s="634"/>
      <c r="DO33" s="634"/>
      <c r="DP33" s="634"/>
      <c r="DQ33" s="634"/>
      <c r="DR33" s="634"/>
      <c r="DS33" s="634"/>
      <c r="DT33" s="634"/>
      <c r="DU33" s="634"/>
      <c r="DV33" s="635"/>
      <c r="DW33" s="624">
        <v>31.6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2156855</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112813761</v>
      </c>
      <c r="CS34" s="622"/>
      <c r="CT34" s="622"/>
      <c r="CU34" s="622"/>
      <c r="CV34" s="622"/>
      <c r="CW34" s="622"/>
      <c r="CX34" s="622"/>
      <c r="CY34" s="623"/>
      <c r="CZ34" s="624">
        <v>10.199999999999999</v>
      </c>
      <c r="DA34" s="636"/>
      <c r="DB34" s="636"/>
      <c r="DC34" s="637"/>
      <c r="DD34" s="627">
        <v>76350853</v>
      </c>
      <c r="DE34" s="622"/>
      <c r="DF34" s="622"/>
      <c r="DG34" s="622"/>
      <c r="DH34" s="622"/>
      <c r="DI34" s="622"/>
      <c r="DJ34" s="622"/>
      <c r="DK34" s="623"/>
      <c r="DL34" s="627">
        <v>62493929</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21830845</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11419182</v>
      </c>
      <c r="CS35" s="634"/>
      <c r="CT35" s="634"/>
      <c r="CU35" s="634"/>
      <c r="CV35" s="634"/>
      <c r="CW35" s="634"/>
      <c r="CX35" s="634"/>
      <c r="CY35" s="635"/>
      <c r="CZ35" s="624">
        <v>1</v>
      </c>
      <c r="DA35" s="636"/>
      <c r="DB35" s="636"/>
      <c r="DC35" s="637"/>
      <c r="DD35" s="627">
        <v>7633828</v>
      </c>
      <c r="DE35" s="634"/>
      <c r="DF35" s="634"/>
      <c r="DG35" s="634"/>
      <c r="DH35" s="634"/>
      <c r="DI35" s="634"/>
      <c r="DJ35" s="634"/>
      <c r="DK35" s="635"/>
      <c r="DL35" s="627">
        <v>7531121</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18359214</v>
      </c>
      <c r="S36" s="622"/>
      <c r="T36" s="622"/>
      <c r="U36" s="622"/>
      <c r="V36" s="622"/>
      <c r="W36" s="622"/>
      <c r="X36" s="622"/>
      <c r="Y36" s="623"/>
      <c r="Z36" s="659">
        <v>1.6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92897950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1400767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68908728</v>
      </c>
      <c r="CS36" s="622"/>
      <c r="CT36" s="622"/>
      <c r="CU36" s="622"/>
      <c r="CV36" s="622"/>
      <c r="CW36" s="622"/>
      <c r="CX36" s="622"/>
      <c r="CY36" s="623"/>
      <c r="CZ36" s="624">
        <v>6.2</v>
      </c>
      <c r="DA36" s="636"/>
      <c r="DB36" s="636"/>
      <c r="DC36" s="637"/>
      <c r="DD36" s="627">
        <v>54452268</v>
      </c>
      <c r="DE36" s="622"/>
      <c r="DF36" s="622"/>
      <c r="DG36" s="622"/>
      <c r="DH36" s="622"/>
      <c r="DI36" s="622"/>
      <c r="DJ36" s="622"/>
      <c r="DK36" s="623"/>
      <c r="DL36" s="627">
        <v>31719466</v>
      </c>
      <c r="DM36" s="622"/>
      <c r="DN36" s="622"/>
      <c r="DO36" s="622"/>
      <c r="DP36" s="622"/>
      <c r="DQ36" s="622"/>
      <c r="DR36" s="622"/>
      <c r="DS36" s="622"/>
      <c r="DT36" s="622"/>
      <c r="DU36" s="622"/>
      <c r="DV36" s="623"/>
      <c r="DW36" s="624">
        <v>6.9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212207758</v>
      </c>
      <c r="S37" s="622"/>
      <c r="T37" s="622"/>
      <c r="U37" s="622"/>
      <c r="V37" s="622"/>
      <c r="W37" s="622"/>
      <c r="X37" s="622"/>
      <c r="Y37" s="623"/>
      <c r="Z37" s="659">
        <v>18.899999999999999</v>
      </c>
      <c r="AA37" s="659"/>
      <c r="AB37" s="659"/>
      <c r="AC37" s="659"/>
      <c r="AD37" s="660">
        <v>100132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20413220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-2321597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429723</v>
      </c>
      <c r="CS37" s="634"/>
      <c r="CT37" s="634"/>
      <c r="CU37" s="634"/>
      <c r="CV37" s="634"/>
      <c r="CW37" s="634"/>
      <c r="CX37" s="634"/>
      <c r="CY37" s="635"/>
      <c r="CZ37" s="624">
        <v>0</v>
      </c>
      <c r="DA37" s="636"/>
      <c r="DB37" s="636"/>
      <c r="DC37" s="637"/>
      <c r="DD37" s="627">
        <v>429723</v>
      </c>
      <c r="DE37" s="634"/>
      <c r="DF37" s="634"/>
      <c r="DG37" s="634"/>
      <c r="DH37" s="634"/>
      <c r="DI37" s="634"/>
      <c r="DJ37" s="634"/>
      <c r="DK37" s="635"/>
      <c r="DL37" s="627">
        <v>427853</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60074400</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6158718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208463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64947991</v>
      </c>
      <c r="CS38" s="622"/>
      <c r="CT38" s="622"/>
      <c r="CU38" s="622"/>
      <c r="CV38" s="622"/>
      <c r="CW38" s="622"/>
      <c r="CX38" s="622"/>
      <c r="CY38" s="623"/>
      <c r="CZ38" s="624">
        <v>5.9</v>
      </c>
      <c r="DA38" s="636"/>
      <c r="DB38" s="636"/>
      <c r="DC38" s="637"/>
      <c r="DD38" s="627">
        <v>53388988</v>
      </c>
      <c r="DE38" s="622"/>
      <c r="DF38" s="622"/>
      <c r="DG38" s="622"/>
      <c r="DH38" s="622"/>
      <c r="DI38" s="622"/>
      <c r="DJ38" s="622"/>
      <c r="DK38" s="623"/>
      <c r="DL38" s="627">
        <v>44605620</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2568599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291951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25149794</v>
      </c>
      <c r="CS39" s="634"/>
      <c r="CT39" s="634"/>
      <c r="CU39" s="634"/>
      <c r="CV39" s="634"/>
      <c r="CW39" s="634"/>
      <c r="CX39" s="634"/>
      <c r="CY39" s="635"/>
      <c r="CZ39" s="624">
        <v>2.2999999999999998</v>
      </c>
      <c r="DA39" s="636"/>
      <c r="DB39" s="636"/>
      <c r="DC39" s="637"/>
      <c r="DD39" s="627">
        <v>20268805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8000000</v>
      </c>
      <c r="S40" s="622"/>
      <c r="T40" s="622"/>
      <c r="U40" s="622"/>
      <c r="V40" s="622"/>
      <c r="W40" s="622"/>
      <c r="X40" s="622"/>
      <c r="Y40" s="623"/>
      <c r="Z40" s="659">
        <v>0.7</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2181458</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195768437</v>
      </c>
      <c r="CS40" s="622"/>
      <c r="CT40" s="622"/>
      <c r="CU40" s="622"/>
      <c r="CV40" s="622"/>
      <c r="CW40" s="622"/>
      <c r="CX40" s="622"/>
      <c r="CY40" s="623"/>
      <c r="CZ40" s="624">
        <v>17.7</v>
      </c>
      <c r="DA40" s="636"/>
      <c r="DB40" s="636"/>
      <c r="DC40" s="637"/>
      <c r="DD40" s="627">
        <v>468448</v>
      </c>
      <c r="DE40" s="622"/>
      <c r="DF40" s="622"/>
      <c r="DG40" s="622"/>
      <c r="DH40" s="622"/>
      <c r="DI40" s="622"/>
      <c r="DJ40" s="622"/>
      <c r="DK40" s="623"/>
      <c r="DL40" s="627">
        <v>71</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1123213196</v>
      </c>
      <c r="S41" s="646"/>
      <c r="T41" s="646"/>
      <c r="U41" s="646"/>
      <c r="V41" s="646"/>
      <c r="W41" s="646"/>
      <c r="X41" s="646"/>
      <c r="Y41" s="649"/>
      <c r="Z41" s="650">
        <v>100</v>
      </c>
      <c r="AA41" s="650"/>
      <c r="AB41" s="650"/>
      <c r="AC41" s="650"/>
      <c r="AD41" s="651">
        <v>454575588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18079675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43496280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100044832</v>
      </c>
      <c r="CS42" s="634"/>
      <c r="CT42" s="634"/>
      <c r="CU42" s="634"/>
      <c r="CV42" s="634"/>
      <c r="CW42" s="634"/>
      <c r="CX42" s="634"/>
      <c r="CY42" s="635"/>
      <c r="CZ42" s="624">
        <v>9.1</v>
      </c>
      <c r="DA42" s="636"/>
      <c r="DB42" s="636"/>
      <c r="DC42" s="637"/>
      <c r="DD42" s="627">
        <v>24426767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3701919</v>
      </c>
      <c r="CS43" s="634"/>
      <c r="CT43" s="634"/>
      <c r="CU43" s="634"/>
      <c r="CV43" s="634"/>
      <c r="CW43" s="634"/>
      <c r="CX43" s="634"/>
      <c r="CY43" s="635"/>
      <c r="CZ43" s="624">
        <v>0.3</v>
      </c>
      <c r="DA43" s="636"/>
      <c r="DB43" s="636"/>
      <c r="DC43" s="637"/>
      <c r="DD43" s="627">
        <v>3575919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99897297</v>
      </c>
      <c r="CS44" s="622"/>
      <c r="CT44" s="622"/>
      <c r="CU44" s="622"/>
      <c r="CV44" s="622"/>
      <c r="CW44" s="622"/>
      <c r="CX44" s="622"/>
      <c r="CY44" s="623"/>
      <c r="CZ44" s="624">
        <v>9</v>
      </c>
      <c r="DA44" s="625"/>
      <c r="DB44" s="625"/>
      <c r="DC44" s="626"/>
      <c r="DD44" s="627">
        <v>24347067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43476044</v>
      </c>
      <c r="CS45" s="634"/>
      <c r="CT45" s="634"/>
      <c r="CU45" s="634"/>
      <c r="CV45" s="634"/>
      <c r="CW45" s="634"/>
      <c r="CX45" s="634"/>
      <c r="CY45" s="635"/>
      <c r="CZ45" s="624">
        <v>3.9</v>
      </c>
      <c r="DA45" s="636"/>
      <c r="DB45" s="636"/>
      <c r="DC45" s="637"/>
      <c r="DD45" s="627">
        <v>3709970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54395882</v>
      </c>
      <c r="CS46" s="622"/>
      <c r="CT46" s="622"/>
      <c r="CU46" s="622"/>
      <c r="CV46" s="622"/>
      <c r="CW46" s="622"/>
      <c r="CX46" s="622"/>
      <c r="CY46" s="623"/>
      <c r="CZ46" s="624">
        <v>4.9000000000000004</v>
      </c>
      <c r="DA46" s="625"/>
      <c r="DB46" s="625"/>
      <c r="DC46" s="626"/>
      <c r="DD46" s="627">
        <v>20452726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147535</v>
      </c>
      <c r="CS47" s="634"/>
      <c r="CT47" s="634"/>
      <c r="CU47" s="634"/>
      <c r="CV47" s="634"/>
      <c r="CW47" s="634"/>
      <c r="CX47" s="634"/>
      <c r="CY47" s="635"/>
      <c r="CZ47" s="624">
        <v>0</v>
      </c>
      <c r="DA47" s="636"/>
      <c r="DB47" s="636"/>
      <c r="DC47" s="637"/>
      <c r="DD47" s="627">
        <v>79700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1104890536</v>
      </c>
      <c r="CS49" s="606"/>
      <c r="CT49" s="606"/>
      <c r="CU49" s="606"/>
      <c r="CV49" s="606"/>
      <c r="CW49" s="606"/>
      <c r="CX49" s="606"/>
      <c r="CY49" s="607"/>
      <c r="CZ49" s="608">
        <v>100</v>
      </c>
      <c r="DA49" s="609"/>
      <c r="DB49" s="609"/>
      <c r="DC49" s="610"/>
      <c r="DD49" s="611">
        <v>556530886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uWR9/SCXskJkM6OrFne703LvoypBNVBH5YNzRZaFEVENU04KtqxZehsc8rYvM2ekkP/2URl7wOB9rEMHWCF1A==" saltValue="rIOYlqNWkzOxPU12J3JC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4" t="s">
        <v>353</v>
      </c>
      <c r="DK2" s="1105"/>
      <c r="DL2" s="1105"/>
      <c r="DM2" s="1105"/>
      <c r="DN2" s="1105"/>
      <c r="DO2" s="1106"/>
      <c r="DP2" s="228"/>
      <c r="DQ2" s="1104" t="s">
        <v>354</v>
      </c>
      <c r="DR2" s="1105"/>
      <c r="DS2" s="1105"/>
      <c r="DT2" s="1105"/>
      <c r="DU2" s="1105"/>
      <c r="DV2" s="1105"/>
      <c r="DW2" s="1105"/>
      <c r="DX2" s="1105"/>
      <c r="DY2" s="1105"/>
      <c r="DZ2" s="110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8" t="s">
        <v>355</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9" t="s">
        <v>357</v>
      </c>
      <c r="B5" s="1000"/>
      <c r="C5" s="1000"/>
      <c r="D5" s="1000"/>
      <c r="E5" s="1000"/>
      <c r="F5" s="1000"/>
      <c r="G5" s="1000"/>
      <c r="H5" s="1000"/>
      <c r="I5" s="1000"/>
      <c r="J5" s="1000"/>
      <c r="K5" s="1000"/>
      <c r="L5" s="1000"/>
      <c r="M5" s="1000"/>
      <c r="N5" s="1000"/>
      <c r="O5" s="1000"/>
      <c r="P5" s="1001"/>
      <c r="Q5" s="1005" t="s">
        <v>358</v>
      </c>
      <c r="R5" s="1006"/>
      <c r="S5" s="1006"/>
      <c r="T5" s="1006"/>
      <c r="U5" s="1007"/>
      <c r="V5" s="1005" t="s">
        <v>359</v>
      </c>
      <c r="W5" s="1006"/>
      <c r="X5" s="1006"/>
      <c r="Y5" s="1006"/>
      <c r="Z5" s="1007"/>
      <c r="AA5" s="1005" t="s">
        <v>360</v>
      </c>
      <c r="AB5" s="1006"/>
      <c r="AC5" s="1006"/>
      <c r="AD5" s="1006"/>
      <c r="AE5" s="1006"/>
      <c r="AF5" s="1107" t="s">
        <v>361</v>
      </c>
      <c r="AG5" s="1006"/>
      <c r="AH5" s="1006"/>
      <c r="AI5" s="1006"/>
      <c r="AJ5" s="1019"/>
      <c r="AK5" s="1006" t="s">
        <v>362</v>
      </c>
      <c r="AL5" s="1006"/>
      <c r="AM5" s="1006"/>
      <c r="AN5" s="1006"/>
      <c r="AO5" s="1007"/>
      <c r="AP5" s="1005" t="s">
        <v>363</v>
      </c>
      <c r="AQ5" s="1006"/>
      <c r="AR5" s="1006"/>
      <c r="AS5" s="1006"/>
      <c r="AT5" s="1007"/>
      <c r="AU5" s="1005" t="s">
        <v>364</v>
      </c>
      <c r="AV5" s="1006"/>
      <c r="AW5" s="1006"/>
      <c r="AX5" s="1006"/>
      <c r="AY5" s="1019"/>
      <c r="AZ5" s="232"/>
      <c r="BA5" s="232"/>
      <c r="BB5" s="232"/>
      <c r="BC5" s="232"/>
      <c r="BD5" s="232"/>
      <c r="BE5" s="233"/>
      <c r="BF5" s="233"/>
      <c r="BG5" s="233"/>
      <c r="BH5" s="233"/>
      <c r="BI5" s="233"/>
      <c r="BJ5" s="233"/>
      <c r="BK5" s="233"/>
      <c r="BL5" s="233"/>
      <c r="BM5" s="233"/>
      <c r="BN5" s="233"/>
      <c r="BO5" s="233"/>
      <c r="BP5" s="233"/>
      <c r="BQ5" s="999" t="s">
        <v>365</v>
      </c>
      <c r="BR5" s="1000"/>
      <c r="BS5" s="1000"/>
      <c r="BT5" s="1000"/>
      <c r="BU5" s="1000"/>
      <c r="BV5" s="1000"/>
      <c r="BW5" s="1000"/>
      <c r="BX5" s="1000"/>
      <c r="BY5" s="1000"/>
      <c r="BZ5" s="1000"/>
      <c r="CA5" s="1000"/>
      <c r="CB5" s="1000"/>
      <c r="CC5" s="1000"/>
      <c r="CD5" s="1000"/>
      <c r="CE5" s="1000"/>
      <c r="CF5" s="1000"/>
      <c r="CG5" s="1001"/>
      <c r="CH5" s="1005" t="s">
        <v>366</v>
      </c>
      <c r="CI5" s="1006"/>
      <c r="CJ5" s="1006"/>
      <c r="CK5" s="1006"/>
      <c r="CL5" s="1007"/>
      <c r="CM5" s="1005" t="s">
        <v>367</v>
      </c>
      <c r="CN5" s="1006"/>
      <c r="CO5" s="1006"/>
      <c r="CP5" s="1006"/>
      <c r="CQ5" s="1007"/>
      <c r="CR5" s="1005" t="s">
        <v>368</v>
      </c>
      <c r="CS5" s="1006"/>
      <c r="CT5" s="1006"/>
      <c r="CU5" s="1006"/>
      <c r="CV5" s="1007"/>
      <c r="CW5" s="1005" t="s">
        <v>369</v>
      </c>
      <c r="CX5" s="1006"/>
      <c r="CY5" s="1006"/>
      <c r="CZ5" s="1006"/>
      <c r="DA5" s="1007"/>
      <c r="DB5" s="1005" t="s">
        <v>370</v>
      </c>
      <c r="DC5" s="1006"/>
      <c r="DD5" s="1006"/>
      <c r="DE5" s="1006"/>
      <c r="DF5" s="1007"/>
      <c r="DG5" s="1097" t="s">
        <v>371</v>
      </c>
      <c r="DH5" s="1098"/>
      <c r="DI5" s="1098"/>
      <c r="DJ5" s="1098"/>
      <c r="DK5" s="1099"/>
      <c r="DL5" s="1097" t="s">
        <v>372</v>
      </c>
      <c r="DM5" s="1098"/>
      <c r="DN5" s="1098"/>
      <c r="DO5" s="1098"/>
      <c r="DP5" s="1099"/>
      <c r="DQ5" s="1005" t="s">
        <v>373</v>
      </c>
      <c r="DR5" s="1006"/>
      <c r="DS5" s="1006"/>
      <c r="DT5" s="1006"/>
      <c r="DU5" s="1007"/>
      <c r="DV5" s="1005" t="s">
        <v>364</v>
      </c>
      <c r="DW5" s="1006"/>
      <c r="DX5" s="1006"/>
      <c r="DY5" s="1006"/>
      <c r="DZ5" s="1019"/>
      <c r="EA5" s="234"/>
    </row>
    <row r="6" spans="1:131" s="235" customFormat="1" ht="26.25" customHeight="1" thickBot="1" x14ac:dyDescent="0.25">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108"/>
      <c r="AG6" s="1009"/>
      <c r="AH6" s="1009"/>
      <c r="AI6" s="1009"/>
      <c r="AJ6" s="1020"/>
      <c r="AK6" s="1009"/>
      <c r="AL6" s="1009"/>
      <c r="AM6" s="1009"/>
      <c r="AN6" s="1009"/>
      <c r="AO6" s="1010"/>
      <c r="AP6" s="1008"/>
      <c r="AQ6" s="1009"/>
      <c r="AR6" s="1009"/>
      <c r="AS6" s="1009"/>
      <c r="AT6" s="1010"/>
      <c r="AU6" s="1008"/>
      <c r="AV6" s="1009"/>
      <c r="AW6" s="1009"/>
      <c r="AX6" s="1009"/>
      <c r="AY6" s="1020"/>
      <c r="AZ6" s="232"/>
      <c r="BA6" s="232"/>
      <c r="BB6" s="232"/>
      <c r="BC6" s="232"/>
      <c r="BD6" s="232"/>
      <c r="BE6" s="233"/>
      <c r="BF6" s="233"/>
      <c r="BG6" s="233"/>
      <c r="BH6" s="233"/>
      <c r="BI6" s="233"/>
      <c r="BJ6" s="233"/>
      <c r="BK6" s="233"/>
      <c r="BL6" s="233"/>
      <c r="BM6" s="233"/>
      <c r="BN6" s="233"/>
      <c r="BO6" s="233"/>
      <c r="BP6" s="233"/>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100"/>
      <c r="DH6" s="1101"/>
      <c r="DI6" s="1101"/>
      <c r="DJ6" s="1101"/>
      <c r="DK6" s="1102"/>
      <c r="DL6" s="1100"/>
      <c r="DM6" s="1101"/>
      <c r="DN6" s="1101"/>
      <c r="DO6" s="1101"/>
      <c r="DP6" s="1102"/>
      <c r="DQ6" s="1008"/>
      <c r="DR6" s="1009"/>
      <c r="DS6" s="1009"/>
      <c r="DT6" s="1009"/>
      <c r="DU6" s="1010"/>
      <c r="DV6" s="1008"/>
      <c r="DW6" s="1009"/>
      <c r="DX6" s="1009"/>
      <c r="DY6" s="1009"/>
      <c r="DZ6" s="1020"/>
      <c r="EA6" s="234"/>
    </row>
    <row r="7" spans="1:131" s="235" customFormat="1" ht="26.25" customHeight="1" thickTop="1" x14ac:dyDescent="0.2">
      <c r="A7" s="236">
        <v>1</v>
      </c>
      <c r="B7" s="1053" t="s">
        <v>374</v>
      </c>
      <c r="C7" s="1054"/>
      <c r="D7" s="1054"/>
      <c r="E7" s="1054"/>
      <c r="F7" s="1054"/>
      <c r="G7" s="1054"/>
      <c r="H7" s="1054"/>
      <c r="I7" s="1054"/>
      <c r="J7" s="1054"/>
      <c r="K7" s="1054"/>
      <c r="L7" s="1054"/>
      <c r="M7" s="1054"/>
      <c r="N7" s="1054"/>
      <c r="O7" s="1054"/>
      <c r="P7" s="1055"/>
      <c r="Q7" s="1056">
        <v>1116763</v>
      </c>
      <c r="R7" s="1057"/>
      <c r="S7" s="1057"/>
      <c r="T7" s="1057"/>
      <c r="U7" s="1058"/>
      <c r="V7" s="1059">
        <v>1099373</v>
      </c>
      <c r="W7" s="1057"/>
      <c r="X7" s="1057"/>
      <c r="Y7" s="1057"/>
      <c r="Z7" s="1058"/>
      <c r="AA7" s="1059">
        <v>17390</v>
      </c>
      <c r="AB7" s="1057"/>
      <c r="AC7" s="1057"/>
      <c r="AD7" s="1057"/>
      <c r="AE7" s="1060"/>
      <c r="AF7" s="1115">
        <v>9362</v>
      </c>
      <c r="AG7" s="1116"/>
      <c r="AH7" s="1116"/>
      <c r="AI7" s="1116"/>
      <c r="AJ7" s="1117"/>
      <c r="AK7" s="1118">
        <v>17135</v>
      </c>
      <c r="AL7" s="1110"/>
      <c r="AM7" s="1110"/>
      <c r="AN7" s="1110"/>
      <c r="AO7" s="1119"/>
      <c r="AP7" s="1120">
        <v>1341961</v>
      </c>
      <c r="AQ7" s="1110"/>
      <c r="AR7" s="1110"/>
      <c r="AS7" s="1110"/>
      <c r="AT7" s="1119"/>
      <c r="AU7" s="1121"/>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12" t="s">
        <v>558</v>
      </c>
      <c r="BT7" s="1113"/>
      <c r="BU7" s="1113"/>
      <c r="BV7" s="1113"/>
      <c r="BW7" s="1113"/>
      <c r="BX7" s="1113"/>
      <c r="BY7" s="1113"/>
      <c r="BZ7" s="1113"/>
      <c r="CA7" s="1113"/>
      <c r="CB7" s="1113"/>
      <c r="CC7" s="1113"/>
      <c r="CD7" s="1113"/>
      <c r="CE7" s="1113"/>
      <c r="CF7" s="1113"/>
      <c r="CG7" s="1122"/>
      <c r="CH7" s="1109">
        <v>41</v>
      </c>
      <c r="CI7" s="1110"/>
      <c r="CJ7" s="1110"/>
      <c r="CK7" s="1110"/>
      <c r="CL7" s="1111"/>
      <c r="CM7" s="1109">
        <v>1615</v>
      </c>
      <c r="CN7" s="1110"/>
      <c r="CO7" s="1110"/>
      <c r="CP7" s="1110"/>
      <c r="CQ7" s="1111"/>
      <c r="CR7" s="1109">
        <v>723</v>
      </c>
      <c r="CS7" s="1110"/>
      <c r="CT7" s="1110"/>
      <c r="CU7" s="1110"/>
      <c r="CV7" s="1111"/>
      <c r="CW7" s="1109" t="s">
        <v>513</v>
      </c>
      <c r="CX7" s="1110"/>
      <c r="CY7" s="1110"/>
      <c r="CZ7" s="1110"/>
      <c r="DA7" s="1111"/>
      <c r="DB7" s="1109" t="s">
        <v>513</v>
      </c>
      <c r="DC7" s="1110"/>
      <c r="DD7" s="1110"/>
      <c r="DE7" s="1110"/>
      <c r="DF7" s="1111"/>
      <c r="DG7" s="1109" t="s">
        <v>513</v>
      </c>
      <c r="DH7" s="1110"/>
      <c r="DI7" s="1110"/>
      <c r="DJ7" s="1110"/>
      <c r="DK7" s="1111"/>
      <c r="DL7" s="1109" t="s">
        <v>513</v>
      </c>
      <c r="DM7" s="1110"/>
      <c r="DN7" s="1110"/>
      <c r="DO7" s="1110"/>
      <c r="DP7" s="1111"/>
      <c r="DQ7" s="1109"/>
      <c r="DR7" s="1110"/>
      <c r="DS7" s="1110"/>
      <c r="DT7" s="1110"/>
      <c r="DU7" s="1111"/>
      <c r="DV7" s="1112"/>
      <c r="DW7" s="1113"/>
      <c r="DX7" s="1113"/>
      <c r="DY7" s="1113"/>
      <c r="DZ7" s="1114"/>
      <c r="EA7" s="234"/>
    </row>
    <row r="8" spans="1:131" s="235" customFormat="1" ht="26.25" customHeight="1" x14ac:dyDescent="0.2">
      <c r="A8" s="238">
        <v>2</v>
      </c>
      <c r="B8" s="1034" t="s">
        <v>375</v>
      </c>
      <c r="C8" s="1035"/>
      <c r="D8" s="1035"/>
      <c r="E8" s="1035"/>
      <c r="F8" s="1035"/>
      <c r="G8" s="1035"/>
      <c r="H8" s="1035"/>
      <c r="I8" s="1035"/>
      <c r="J8" s="1035"/>
      <c r="K8" s="1035"/>
      <c r="L8" s="1035"/>
      <c r="M8" s="1035"/>
      <c r="N8" s="1035"/>
      <c r="O8" s="1035"/>
      <c r="P8" s="1036"/>
      <c r="Q8" s="1046">
        <v>1501</v>
      </c>
      <c r="R8" s="1040"/>
      <c r="S8" s="1040"/>
      <c r="T8" s="1040"/>
      <c r="U8" s="1047"/>
      <c r="V8" s="1044">
        <v>692</v>
      </c>
      <c r="W8" s="1040"/>
      <c r="X8" s="1040"/>
      <c r="Y8" s="1040"/>
      <c r="Z8" s="1047"/>
      <c r="AA8" s="1044">
        <v>809</v>
      </c>
      <c r="AB8" s="1040"/>
      <c r="AC8" s="1040"/>
      <c r="AD8" s="1040"/>
      <c r="AE8" s="1041"/>
      <c r="AF8" s="1039" t="s">
        <v>122</v>
      </c>
      <c r="AG8" s="1040"/>
      <c r="AH8" s="1040"/>
      <c r="AI8" s="1040"/>
      <c r="AJ8" s="1041"/>
      <c r="AK8" s="1094">
        <v>20</v>
      </c>
      <c r="AL8" s="994"/>
      <c r="AM8" s="994"/>
      <c r="AN8" s="994"/>
      <c r="AO8" s="1090"/>
      <c r="AP8" s="1095">
        <v>3994</v>
      </c>
      <c r="AQ8" s="994"/>
      <c r="AR8" s="994"/>
      <c r="AS8" s="994"/>
      <c r="AT8" s="1090"/>
      <c r="AU8" s="1096"/>
      <c r="AV8" s="997"/>
      <c r="AW8" s="997"/>
      <c r="AX8" s="997"/>
      <c r="AY8" s="998"/>
      <c r="AZ8" s="232"/>
      <c r="BA8" s="232"/>
      <c r="BB8" s="232"/>
      <c r="BC8" s="232"/>
      <c r="BD8" s="232"/>
      <c r="BE8" s="233"/>
      <c r="BF8" s="233"/>
      <c r="BG8" s="233"/>
      <c r="BH8" s="233"/>
      <c r="BI8" s="233"/>
      <c r="BJ8" s="233"/>
      <c r="BK8" s="233"/>
      <c r="BL8" s="233"/>
      <c r="BM8" s="233"/>
      <c r="BN8" s="233"/>
      <c r="BO8" s="233"/>
      <c r="BP8" s="233"/>
      <c r="BQ8" s="238">
        <v>2</v>
      </c>
      <c r="BR8" s="239" t="s">
        <v>559</v>
      </c>
      <c r="BS8" s="996" t="s">
        <v>560</v>
      </c>
      <c r="BT8" s="997"/>
      <c r="BU8" s="997"/>
      <c r="BV8" s="997"/>
      <c r="BW8" s="997"/>
      <c r="BX8" s="997"/>
      <c r="BY8" s="997"/>
      <c r="BZ8" s="997"/>
      <c r="CA8" s="997"/>
      <c r="CB8" s="997"/>
      <c r="CC8" s="997"/>
      <c r="CD8" s="997"/>
      <c r="CE8" s="997"/>
      <c r="CF8" s="997"/>
      <c r="CG8" s="1018"/>
      <c r="CH8" s="993">
        <v>287</v>
      </c>
      <c r="CI8" s="994"/>
      <c r="CJ8" s="994"/>
      <c r="CK8" s="994"/>
      <c r="CL8" s="995"/>
      <c r="CM8" s="993">
        <v>11978</v>
      </c>
      <c r="CN8" s="994"/>
      <c r="CO8" s="994"/>
      <c r="CP8" s="994"/>
      <c r="CQ8" s="995"/>
      <c r="CR8" s="993">
        <v>185</v>
      </c>
      <c r="CS8" s="994"/>
      <c r="CT8" s="994"/>
      <c r="CU8" s="994"/>
      <c r="CV8" s="995"/>
      <c r="CW8" s="993">
        <v>117</v>
      </c>
      <c r="CX8" s="994"/>
      <c r="CY8" s="994"/>
      <c r="CZ8" s="994"/>
      <c r="DA8" s="995"/>
      <c r="DB8" s="993" t="s">
        <v>513</v>
      </c>
      <c r="DC8" s="994"/>
      <c r="DD8" s="994"/>
      <c r="DE8" s="994"/>
      <c r="DF8" s="995"/>
      <c r="DG8" s="993" t="s">
        <v>513</v>
      </c>
      <c r="DH8" s="994"/>
      <c r="DI8" s="994"/>
      <c r="DJ8" s="994"/>
      <c r="DK8" s="995"/>
      <c r="DL8" s="993" t="s">
        <v>513</v>
      </c>
      <c r="DM8" s="994"/>
      <c r="DN8" s="994"/>
      <c r="DO8" s="994"/>
      <c r="DP8" s="995"/>
      <c r="DQ8" s="993"/>
      <c r="DR8" s="994"/>
      <c r="DS8" s="994"/>
      <c r="DT8" s="994"/>
      <c r="DU8" s="995"/>
      <c r="DV8" s="996"/>
      <c r="DW8" s="997"/>
      <c r="DX8" s="997"/>
      <c r="DY8" s="997"/>
      <c r="DZ8" s="998"/>
      <c r="EA8" s="234"/>
    </row>
    <row r="9" spans="1:131" s="235" customFormat="1" ht="26.25" customHeight="1" x14ac:dyDescent="0.2">
      <c r="A9" s="238">
        <v>3</v>
      </c>
      <c r="B9" s="1034" t="s">
        <v>376</v>
      </c>
      <c r="C9" s="1035"/>
      <c r="D9" s="1035"/>
      <c r="E9" s="1035"/>
      <c r="F9" s="1035"/>
      <c r="G9" s="1035"/>
      <c r="H9" s="1035"/>
      <c r="I9" s="1035"/>
      <c r="J9" s="1035"/>
      <c r="K9" s="1035"/>
      <c r="L9" s="1035"/>
      <c r="M9" s="1035"/>
      <c r="N9" s="1035"/>
      <c r="O9" s="1035"/>
      <c r="P9" s="1036"/>
      <c r="Q9" s="1046">
        <v>1888</v>
      </c>
      <c r="R9" s="1040"/>
      <c r="S9" s="1040"/>
      <c r="T9" s="1040"/>
      <c r="U9" s="1047"/>
      <c r="V9" s="1044">
        <v>1888</v>
      </c>
      <c r="W9" s="1040"/>
      <c r="X9" s="1040"/>
      <c r="Y9" s="1040"/>
      <c r="Z9" s="1047"/>
      <c r="AA9" s="1044">
        <v>0</v>
      </c>
      <c r="AB9" s="1040"/>
      <c r="AC9" s="1040"/>
      <c r="AD9" s="1040"/>
      <c r="AE9" s="1041"/>
      <c r="AF9" s="1039" t="s">
        <v>122</v>
      </c>
      <c r="AG9" s="1040"/>
      <c r="AH9" s="1040"/>
      <c r="AI9" s="1040"/>
      <c r="AJ9" s="1041"/>
      <c r="AK9" s="1094">
        <v>1869</v>
      </c>
      <c r="AL9" s="994"/>
      <c r="AM9" s="994"/>
      <c r="AN9" s="994"/>
      <c r="AO9" s="1090"/>
      <c r="AP9" s="1095">
        <v>10993</v>
      </c>
      <c r="AQ9" s="994"/>
      <c r="AR9" s="994"/>
      <c r="AS9" s="994"/>
      <c r="AT9" s="1090"/>
      <c r="AU9" s="1096"/>
      <c r="AV9" s="997"/>
      <c r="AW9" s="997"/>
      <c r="AX9" s="997"/>
      <c r="AY9" s="998"/>
      <c r="AZ9" s="232"/>
      <c r="BA9" s="232"/>
      <c r="BB9" s="232"/>
      <c r="BC9" s="232"/>
      <c r="BD9" s="232"/>
      <c r="BE9" s="233"/>
      <c r="BF9" s="233"/>
      <c r="BG9" s="233"/>
      <c r="BH9" s="233"/>
      <c r="BI9" s="233"/>
      <c r="BJ9" s="233"/>
      <c r="BK9" s="233"/>
      <c r="BL9" s="233"/>
      <c r="BM9" s="233"/>
      <c r="BN9" s="233"/>
      <c r="BO9" s="233"/>
      <c r="BP9" s="233"/>
      <c r="BQ9" s="238">
        <v>3</v>
      </c>
      <c r="BR9" s="239"/>
      <c r="BS9" s="996" t="s">
        <v>561</v>
      </c>
      <c r="BT9" s="997"/>
      <c r="BU9" s="997"/>
      <c r="BV9" s="997"/>
      <c r="BW9" s="997"/>
      <c r="BX9" s="997"/>
      <c r="BY9" s="997"/>
      <c r="BZ9" s="997"/>
      <c r="CA9" s="997"/>
      <c r="CB9" s="997"/>
      <c r="CC9" s="997"/>
      <c r="CD9" s="997"/>
      <c r="CE9" s="997"/>
      <c r="CF9" s="997"/>
      <c r="CG9" s="1018"/>
      <c r="CH9" s="993">
        <v>-19</v>
      </c>
      <c r="CI9" s="994"/>
      <c r="CJ9" s="994"/>
      <c r="CK9" s="994"/>
      <c r="CL9" s="995"/>
      <c r="CM9" s="993">
        <v>198</v>
      </c>
      <c r="CN9" s="994"/>
      <c r="CO9" s="994"/>
      <c r="CP9" s="994"/>
      <c r="CQ9" s="995"/>
      <c r="CR9" s="993">
        <v>10</v>
      </c>
      <c r="CS9" s="994"/>
      <c r="CT9" s="994"/>
      <c r="CU9" s="994"/>
      <c r="CV9" s="995"/>
      <c r="CW9" s="993" t="s">
        <v>513</v>
      </c>
      <c r="CX9" s="994"/>
      <c r="CY9" s="994"/>
      <c r="CZ9" s="994"/>
      <c r="DA9" s="995"/>
      <c r="DB9" s="993" t="s">
        <v>513</v>
      </c>
      <c r="DC9" s="994"/>
      <c r="DD9" s="994"/>
      <c r="DE9" s="994"/>
      <c r="DF9" s="995"/>
      <c r="DG9" s="993" t="s">
        <v>513</v>
      </c>
      <c r="DH9" s="994"/>
      <c r="DI9" s="994"/>
      <c r="DJ9" s="994"/>
      <c r="DK9" s="995"/>
      <c r="DL9" s="993" t="s">
        <v>513</v>
      </c>
      <c r="DM9" s="994"/>
      <c r="DN9" s="994"/>
      <c r="DO9" s="994"/>
      <c r="DP9" s="995"/>
      <c r="DQ9" s="993"/>
      <c r="DR9" s="994"/>
      <c r="DS9" s="994"/>
      <c r="DT9" s="994"/>
      <c r="DU9" s="995"/>
      <c r="DV9" s="996"/>
      <c r="DW9" s="997"/>
      <c r="DX9" s="997"/>
      <c r="DY9" s="997"/>
      <c r="DZ9" s="998"/>
      <c r="EA9" s="234"/>
    </row>
    <row r="10" spans="1:131" s="235" customFormat="1" ht="26.25" customHeight="1" x14ac:dyDescent="0.2">
      <c r="A10" s="238">
        <v>4</v>
      </c>
      <c r="B10" s="1034" t="s">
        <v>377</v>
      </c>
      <c r="C10" s="1035"/>
      <c r="D10" s="1035"/>
      <c r="E10" s="1035"/>
      <c r="F10" s="1035"/>
      <c r="G10" s="1035"/>
      <c r="H10" s="1035"/>
      <c r="I10" s="1035"/>
      <c r="J10" s="1035"/>
      <c r="K10" s="1035"/>
      <c r="L10" s="1035"/>
      <c r="M10" s="1035"/>
      <c r="N10" s="1035"/>
      <c r="O10" s="1035"/>
      <c r="P10" s="1036"/>
      <c r="Q10" s="1046">
        <v>970</v>
      </c>
      <c r="R10" s="1040"/>
      <c r="S10" s="1040"/>
      <c r="T10" s="1040"/>
      <c r="U10" s="1047"/>
      <c r="V10" s="1044">
        <v>772</v>
      </c>
      <c r="W10" s="1040"/>
      <c r="X10" s="1040"/>
      <c r="Y10" s="1040"/>
      <c r="Z10" s="1047"/>
      <c r="AA10" s="1044">
        <v>198</v>
      </c>
      <c r="AB10" s="1040"/>
      <c r="AC10" s="1040"/>
      <c r="AD10" s="1040"/>
      <c r="AE10" s="1041"/>
      <c r="AF10" s="1039" t="s">
        <v>122</v>
      </c>
      <c r="AG10" s="1040"/>
      <c r="AH10" s="1040"/>
      <c r="AI10" s="1040"/>
      <c r="AJ10" s="1041"/>
      <c r="AK10" s="1094">
        <v>630</v>
      </c>
      <c r="AL10" s="994"/>
      <c r="AM10" s="994"/>
      <c r="AN10" s="994"/>
      <c r="AO10" s="1090"/>
      <c r="AP10" s="1095">
        <v>216</v>
      </c>
      <c r="AQ10" s="994"/>
      <c r="AR10" s="994"/>
      <c r="AS10" s="994"/>
      <c r="AT10" s="1090"/>
      <c r="AU10" s="1092"/>
      <c r="AV10" s="997"/>
      <c r="AW10" s="997"/>
      <c r="AX10" s="997"/>
      <c r="AY10" s="998"/>
      <c r="AZ10" s="232"/>
      <c r="BA10" s="232"/>
      <c r="BB10" s="232"/>
      <c r="BC10" s="232"/>
      <c r="BD10" s="232"/>
      <c r="BE10" s="233"/>
      <c r="BF10" s="233"/>
      <c r="BG10" s="233"/>
      <c r="BH10" s="233"/>
      <c r="BI10" s="233"/>
      <c r="BJ10" s="233"/>
      <c r="BK10" s="233"/>
      <c r="BL10" s="233"/>
      <c r="BM10" s="233"/>
      <c r="BN10" s="233"/>
      <c r="BO10" s="233"/>
      <c r="BP10" s="233"/>
      <c r="BQ10" s="238">
        <v>4</v>
      </c>
      <c r="BR10" s="239"/>
      <c r="BS10" s="996" t="s">
        <v>562</v>
      </c>
      <c r="BT10" s="997"/>
      <c r="BU10" s="997"/>
      <c r="BV10" s="997"/>
      <c r="BW10" s="997"/>
      <c r="BX10" s="997"/>
      <c r="BY10" s="997"/>
      <c r="BZ10" s="997"/>
      <c r="CA10" s="997"/>
      <c r="CB10" s="997"/>
      <c r="CC10" s="997"/>
      <c r="CD10" s="997"/>
      <c r="CE10" s="997"/>
      <c r="CF10" s="997"/>
      <c r="CG10" s="1018"/>
      <c r="CH10" s="993">
        <v>4</v>
      </c>
      <c r="CI10" s="994"/>
      <c r="CJ10" s="994"/>
      <c r="CK10" s="994"/>
      <c r="CL10" s="995"/>
      <c r="CM10" s="993">
        <v>836</v>
      </c>
      <c r="CN10" s="994"/>
      <c r="CO10" s="994"/>
      <c r="CP10" s="994"/>
      <c r="CQ10" s="995"/>
      <c r="CR10" s="993">
        <v>755</v>
      </c>
      <c r="CS10" s="994"/>
      <c r="CT10" s="994"/>
      <c r="CU10" s="994"/>
      <c r="CV10" s="995"/>
      <c r="CW10" s="993" t="s">
        <v>513</v>
      </c>
      <c r="CX10" s="994"/>
      <c r="CY10" s="994"/>
      <c r="CZ10" s="994"/>
      <c r="DA10" s="995"/>
      <c r="DB10" s="993" t="s">
        <v>513</v>
      </c>
      <c r="DC10" s="994"/>
      <c r="DD10" s="994"/>
      <c r="DE10" s="994"/>
      <c r="DF10" s="995"/>
      <c r="DG10" s="993" t="s">
        <v>513</v>
      </c>
      <c r="DH10" s="994"/>
      <c r="DI10" s="994"/>
      <c r="DJ10" s="994"/>
      <c r="DK10" s="995"/>
      <c r="DL10" s="993" t="s">
        <v>513</v>
      </c>
      <c r="DM10" s="994"/>
      <c r="DN10" s="994"/>
      <c r="DO10" s="994"/>
      <c r="DP10" s="995"/>
      <c r="DQ10" s="993"/>
      <c r="DR10" s="994"/>
      <c r="DS10" s="994"/>
      <c r="DT10" s="994"/>
      <c r="DU10" s="995"/>
      <c r="DV10" s="996"/>
      <c r="DW10" s="997"/>
      <c r="DX10" s="997"/>
      <c r="DY10" s="997"/>
      <c r="DZ10" s="998"/>
      <c r="EA10" s="234"/>
    </row>
    <row r="11" spans="1:131" s="235" customFormat="1" ht="26.25" customHeight="1" x14ac:dyDescent="0.2">
      <c r="A11" s="238">
        <v>5</v>
      </c>
      <c r="B11" s="1034" t="s">
        <v>378</v>
      </c>
      <c r="C11" s="1035"/>
      <c r="D11" s="1035"/>
      <c r="E11" s="1035"/>
      <c r="F11" s="1035"/>
      <c r="G11" s="1035"/>
      <c r="H11" s="1035"/>
      <c r="I11" s="1035"/>
      <c r="J11" s="1035"/>
      <c r="K11" s="1035"/>
      <c r="L11" s="1035"/>
      <c r="M11" s="1035"/>
      <c r="N11" s="1035"/>
      <c r="O11" s="1035"/>
      <c r="P11" s="1036"/>
      <c r="Q11" s="1046">
        <v>12287</v>
      </c>
      <c r="R11" s="1040"/>
      <c r="S11" s="1040"/>
      <c r="T11" s="1040"/>
      <c r="U11" s="1047"/>
      <c r="V11" s="1044">
        <v>12287</v>
      </c>
      <c r="W11" s="1040"/>
      <c r="X11" s="1040"/>
      <c r="Y11" s="1040"/>
      <c r="Z11" s="1047"/>
      <c r="AA11" s="1044">
        <v>0</v>
      </c>
      <c r="AB11" s="1040"/>
      <c r="AC11" s="1040"/>
      <c r="AD11" s="1040"/>
      <c r="AE11" s="1041"/>
      <c r="AF11" s="1039" t="s">
        <v>122</v>
      </c>
      <c r="AG11" s="1040"/>
      <c r="AH11" s="1040"/>
      <c r="AI11" s="1040"/>
      <c r="AJ11" s="1041"/>
      <c r="AK11" s="1094">
        <v>0</v>
      </c>
      <c r="AL11" s="994"/>
      <c r="AM11" s="994"/>
      <c r="AN11" s="994"/>
      <c r="AO11" s="1090"/>
      <c r="AP11" s="1095">
        <v>10582</v>
      </c>
      <c r="AQ11" s="994"/>
      <c r="AR11" s="994"/>
      <c r="AS11" s="994"/>
      <c r="AT11" s="1090"/>
      <c r="AU11" s="1096"/>
      <c r="AV11" s="997"/>
      <c r="AW11" s="997"/>
      <c r="AX11" s="997"/>
      <c r="AY11" s="998"/>
      <c r="AZ11" s="232"/>
      <c r="BA11" s="232"/>
      <c r="BB11" s="232"/>
      <c r="BC11" s="232"/>
      <c r="BD11" s="232"/>
      <c r="BE11" s="233"/>
      <c r="BF11" s="233"/>
      <c r="BG11" s="233"/>
      <c r="BH11" s="233"/>
      <c r="BI11" s="233"/>
      <c r="BJ11" s="233"/>
      <c r="BK11" s="233"/>
      <c r="BL11" s="233"/>
      <c r="BM11" s="233"/>
      <c r="BN11" s="233"/>
      <c r="BO11" s="233"/>
      <c r="BP11" s="233"/>
      <c r="BQ11" s="238">
        <v>5</v>
      </c>
      <c r="BR11" s="239"/>
      <c r="BS11" s="996" t="s">
        <v>563</v>
      </c>
      <c r="BT11" s="997"/>
      <c r="BU11" s="997"/>
      <c r="BV11" s="997"/>
      <c r="BW11" s="997"/>
      <c r="BX11" s="997"/>
      <c r="BY11" s="997"/>
      <c r="BZ11" s="997"/>
      <c r="CA11" s="997"/>
      <c r="CB11" s="997"/>
      <c r="CC11" s="997"/>
      <c r="CD11" s="997"/>
      <c r="CE11" s="997"/>
      <c r="CF11" s="997"/>
      <c r="CG11" s="1018"/>
      <c r="CH11" s="993">
        <v>0</v>
      </c>
      <c r="CI11" s="994"/>
      <c r="CJ11" s="994"/>
      <c r="CK11" s="994"/>
      <c r="CL11" s="995"/>
      <c r="CM11" s="993">
        <v>15</v>
      </c>
      <c r="CN11" s="994"/>
      <c r="CO11" s="994"/>
      <c r="CP11" s="994"/>
      <c r="CQ11" s="995"/>
      <c r="CR11" s="993">
        <v>10</v>
      </c>
      <c r="CS11" s="994"/>
      <c r="CT11" s="994"/>
      <c r="CU11" s="994"/>
      <c r="CV11" s="995"/>
      <c r="CW11" s="993" t="s">
        <v>513</v>
      </c>
      <c r="CX11" s="994"/>
      <c r="CY11" s="994"/>
      <c r="CZ11" s="994"/>
      <c r="DA11" s="995"/>
      <c r="DB11" s="993" t="s">
        <v>513</v>
      </c>
      <c r="DC11" s="994"/>
      <c r="DD11" s="994"/>
      <c r="DE11" s="994"/>
      <c r="DF11" s="995"/>
      <c r="DG11" s="993" t="s">
        <v>513</v>
      </c>
      <c r="DH11" s="994"/>
      <c r="DI11" s="994"/>
      <c r="DJ11" s="994"/>
      <c r="DK11" s="995"/>
      <c r="DL11" s="993" t="s">
        <v>513</v>
      </c>
      <c r="DM11" s="994"/>
      <c r="DN11" s="994"/>
      <c r="DO11" s="994"/>
      <c r="DP11" s="995"/>
      <c r="DQ11" s="993"/>
      <c r="DR11" s="994"/>
      <c r="DS11" s="994"/>
      <c r="DT11" s="994"/>
      <c r="DU11" s="995"/>
      <c r="DV11" s="996"/>
      <c r="DW11" s="997"/>
      <c r="DX11" s="997"/>
      <c r="DY11" s="997"/>
      <c r="DZ11" s="998"/>
      <c r="EA11" s="234"/>
    </row>
    <row r="12" spans="1:131" s="235" customFormat="1" ht="26.25" customHeight="1" x14ac:dyDescent="0.2">
      <c r="A12" s="238">
        <v>6</v>
      </c>
      <c r="B12" s="1034" t="s">
        <v>379</v>
      </c>
      <c r="C12" s="1035"/>
      <c r="D12" s="1035"/>
      <c r="E12" s="1035"/>
      <c r="F12" s="1035"/>
      <c r="G12" s="1035"/>
      <c r="H12" s="1035"/>
      <c r="I12" s="1035"/>
      <c r="J12" s="1035"/>
      <c r="K12" s="1035"/>
      <c r="L12" s="1035"/>
      <c r="M12" s="1035"/>
      <c r="N12" s="1035"/>
      <c r="O12" s="1035"/>
      <c r="P12" s="1036"/>
      <c r="Q12" s="1046">
        <v>379278</v>
      </c>
      <c r="R12" s="1040"/>
      <c r="S12" s="1040"/>
      <c r="T12" s="1040"/>
      <c r="U12" s="1047"/>
      <c r="V12" s="1044">
        <v>379278</v>
      </c>
      <c r="W12" s="1040"/>
      <c r="X12" s="1040"/>
      <c r="Y12" s="1040"/>
      <c r="Z12" s="1047"/>
      <c r="AA12" s="1044">
        <v>0</v>
      </c>
      <c r="AB12" s="1040"/>
      <c r="AC12" s="1040"/>
      <c r="AD12" s="1040"/>
      <c r="AE12" s="1041"/>
      <c r="AF12" s="1039" t="s">
        <v>122</v>
      </c>
      <c r="AG12" s="1040"/>
      <c r="AH12" s="1040"/>
      <c r="AI12" s="1040"/>
      <c r="AJ12" s="1041"/>
      <c r="AK12" s="1094">
        <v>212696</v>
      </c>
      <c r="AL12" s="994"/>
      <c r="AM12" s="994"/>
      <c r="AN12" s="994"/>
      <c r="AO12" s="1090"/>
      <c r="AP12" s="1095">
        <v>0</v>
      </c>
      <c r="AQ12" s="994"/>
      <c r="AR12" s="994"/>
      <c r="AS12" s="994"/>
      <c r="AT12" s="1090"/>
      <c r="AU12" s="1096"/>
      <c r="AV12" s="997"/>
      <c r="AW12" s="997"/>
      <c r="AX12" s="997"/>
      <c r="AY12" s="998"/>
      <c r="AZ12" s="232"/>
      <c r="BA12" s="232"/>
      <c r="BB12" s="232"/>
      <c r="BC12" s="232"/>
      <c r="BD12" s="232"/>
      <c r="BE12" s="233"/>
      <c r="BF12" s="233"/>
      <c r="BG12" s="233"/>
      <c r="BH12" s="233"/>
      <c r="BI12" s="233"/>
      <c r="BJ12" s="233"/>
      <c r="BK12" s="233"/>
      <c r="BL12" s="233"/>
      <c r="BM12" s="233"/>
      <c r="BN12" s="233"/>
      <c r="BO12" s="233"/>
      <c r="BP12" s="233"/>
      <c r="BQ12" s="238">
        <v>6</v>
      </c>
      <c r="BR12" s="239" t="s">
        <v>559</v>
      </c>
      <c r="BS12" s="996" t="s">
        <v>564</v>
      </c>
      <c r="BT12" s="997" t="s">
        <v>565</v>
      </c>
      <c r="BU12" s="997" t="s">
        <v>565</v>
      </c>
      <c r="BV12" s="997" t="s">
        <v>565</v>
      </c>
      <c r="BW12" s="997" t="s">
        <v>565</v>
      </c>
      <c r="BX12" s="997" t="s">
        <v>565</v>
      </c>
      <c r="BY12" s="997" t="s">
        <v>565</v>
      </c>
      <c r="BZ12" s="997" t="s">
        <v>565</v>
      </c>
      <c r="CA12" s="997" t="s">
        <v>565</v>
      </c>
      <c r="CB12" s="997" t="s">
        <v>565</v>
      </c>
      <c r="CC12" s="997" t="s">
        <v>565</v>
      </c>
      <c r="CD12" s="997" t="s">
        <v>565</v>
      </c>
      <c r="CE12" s="997" t="s">
        <v>565</v>
      </c>
      <c r="CF12" s="997" t="s">
        <v>565</v>
      </c>
      <c r="CG12" s="1018" t="s">
        <v>565</v>
      </c>
      <c r="CH12" s="993">
        <v>4</v>
      </c>
      <c r="CI12" s="994"/>
      <c r="CJ12" s="994"/>
      <c r="CK12" s="994"/>
      <c r="CL12" s="995"/>
      <c r="CM12" s="993">
        <v>1194</v>
      </c>
      <c r="CN12" s="994"/>
      <c r="CO12" s="994"/>
      <c r="CP12" s="994"/>
      <c r="CQ12" s="995"/>
      <c r="CR12" s="993">
        <v>29</v>
      </c>
      <c r="CS12" s="994"/>
      <c r="CT12" s="994"/>
      <c r="CU12" s="994"/>
      <c r="CV12" s="995"/>
      <c r="CW12" s="993">
        <v>53</v>
      </c>
      <c r="CX12" s="994"/>
      <c r="CY12" s="994"/>
      <c r="CZ12" s="994"/>
      <c r="DA12" s="995"/>
      <c r="DB12" s="993">
        <v>4666</v>
      </c>
      <c r="DC12" s="994"/>
      <c r="DD12" s="994"/>
      <c r="DE12" s="994"/>
      <c r="DF12" s="995"/>
      <c r="DG12" s="993" t="s">
        <v>513</v>
      </c>
      <c r="DH12" s="994"/>
      <c r="DI12" s="994"/>
      <c r="DJ12" s="994"/>
      <c r="DK12" s="995"/>
      <c r="DL12" s="993" t="s">
        <v>513</v>
      </c>
      <c r="DM12" s="994"/>
      <c r="DN12" s="994"/>
      <c r="DO12" s="994"/>
      <c r="DP12" s="995"/>
      <c r="DQ12" s="993">
        <v>496</v>
      </c>
      <c r="DR12" s="994"/>
      <c r="DS12" s="994"/>
      <c r="DT12" s="994"/>
      <c r="DU12" s="995"/>
      <c r="DV12" s="996"/>
      <c r="DW12" s="997"/>
      <c r="DX12" s="997"/>
      <c r="DY12" s="997"/>
      <c r="DZ12" s="998"/>
      <c r="EA12" s="234"/>
    </row>
    <row r="13" spans="1:131" s="235" customFormat="1" ht="26.25" customHeight="1" x14ac:dyDescent="0.2">
      <c r="A13" s="238">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090"/>
      <c r="AL13" s="1091"/>
      <c r="AM13" s="1091"/>
      <c r="AN13" s="1091"/>
      <c r="AO13" s="1091"/>
      <c r="AP13" s="1091"/>
      <c r="AQ13" s="1091"/>
      <c r="AR13" s="1091"/>
      <c r="AS13" s="1091"/>
      <c r="AT13" s="1091"/>
      <c r="AU13" s="1092"/>
      <c r="AV13" s="1092"/>
      <c r="AW13" s="1092"/>
      <c r="AX13" s="1092"/>
      <c r="AY13" s="1093"/>
      <c r="AZ13" s="232"/>
      <c r="BA13" s="232"/>
      <c r="BB13" s="232"/>
      <c r="BC13" s="232"/>
      <c r="BD13" s="232"/>
      <c r="BE13" s="233"/>
      <c r="BF13" s="233"/>
      <c r="BG13" s="233"/>
      <c r="BH13" s="233"/>
      <c r="BI13" s="233"/>
      <c r="BJ13" s="233"/>
      <c r="BK13" s="233"/>
      <c r="BL13" s="233"/>
      <c r="BM13" s="233"/>
      <c r="BN13" s="233"/>
      <c r="BO13" s="233"/>
      <c r="BP13" s="233"/>
      <c r="BQ13" s="238">
        <v>7</v>
      </c>
      <c r="BR13" s="239"/>
      <c r="BS13" s="996" t="s">
        <v>566</v>
      </c>
      <c r="BT13" s="997"/>
      <c r="BU13" s="997"/>
      <c r="BV13" s="997"/>
      <c r="BW13" s="997"/>
      <c r="BX13" s="997"/>
      <c r="BY13" s="997"/>
      <c r="BZ13" s="997"/>
      <c r="CA13" s="997"/>
      <c r="CB13" s="997"/>
      <c r="CC13" s="997"/>
      <c r="CD13" s="997"/>
      <c r="CE13" s="997"/>
      <c r="CF13" s="997"/>
      <c r="CG13" s="1018"/>
      <c r="CH13" s="993">
        <v>2</v>
      </c>
      <c r="CI13" s="994"/>
      <c r="CJ13" s="994"/>
      <c r="CK13" s="994"/>
      <c r="CL13" s="995"/>
      <c r="CM13" s="993">
        <v>296</v>
      </c>
      <c r="CN13" s="994"/>
      <c r="CO13" s="994"/>
      <c r="CP13" s="994"/>
      <c r="CQ13" s="995"/>
      <c r="CR13" s="993">
        <v>160</v>
      </c>
      <c r="CS13" s="994"/>
      <c r="CT13" s="994"/>
      <c r="CU13" s="994"/>
      <c r="CV13" s="995"/>
      <c r="CW13" s="993">
        <v>83</v>
      </c>
      <c r="CX13" s="994"/>
      <c r="CY13" s="994"/>
      <c r="CZ13" s="994"/>
      <c r="DA13" s="995"/>
      <c r="DB13" s="993" t="s">
        <v>513</v>
      </c>
      <c r="DC13" s="994"/>
      <c r="DD13" s="994"/>
      <c r="DE13" s="994"/>
      <c r="DF13" s="995"/>
      <c r="DG13" s="993" t="s">
        <v>513</v>
      </c>
      <c r="DH13" s="994"/>
      <c r="DI13" s="994"/>
      <c r="DJ13" s="994"/>
      <c r="DK13" s="995"/>
      <c r="DL13" s="993" t="s">
        <v>513</v>
      </c>
      <c r="DM13" s="994"/>
      <c r="DN13" s="994"/>
      <c r="DO13" s="994"/>
      <c r="DP13" s="995"/>
      <c r="DQ13" s="993"/>
      <c r="DR13" s="994"/>
      <c r="DS13" s="994"/>
      <c r="DT13" s="994"/>
      <c r="DU13" s="995"/>
      <c r="DV13" s="996"/>
      <c r="DW13" s="997"/>
      <c r="DX13" s="997"/>
      <c r="DY13" s="997"/>
      <c r="DZ13" s="998"/>
      <c r="EA13" s="234"/>
    </row>
    <row r="14" spans="1:131" s="235" customFormat="1" ht="26.25" customHeight="1" x14ac:dyDescent="0.2">
      <c r="A14" s="238">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090"/>
      <c r="AL14" s="1091"/>
      <c r="AM14" s="1091"/>
      <c r="AN14" s="1091"/>
      <c r="AO14" s="1091"/>
      <c r="AP14" s="1091"/>
      <c r="AQ14" s="1091"/>
      <c r="AR14" s="1091"/>
      <c r="AS14" s="1091"/>
      <c r="AT14" s="1091"/>
      <c r="AU14" s="1092"/>
      <c r="AV14" s="1092"/>
      <c r="AW14" s="1092"/>
      <c r="AX14" s="1092"/>
      <c r="AY14" s="1093"/>
      <c r="AZ14" s="232"/>
      <c r="BA14" s="232"/>
      <c r="BB14" s="232"/>
      <c r="BC14" s="232"/>
      <c r="BD14" s="232"/>
      <c r="BE14" s="233"/>
      <c r="BF14" s="233"/>
      <c r="BG14" s="233"/>
      <c r="BH14" s="233"/>
      <c r="BI14" s="233"/>
      <c r="BJ14" s="233"/>
      <c r="BK14" s="233"/>
      <c r="BL14" s="233"/>
      <c r="BM14" s="233"/>
      <c r="BN14" s="233"/>
      <c r="BO14" s="233"/>
      <c r="BP14" s="233"/>
      <c r="BQ14" s="238">
        <v>8</v>
      </c>
      <c r="BR14" s="239"/>
      <c r="BS14" s="996" t="s">
        <v>567</v>
      </c>
      <c r="BT14" s="997"/>
      <c r="BU14" s="997"/>
      <c r="BV14" s="997"/>
      <c r="BW14" s="997"/>
      <c r="BX14" s="997"/>
      <c r="BY14" s="997"/>
      <c r="BZ14" s="997"/>
      <c r="CA14" s="997"/>
      <c r="CB14" s="997"/>
      <c r="CC14" s="997"/>
      <c r="CD14" s="997"/>
      <c r="CE14" s="997"/>
      <c r="CF14" s="997"/>
      <c r="CG14" s="1018"/>
      <c r="CH14" s="993">
        <v>-1</v>
      </c>
      <c r="CI14" s="994"/>
      <c r="CJ14" s="994"/>
      <c r="CK14" s="994"/>
      <c r="CL14" s="995"/>
      <c r="CM14" s="993">
        <v>651</v>
      </c>
      <c r="CN14" s="994"/>
      <c r="CO14" s="994"/>
      <c r="CP14" s="994"/>
      <c r="CQ14" s="995"/>
      <c r="CR14" s="993">
        <v>200</v>
      </c>
      <c r="CS14" s="994"/>
      <c r="CT14" s="994"/>
      <c r="CU14" s="994"/>
      <c r="CV14" s="995"/>
      <c r="CW14" s="993">
        <v>93</v>
      </c>
      <c r="CX14" s="994"/>
      <c r="CY14" s="994"/>
      <c r="CZ14" s="994"/>
      <c r="DA14" s="995"/>
      <c r="DB14" s="993" t="s">
        <v>513</v>
      </c>
      <c r="DC14" s="994"/>
      <c r="DD14" s="994"/>
      <c r="DE14" s="994"/>
      <c r="DF14" s="995"/>
      <c r="DG14" s="993" t="s">
        <v>513</v>
      </c>
      <c r="DH14" s="994"/>
      <c r="DI14" s="994"/>
      <c r="DJ14" s="994"/>
      <c r="DK14" s="995"/>
      <c r="DL14" s="993" t="s">
        <v>513</v>
      </c>
      <c r="DM14" s="994"/>
      <c r="DN14" s="994"/>
      <c r="DO14" s="994"/>
      <c r="DP14" s="995"/>
      <c r="DQ14" s="993"/>
      <c r="DR14" s="994"/>
      <c r="DS14" s="994"/>
      <c r="DT14" s="994"/>
      <c r="DU14" s="995"/>
      <c r="DV14" s="996"/>
      <c r="DW14" s="997"/>
      <c r="DX14" s="997"/>
      <c r="DY14" s="997"/>
      <c r="DZ14" s="998"/>
      <c r="EA14" s="234"/>
    </row>
    <row r="15" spans="1:131" s="235" customFormat="1" ht="26.25" customHeight="1" x14ac:dyDescent="0.2">
      <c r="A15" s="238">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090"/>
      <c r="AL15" s="1091"/>
      <c r="AM15" s="1091"/>
      <c r="AN15" s="1091"/>
      <c r="AO15" s="1091"/>
      <c r="AP15" s="1091"/>
      <c r="AQ15" s="1091"/>
      <c r="AR15" s="1091"/>
      <c r="AS15" s="1091"/>
      <c r="AT15" s="1091"/>
      <c r="AU15" s="1092"/>
      <c r="AV15" s="1092"/>
      <c r="AW15" s="1092"/>
      <c r="AX15" s="1092"/>
      <c r="AY15" s="1093"/>
      <c r="AZ15" s="232"/>
      <c r="BA15" s="232"/>
      <c r="BB15" s="232"/>
      <c r="BC15" s="232"/>
      <c r="BD15" s="232"/>
      <c r="BE15" s="233"/>
      <c r="BF15" s="233"/>
      <c r="BG15" s="233"/>
      <c r="BH15" s="233"/>
      <c r="BI15" s="233"/>
      <c r="BJ15" s="233"/>
      <c r="BK15" s="233"/>
      <c r="BL15" s="233"/>
      <c r="BM15" s="233"/>
      <c r="BN15" s="233"/>
      <c r="BO15" s="233"/>
      <c r="BP15" s="233"/>
      <c r="BQ15" s="238">
        <v>9</v>
      </c>
      <c r="BR15" s="239"/>
      <c r="BS15" s="996" t="s">
        <v>568</v>
      </c>
      <c r="BT15" s="997"/>
      <c r="BU15" s="997"/>
      <c r="BV15" s="997"/>
      <c r="BW15" s="997"/>
      <c r="BX15" s="997"/>
      <c r="BY15" s="997"/>
      <c r="BZ15" s="997"/>
      <c r="CA15" s="997"/>
      <c r="CB15" s="997"/>
      <c r="CC15" s="997"/>
      <c r="CD15" s="997"/>
      <c r="CE15" s="997"/>
      <c r="CF15" s="997"/>
      <c r="CG15" s="1018"/>
      <c r="CH15" s="993">
        <v>0</v>
      </c>
      <c r="CI15" s="994"/>
      <c r="CJ15" s="994"/>
      <c r="CK15" s="994"/>
      <c r="CL15" s="995"/>
      <c r="CM15" s="993">
        <v>14</v>
      </c>
      <c r="CN15" s="994"/>
      <c r="CO15" s="994"/>
      <c r="CP15" s="994"/>
      <c r="CQ15" s="995"/>
      <c r="CR15" s="993">
        <v>5</v>
      </c>
      <c r="CS15" s="994"/>
      <c r="CT15" s="994"/>
      <c r="CU15" s="994"/>
      <c r="CV15" s="995"/>
      <c r="CW15" s="993" t="s">
        <v>513</v>
      </c>
      <c r="CX15" s="994"/>
      <c r="CY15" s="994"/>
      <c r="CZ15" s="994"/>
      <c r="DA15" s="995"/>
      <c r="DB15" s="993" t="s">
        <v>513</v>
      </c>
      <c r="DC15" s="994"/>
      <c r="DD15" s="994"/>
      <c r="DE15" s="994"/>
      <c r="DF15" s="995"/>
      <c r="DG15" s="993" t="s">
        <v>513</v>
      </c>
      <c r="DH15" s="994"/>
      <c r="DI15" s="994"/>
      <c r="DJ15" s="994"/>
      <c r="DK15" s="995"/>
      <c r="DL15" s="993" t="s">
        <v>513</v>
      </c>
      <c r="DM15" s="994"/>
      <c r="DN15" s="994"/>
      <c r="DO15" s="994"/>
      <c r="DP15" s="995"/>
      <c r="DQ15" s="993"/>
      <c r="DR15" s="994"/>
      <c r="DS15" s="994"/>
      <c r="DT15" s="994"/>
      <c r="DU15" s="995"/>
      <c r="DV15" s="996"/>
      <c r="DW15" s="997"/>
      <c r="DX15" s="997"/>
      <c r="DY15" s="997"/>
      <c r="DZ15" s="998"/>
      <c r="EA15" s="234"/>
    </row>
    <row r="16" spans="1:131" s="235" customFormat="1" ht="26.25" customHeight="1" x14ac:dyDescent="0.2">
      <c r="A16" s="238">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090"/>
      <c r="AL16" s="1091"/>
      <c r="AM16" s="1091"/>
      <c r="AN16" s="1091"/>
      <c r="AO16" s="1091"/>
      <c r="AP16" s="1091"/>
      <c r="AQ16" s="1091"/>
      <c r="AR16" s="1091"/>
      <c r="AS16" s="1091"/>
      <c r="AT16" s="1091"/>
      <c r="AU16" s="1092"/>
      <c r="AV16" s="1092"/>
      <c r="AW16" s="1092"/>
      <c r="AX16" s="1092"/>
      <c r="AY16" s="1093"/>
      <c r="AZ16" s="232"/>
      <c r="BA16" s="232"/>
      <c r="BB16" s="232"/>
      <c r="BC16" s="232"/>
      <c r="BD16" s="232"/>
      <c r="BE16" s="233"/>
      <c r="BF16" s="233"/>
      <c r="BG16" s="233"/>
      <c r="BH16" s="233"/>
      <c r="BI16" s="233"/>
      <c r="BJ16" s="233"/>
      <c r="BK16" s="233"/>
      <c r="BL16" s="233"/>
      <c r="BM16" s="233"/>
      <c r="BN16" s="233"/>
      <c r="BO16" s="233"/>
      <c r="BP16" s="233"/>
      <c r="BQ16" s="238">
        <v>10</v>
      </c>
      <c r="BR16" s="239"/>
      <c r="BS16" s="996" t="s">
        <v>569</v>
      </c>
      <c r="BT16" s="997"/>
      <c r="BU16" s="997"/>
      <c r="BV16" s="997"/>
      <c r="BW16" s="997"/>
      <c r="BX16" s="997"/>
      <c r="BY16" s="997"/>
      <c r="BZ16" s="997"/>
      <c r="CA16" s="997"/>
      <c r="CB16" s="997"/>
      <c r="CC16" s="997"/>
      <c r="CD16" s="997"/>
      <c r="CE16" s="997"/>
      <c r="CF16" s="997"/>
      <c r="CG16" s="1018"/>
      <c r="CH16" s="993">
        <v>8</v>
      </c>
      <c r="CI16" s="994"/>
      <c r="CJ16" s="994"/>
      <c r="CK16" s="994"/>
      <c r="CL16" s="995"/>
      <c r="CM16" s="993">
        <v>556</v>
      </c>
      <c r="CN16" s="994"/>
      <c r="CO16" s="994"/>
      <c r="CP16" s="994"/>
      <c r="CQ16" s="995"/>
      <c r="CR16" s="993">
        <v>250</v>
      </c>
      <c r="CS16" s="994"/>
      <c r="CT16" s="994"/>
      <c r="CU16" s="994"/>
      <c r="CV16" s="995"/>
      <c r="CW16" s="993">
        <v>289</v>
      </c>
      <c r="CX16" s="994"/>
      <c r="CY16" s="994"/>
      <c r="CZ16" s="994"/>
      <c r="DA16" s="995"/>
      <c r="DB16" s="993" t="s">
        <v>513</v>
      </c>
      <c r="DC16" s="994"/>
      <c r="DD16" s="994"/>
      <c r="DE16" s="994"/>
      <c r="DF16" s="995"/>
      <c r="DG16" s="993" t="s">
        <v>513</v>
      </c>
      <c r="DH16" s="994"/>
      <c r="DI16" s="994"/>
      <c r="DJ16" s="994"/>
      <c r="DK16" s="995"/>
      <c r="DL16" s="993" t="s">
        <v>513</v>
      </c>
      <c r="DM16" s="994"/>
      <c r="DN16" s="994"/>
      <c r="DO16" s="994"/>
      <c r="DP16" s="995"/>
      <c r="DQ16" s="993"/>
      <c r="DR16" s="994"/>
      <c r="DS16" s="994"/>
      <c r="DT16" s="994"/>
      <c r="DU16" s="995"/>
      <c r="DV16" s="996"/>
      <c r="DW16" s="997"/>
      <c r="DX16" s="997"/>
      <c r="DY16" s="997"/>
      <c r="DZ16" s="998"/>
      <c r="EA16" s="234"/>
    </row>
    <row r="17" spans="1:131" s="235" customFormat="1" ht="26.25" customHeight="1" x14ac:dyDescent="0.2">
      <c r="A17" s="238">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090"/>
      <c r="AL17" s="1091"/>
      <c r="AM17" s="1091"/>
      <c r="AN17" s="1091"/>
      <c r="AO17" s="1091"/>
      <c r="AP17" s="1091"/>
      <c r="AQ17" s="1091"/>
      <c r="AR17" s="1091"/>
      <c r="AS17" s="1091"/>
      <c r="AT17" s="1091"/>
      <c r="AU17" s="1092"/>
      <c r="AV17" s="1092"/>
      <c r="AW17" s="1092"/>
      <c r="AX17" s="1092"/>
      <c r="AY17" s="1093"/>
      <c r="AZ17" s="232"/>
      <c r="BA17" s="232"/>
      <c r="BB17" s="232"/>
      <c r="BC17" s="232"/>
      <c r="BD17" s="232"/>
      <c r="BE17" s="233"/>
      <c r="BF17" s="233"/>
      <c r="BG17" s="233"/>
      <c r="BH17" s="233"/>
      <c r="BI17" s="233"/>
      <c r="BJ17" s="233"/>
      <c r="BK17" s="233"/>
      <c r="BL17" s="233"/>
      <c r="BM17" s="233"/>
      <c r="BN17" s="233"/>
      <c r="BO17" s="233"/>
      <c r="BP17" s="233"/>
      <c r="BQ17" s="238">
        <v>11</v>
      </c>
      <c r="BR17" s="239"/>
      <c r="BS17" s="996" t="s">
        <v>570</v>
      </c>
      <c r="BT17" s="997"/>
      <c r="BU17" s="997"/>
      <c r="BV17" s="997"/>
      <c r="BW17" s="997"/>
      <c r="BX17" s="997"/>
      <c r="BY17" s="997"/>
      <c r="BZ17" s="997"/>
      <c r="CA17" s="997"/>
      <c r="CB17" s="997"/>
      <c r="CC17" s="997"/>
      <c r="CD17" s="997"/>
      <c r="CE17" s="997"/>
      <c r="CF17" s="997"/>
      <c r="CG17" s="1018"/>
      <c r="CH17" s="993">
        <v>5</v>
      </c>
      <c r="CI17" s="994"/>
      <c r="CJ17" s="994"/>
      <c r="CK17" s="994"/>
      <c r="CL17" s="995"/>
      <c r="CM17" s="993">
        <v>4196</v>
      </c>
      <c r="CN17" s="994"/>
      <c r="CO17" s="994"/>
      <c r="CP17" s="994"/>
      <c r="CQ17" s="995"/>
      <c r="CR17" s="993">
        <v>900</v>
      </c>
      <c r="CS17" s="994"/>
      <c r="CT17" s="994"/>
      <c r="CU17" s="994"/>
      <c r="CV17" s="995"/>
      <c r="CW17" s="993">
        <v>115</v>
      </c>
      <c r="CX17" s="994"/>
      <c r="CY17" s="994"/>
      <c r="CZ17" s="994"/>
      <c r="DA17" s="995"/>
      <c r="DB17" s="993" t="s">
        <v>513</v>
      </c>
      <c r="DC17" s="994"/>
      <c r="DD17" s="994"/>
      <c r="DE17" s="994"/>
      <c r="DF17" s="995"/>
      <c r="DG17" s="993" t="s">
        <v>513</v>
      </c>
      <c r="DH17" s="994"/>
      <c r="DI17" s="994"/>
      <c r="DJ17" s="994"/>
      <c r="DK17" s="995"/>
      <c r="DL17" s="993" t="s">
        <v>513</v>
      </c>
      <c r="DM17" s="994"/>
      <c r="DN17" s="994"/>
      <c r="DO17" s="994"/>
      <c r="DP17" s="995"/>
      <c r="DQ17" s="993"/>
      <c r="DR17" s="994"/>
      <c r="DS17" s="994"/>
      <c r="DT17" s="994"/>
      <c r="DU17" s="995"/>
      <c r="DV17" s="996"/>
      <c r="DW17" s="997"/>
      <c r="DX17" s="997"/>
      <c r="DY17" s="997"/>
      <c r="DZ17" s="998"/>
      <c r="EA17" s="234"/>
    </row>
    <row r="18" spans="1:131" s="235" customFormat="1" ht="26.25" customHeight="1" x14ac:dyDescent="0.2">
      <c r="A18" s="238">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090"/>
      <c r="AL18" s="1091"/>
      <c r="AM18" s="1091"/>
      <c r="AN18" s="1091"/>
      <c r="AO18" s="1091"/>
      <c r="AP18" s="1091"/>
      <c r="AQ18" s="1091"/>
      <c r="AR18" s="1091"/>
      <c r="AS18" s="1091"/>
      <c r="AT18" s="1091"/>
      <c r="AU18" s="1092"/>
      <c r="AV18" s="1092"/>
      <c r="AW18" s="1092"/>
      <c r="AX18" s="1092"/>
      <c r="AY18" s="1093"/>
      <c r="AZ18" s="232"/>
      <c r="BA18" s="232"/>
      <c r="BB18" s="232"/>
      <c r="BC18" s="232"/>
      <c r="BD18" s="232"/>
      <c r="BE18" s="233"/>
      <c r="BF18" s="233"/>
      <c r="BG18" s="233"/>
      <c r="BH18" s="233"/>
      <c r="BI18" s="233"/>
      <c r="BJ18" s="233"/>
      <c r="BK18" s="233"/>
      <c r="BL18" s="233"/>
      <c r="BM18" s="233"/>
      <c r="BN18" s="233"/>
      <c r="BO18" s="233"/>
      <c r="BP18" s="233"/>
      <c r="BQ18" s="238">
        <v>12</v>
      </c>
      <c r="BR18" s="239"/>
      <c r="BS18" s="996" t="s">
        <v>571</v>
      </c>
      <c r="BT18" s="997"/>
      <c r="BU18" s="997"/>
      <c r="BV18" s="997"/>
      <c r="BW18" s="997"/>
      <c r="BX18" s="997"/>
      <c r="BY18" s="997"/>
      <c r="BZ18" s="997"/>
      <c r="CA18" s="997"/>
      <c r="CB18" s="997"/>
      <c r="CC18" s="997"/>
      <c r="CD18" s="997"/>
      <c r="CE18" s="997"/>
      <c r="CF18" s="997"/>
      <c r="CG18" s="1018"/>
      <c r="CH18" s="993">
        <v>0</v>
      </c>
      <c r="CI18" s="994"/>
      <c r="CJ18" s="994"/>
      <c r="CK18" s="994"/>
      <c r="CL18" s="995"/>
      <c r="CM18" s="993">
        <v>34</v>
      </c>
      <c r="CN18" s="994"/>
      <c r="CO18" s="994"/>
      <c r="CP18" s="994"/>
      <c r="CQ18" s="995"/>
      <c r="CR18" s="993">
        <v>30</v>
      </c>
      <c r="CS18" s="994"/>
      <c r="CT18" s="994"/>
      <c r="CU18" s="994"/>
      <c r="CV18" s="995"/>
      <c r="CW18" s="993">
        <v>75</v>
      </c>
      <c r="CX18" s="994"/>
      <c r="CY18" s="994"/>
      <c r="CZ18" s="994"/>
      <c r="DA18" s="995"/>
      <c r="DB18" s="993" t="s">
        <v>513</v>
      </c>
      <c r="DC18" s="994"/>
      <c r="DD18" s="994"/>
      <c r="DE18" s="994"/>
      <c r="DF18" s="995"/>
      <c r="DG18" s="993" t="s">
        <v>513</v>
      </c>
      <c r="DH18" s="994"/>
      <c r="DI18" s="994"/>
      <c r="DJ18" s="994"/>
      <c r="DK18" s="995"/>
      <c r="DL18" s="993" t="s">
        <v>513</v>
      </c>
      <c r="DM18" s="994"/>
      <c r="DN18" s="994"/>
      <c r="DO18" s="994"/>
      <c r="DP18" s="995"/>
      <c r="DQ18" s="993"/>
      <c r="DR18" s="994"/>
      <c r="DS18" s="994"/>
      <c r="DT18" s="994"/>
      <c r="DU18" s="995"/>
      <c r="DV18" s="996"/>
      <c r="DW18" s="997"/>
      <c r="DX18" s="997"/>
      <c r="DY18" s="997"/>
      <c r="DZ18" s="998"/>
      <c r="EA18" s="234"/>
    </row>
    <row r="19" spans="1:131" s="235" customFormat="1" ht="26.25" customHeight="1" x14ac:dyDescent="0.2">
      <c r="A19" s="238">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090"/>
      <c r="AL19" s="1091"/>
      <c r="AM19" s="1091"/>
      <c r="AN19" s="1091"/>
      <c r="AO19" s="1091"/>
      <c r="AP19" s="1091"/>
      <c r="AQ19" s="1091"/>
      <c r="AR19" s="1091"/>
      <c r="AS19" s="1091"/>
      <c r="AT19" s="1091"/>
      <c r="AU19" s="1092"/>
      <c r="AV19" s="1092"/>
      <c r="AW19" s="1092"/>
      <c r="AX19" s="1092"/>
      <c r="AY19" s="1093"/>
      <c r="AZ19" s="232"/>
      <c r="BA19" s="232"/>
      <c r="BB19" s="232"/>
      <c r="BC19" s="232"/>
      <c r="BD19" s="232"/>
      <c r="BE19" s="233"/>
      <c r="BF19" s="233"/>
      <c r="BG19" s="233"/>
      <c r="BH19" s="233"/>
      <c r="BI19" s="233"/>
      <c r="BJ19" s="233"/>
      <c r="BK19" s="233"/>
      <c r="BL19" s="233"/>
      <c r="BM19" s="233"/>
      <c r="BN19" s="233"/>
      <c r="BO19" s="233"/>
      <c r="BP19" s="233"/>
      <c r="BQ19" s="238">
        <v>13</v>
      </c>
      <c r="BR19" s="239"/>
      <c r="BS19" s="996" t="s">
        <v>572</v>
      </c>
      <c r="BT19" s="997"/>
      <c r="BU19" s="997"/>
      <c r="BV19" s="997"/>
      <c r="BW19" s="997"/>
      <c r="BX19" s="997"/>
      <c r="BY19" s="997"/>
      <c r="BZ19" s="997"/>
      <c r="CA19" s="997"/>
      <c r="CB19" s="997"/>
      <c r="CC19" s="997"/>
      <c r="CD19" s="997"/>
      <c r="CE19" s="997"/>
      <c r="CF19" s="997"/>
      <c r="CG19" s="1018"/>
      <c r="CH19" s="993">
        <v>-6</v>
      </c>
      <c r="CI19" s="994"/>
      <c r="CJ19" s="994"/>
      <c r="CK19" s="994"/>
      <c r="CL19" s="995"/>
      <c r="CM19" s="993">
        <v>576</v>
      </c>
      <c r="CN19" s="994"/>
      <c r="CO19" s="994"/>
      <c r="CP19" s="994"/>
      <c r="CQ19" s="995"/>
      <c r="CR19" s="993">
        <v>491</v>
      </c>
      <c r="CS19" s="994"/>
      <c r="CT19" s="994"/>
      <c r="CU19" s="994"/>
      <c r="CV19" s="995"/>
      <c r="CW19" s="993" t="s">
        <v>513</v>
      </c>
      <c r="CX19" s="994"/>
      <c r="CY19" s="994"/>
      <c r="CZ19" s="994"/>
      <c r="DA19" s="995"/>
      <c r="DB19" s="993" t="s">
        <v>513</v>
      </c>
      <c r="DC19" s="994"/>
      <c r="DD19" s="994"/>
      <c r="DE19" s="994"/>
      <c r="DF19" s="995"/>
      <c r="DG19" s="993" t="s">
        <v>513</v>
      </c>
      <c r="DH19" s="994"/>
      <c r="DI19" s="994"/>
      <c r="DJ19" s="994"/>
      <c r="DK19" s="995"/>
      <c r="DL19" s="993" t="s">
        <v>513</v>
      </c>
      <c r="DM19" s="994"/>
      <c r="DN19" s="994"/>
      <c r="DO19" s="994"/>
      <c r="DP19" s="995"/>
      <c r="DQ19" s="993"/>
      <c r="DR19" s="994"/>
      <c r="DS19" s="994"/>
      <c r="DT19" s="994"/>
      <c r="DU19" s="995"/>
      <c r="DV19" s="996"/>
      <c r="DW19" s="997"/>
      <c r="DX19" s="997"/>
      <c r="DY19" s="997"/>
      <c r="DZ19" s="998"/>
      <c r="EA19" s="234"/>
    </row>
    <row r="20" spans="1:131" s="235" customFormat="1" ht="26.25" customHeight="1" x14ac:dyDescent="0.2">
      <c r="A20" s="238">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090"/>
      <c r="AL20" s="1091"/>
      <c r="AM20" s="1091"/>
      <c r="AN20" s="1091"/>
      <c r="AO20" s="1091"/>
      <c r="AP20" s="1091"/>
      <c r="AQ20" s="1091"/>
      <c r="AR20" s="1091"/>
      <c r="AS20" s="1091"/>
      <c r="AT20" s="1091"/>
      <c r="AU20" s="1092"/>
      <c r="AV20" s="1092"/>
      <c r="AW20" s="1092"/>
      <c r="AX20" s="1092"/>
      <c r="AY20" s="1093"/>
      <c r="AZ20" s="232"/>
      <c r="BA20" s="232"/>
      <c r="BB20" s="232"/>
      <c r="BC20" s="232"/>
      <c r="BD20" s="232"/>
      <c r="BE20" s="233"/>
      <c r="BF20" s="233"/>
      <c r="BG20" s="233"/>
      <c r="BH20" s="233"/>
      <c r="BI20" s="233"/>
      <c r="BJ20" s="233"/>
      <c r="BK20" s="233"/>
      <c r="BL20" s="233"/>
      <c r="BM20" s="233"/>
      <c r="BN20" s="233"/>
      <c r="BO20" s="233"/>
      <c r="BP20" s="233"/>
      <c r="BQ20" s="238">
        <v>14</v>
      </c>
      <c r="BR20" s="239" t="s">
        <v>559</v>
      </c>
      <c r="BS20" s="996" t="s">
        <v>573</v>
      </c>
      <c r="BT20" s="997"/>
      <c r="BU20" s="997"/>
      <c r="BV20" s="997"/>
      <c r="BW20" s="997"/>
      <c r="BX20" s="997"/>
      <c r="BY20" s="997"/>
      <c r="BZ20" s="997"/>
      <c r="CA20" s="997"/>
      <c r="CB20" s="997"/>
      <c r="CC20" s="997"/>
      <c r="CD20" s="997"/>
      <c r="CE20" s="997"/>
      <c r="CF20" s="997"/>
      <c r="CG20" s="1018"/>
      <c r="CH20" s="993">
        <v>-23</v>
      </c>
      <c r="CI20" s="994"/>
      <c r="CJ20" s="994"/>
      <c r="CK20" s="994"/>
      <c r="CL20" s="995"/>
      <c r="CM20" s="993">
        <v>83</v>
      </c>
      <c r="CN20" s="994"/>
      <c r="CO20" s="994"/>
      <c r="CP20" s="994"/>
      <c r="CQ20" s="995"/>
      <c r="CR20" s="993">
        <v>200</v>
      </c>
      <c r="CS20" s="994"/>
      <c r="CT20" s="994"/>
      <c r="CU20" s="994"/>
      <c r="CV20" s="995"/>
      <c r="CW20" s="993">
        <v>9</v>
      </c>
      <c r="CX20" s="994"/>
      <c r="CY20" s="994"/>
      <c r="CZ20" s="994"/>
      <c r="DA20" s="995"/>
      <c r="DB20" s="993" t="s">
        <v>513</v>
      </c>
      <c r="DC20" s="994"/>
      <c r="DD20" s="994"/>
      <c r="DE20" s="994"/>
      <c r="DF20" s="995"/>
      <c r="DG20" s="993" t="s">
        <v>513</v>
      </c>
      <c r="DH20" s="994"/>
      <c r="DI20" s="994"/>
      <c r="DJ20" s="994"/>
      <c r="DK20" s="995"/>
      <c r="DL20" s="993">
        <v>10574</v>
      </c>
      <c r="DM20" s="994"/>
      <c r="DN20" s="994"/>
      <c r="DO20" s="994"/>
      <c r="DP20" s="995"/>
      <c r="DQ20" s="993">
        <v>10574</v>
      </c>
      <c r="DR20" s="994"/>
      <c r="DS20" s="994"/>
      <c r="DT20" s="994"/>
      <c r="DU20" s="995"/>
      <c r="DV20" s="996"/>
      <c r="DW20" s="997"/>
      <c r="DX20" s="997"/>
      <c r="DY20" s="997"/>
      <c r="DZ20" s="998"/>
      <c r="EA20" s="234"/>
    </row>
    <row r="21" spans="1:131" s="235" customFormat="1" ht="26.25" customHeight="1" thickBot="1" x14ac:dyDescent="0.25">
      <c r="A21" s="238">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090"/>
      <c r="AL21" s="1091"/>
      <c r="AM21" s="1091"/>
      <c r="AN21" s="1091"/>
      <c r="AO21" s="1091"/>
      <c r="AP21" s="1091"/>
      <c r="AQ21" s="1091"/>
      <c r="AR21" s="1091"/>
      <c r="AS21" s="1091"/>
      <c r="AT21" s="1091"/>
      <c r="AU21" s="1092"/>
      <c r="AV21" s="1092"/>
      <c r="AW21" s="1092"/>
      <c r="AX21" s="1092"/>
      <c r="AY21" s="1093"/>
      <c r="AZ21" s="232"/>
      <c r="BA21" s="232"/>
      <c r="BB21" s="232"/>
      <c r="BC21" s="232"/>
      <c r="BD21" s="232"/>
      <c r="BE21" s="233"/>
      <c r="BF21" s="233"/>
      <c r="BG21" s="233"/>
      <c r="BH21" s="233"/>
      <c r="BI21" s="233"/>
      <c r="BJ21" s="233"/>
      <c r="BK21" s="233"/>
      <c r="BL21" s="233"/>
      <c r="BM21" s="233"/>
      <c r="BN21" s="233"/>
      <c r="BO21" s="233"/>
      <c r="BP21" s="233"/>
      <c r="BQ21" s="238">
        <v>15</v>
      </c>
      <c r="BR21" s="239"/>
      <c r="BS21" s="996" t="s">
        <v>574</v>
      </c>
      <c r="BT21" s="997"/>
      <c r="BU21" s="997"/>
      <c r="BV21" s="997"/>
      <c r="BW21" s="997"/>
      <c r="BX21" s="997"/>
      <c r="BY21" s="997"/>
      <c r="BZ21" s="997"/>
      <c r="CA21" s="997"/>
      <c r="CB21" s="997"/>
      <c r="CC21" s="997"/>
      <c r="CD21" s="997"/>
      <c r="CE21" s="997"/>
      <c r="CF21" s="997"/>
      <c r="CG21" s="1018"/>
      <c r="CH21" s="993">
        <v>81</v>
      </c>
      <c r="CI21" s="994"/>
      <c r="CJ21" s="994"/>
      <c r="CK21" s="994"/>
      <c r="CL21" s="995"/>
      <c r="CM21" s="993">
        <v>15690</v>
      </c>
      <c r="CN21" s="994"/>
      <c r="CO21" s="994"/>
      <c r="CP21" s="994"/>
      <c r="CQ21" s="995"/>
      <c r="CR21" s="993">
        <v>3264</v>
      </c>
      <c r="CS21" s="994"/>
      <c r="CT21" s="994"/>
      <c r="CU21" s="994"/>
      <c r="CV21" s="995"/>
      <c r="CW21" s="993" t="s">
        <v>513</v>
      </c>
      <c r="CX21" s="994"/>
      <c r="CY21" s="994"/>
      <c r="CZ21" s="994"/>
      <c r="DA21" s="995"/>
      <c r="DB21" s="993" t="s">
        <v>513</v>
      </c>
      <c r="DC21" s="994"/>
      <c r="DD21" s="994"/>
      <c r="DE21" s="994"/>
      <c r="DF21" s="995"/>
      <c r="DG21" s="993" t="s">
        <v>513</v>
      </c>
      <c r="DH21" s="994"/>
      <c r="DI21" s="994"/>
      <c r="DJ21" s="994"/>
      <c r="DK21" s="995"/>
      <c r="DL21" s="993" t="s">
        <v>513</v>
      </c>
      <c r="DM21" s="994"/>
      <c r="DN21" s="994"/>
      <c r="DO21" s="994"/>
      <c r="DP21" s="995"/>
      <c r="DQ21" s="993"/>
      <c r="DR21" s="994"/>
      <c r="DS21" s="994"/>
      <c r="DT21" s="994"/>
      <c r="DU21" s="995"/>
      <c r="DV21" s="996"/>
      <c r="DW21" s="997"/>
      <c r="DX21" s="997"/>
      <c r="DY21" s="997"/>
      <c r="DZ21" s="998"/>
      <c r="EA21" s="234"/>
    </row>
    <row r="22" spans="1:131" s="235" customFormat="1" ht="26.25" customHeight="1" x14ac:dyDescent="0.2">
      <c r="A22" s="238">
        <v>16</v>
      </c>
      <c r="B22" s="1034"/>
      <c r="C22" s="1035"/>
      <c r="D22" s="1035"/>
      <c r="E22" s="1035"/>
      <c r="F22" s="1035"/>
      <c r="G22" s="1035"/>
      <c r="H22" s="1035"/>
      <c r="I22" s="1035"/>
      <c r="J22" s="1035"/>
      <c r="K22" s="1035"/>
      <c r="L22" s="1035"/>
      <c r="M22" s="1035"/>
      <c r="N22" s="1035"/>
      <c r="O22" s="1035"/>
      <c r="P22" s="1036"/>
      <c r="Q22" s="1083"/>
      <c r="R22" s="1084"/>
      <c r="S22" s="1084"/>
      <c r="T22" s="1084"/>
      <c r="U22" s="1084"/>
      <c r="V22" s="1084"/>
      <c r="W22" s="1084"/>
      <c r="X22" s="1084"/>
      <c r="Y22" s="1084"/>
      <c r="Z22" s="1084"/>
      <c r="AA22" s="1084"/>
      <c r="AB22" s="1084"/>
      <c r="AC22" s="1084"/>
      <c r="AD22" s="1084"/>
      <c r="AE22" s="1085"/>
      <c r="AF22" s="1039"/>
      <c r="AG22" s="1040"/>
      <c r="AH22" s="1040"/>
      <c r="AI22" s="1040"/>
      <c r="AJ22" s="1041"/>
      <c r="AK22" s="1086"/>
      <c r="AL22" s="1087"/>
      <c r="AM22" s="1087"/>
      <c r="AN22" s="1087"/>
      <c r="AO22" s="1087"/>
      <c r="AP22" s="1087"/>
      <c r="AQ22" s="1087"/>
      <c r="AR22" s="1087"/>
      <c r="AS22" s="1087"/>
      <c r="AT22" s="1087"/>
      <c r="AU22" s="1088"/>
      <c r="AV22" s="1088"/>
      <c r="AW22" s="1088"/>
      <c r="AX22" s="1088"/>
      <c r="AY22" s="1089"/>
      <c r="AZ22" s="1032" t="s">
        <v>380</v>
      </c>
      <c r="BA22" s="1032"/>
      <c r="BB22" s="1032"/>
      <c r="BC22" s="1032"/>
      <c r="BD22" s="1033"/>
      <c r="BE22" s="233"/>
      <c r="BF22" s="233"/>
      <c r="BG22" s="233"/>
      <c r="BH22" s="233"/>
      <c r="BI22" s="233"/>
      <c r="BJ22" s="233"/>
      <c r="BK22" s="233"/>
      <c r="BL22" s="233"/>
      <c r="BM22" s="233"/>
      <c r="BN22" s="233"/>
      <c r="BO22" s="233"/>
      <c r="BP22" s="233"/>
      <c r="BQ22" s="238">
        <v>16</v>
      </c>
      <c r="BR22" s="239"/>
      <c r="BS22" s="996" t="s">
        <v>575</v>
      </c>
      <c r="BT22" s="997"/>
      <c r="BU22" s="997"/>
      <c r="BV22" s="997"/>
      <c r="BW22" s="997"/>
      <c r="BX22" s="997"/>
      <c r="BY22" s="997"/>
      <c r="BZ22" s="997"/>
      <c r="CA22" s="997"/>
      <c r="CB22" s="997"/>
      <c r="CC22" s="997"/>
      <c r="CD22" s="997"/>
      <c r="CE22" s="997"/>
      <c r="CF22" s="997"/>
      <c r="CG22" s="1018"/>
      <c r="CH22" s="993">
        <v>208</v>
      </c>
      <c r="CI22" s="994"/>
      <c r="CJ22" s="994"/>
      <c r="CK22" s="994"/>
      <c r="CL22" s="995"/>
      <c r="CM22" s="993">
        <v>4239</v>
      </c>
      <c r="CN22" s="994"/>
      <c r="CO22" s="994"/>
      <c r="CP22" s="994"/>
      <c r="CQ22" s="995"/>
      <c r="CR22" s="993">
        <v>1000</v>
      </c>
      <c r="CS22" s="994"/>
      <c r="CT22" s="994"/>
      <c r="CU22" s="994"/>
      <c r="CV22" s="995"/>
      <c r="CW22" s="993" t="s">
        <v>513</v>
      </c>
      <c r="CX22" s="994"/>
      <c r="CY22" s="994"/>
      <c r="CZ22" s="994"/>
      <c r="DA22" s="995"/>
      <c r="DB22" s="993" t="s">
        <v>513</v>
      </c>
      <c r="DC22" s="994"/>
      <c r="DD22" s="994"/>
      <c r="DE22" s="994"/>
      <c r="DF22" s="995"/>
      <c r="DG22" s="993" t="s">
        <v>513</v>
      </c>
      <c r="DH22" s="994"/>
      <c r="DI22" s="994"/>
      <c r="DJ22" s="994"/>
      <c r="DK22" s="995"/>
      <c r="DL22" s="993" t="s">
        <v>513</v>
      </c>
      <c r="DM22" s="994"/>
      <c r="DN22" s="994"/>
      <c r="DO22" s="994"/>
      <c r="DP22" s="995"/>
      <c r="DQ22" s="993"/>
      <c r="DR22" s="994"/>
      <c r="DS22" s="994"/>
      <c r="DT22" s="994"/>
      <c r="DU22" s="995"/>
      <c r="DV22" s="996"/>
      <c r="DW22" s="997"/>
      <c r="DX22" s="997"/>
      <c r="DY22" s="997"/>
      <c r="DZ22" s="998"/>
      <c r="EA22" s="234"/>
    </row>
    <row r="23" spans="1:131" s="235" customFormat="1" ht="26.25" customHeight="1" thickBot="1" x14ac:dyDescent="0.25">
      <c r="A23" s="240" t="s">
        <v>381</v>
      </c>
      <c r="B23" s="937" t="s">
        <v>382</v>
      </c>
      <c r="C23" s="938"/>
      <c r="D23" s="938"/>
      <c r="E23" s="938"/>
      <c r="F23" s="938"/>
      <c r="G23" s="938"/>
      <c r="H23" s="938"/>
      <c r="I23" s="938"/>
      <c r="J23" s="938"/>
      <c r="K23" s="938"/>
      <c r="L23" s="938"/>
      <c r="M23" s="938"/>
      <c r="N23" s="938"/>
      <c r="O23" s="938"/>
      <c r="P23" s="948"/>
      <c r="Q23" s="1077">
        <v>1246526</v>
      </c>
      <c r="R23" s="1071"/>
      <c r="S23" s="1071"/>
      <c r="T23" s="1071"/>
      <c r="U23" s="1072"/>
      <c r="V23" s="1070">
        <v>1228129</v>
      </c>
      <c r="W23" s="1071"/>
      <c r="X23" s="1071"/>
      <c r="Y23" s="1071"/>
      <c r="Z23" s="1072"/>
      <c r="AA23" s="1070">
        <v>18397</v>
      </c>
      <c r="AB23" s="1071"/>
      <c r="AC23" s="1071"/>
      <c r="AD23" s="1071"/>
      <c r="AE23" s="1076"/>
      <c r="AF23" s="1078">
        <v>9362</v>
      </c>
      <c r="AG23" s="1079"/>
      <c r="AH23" s="1079"/>
      <c r="AI23" s="1079"/>
      <c r="AJ23" s="1080"/>
      <c r="AK23" s="1081"/>
      <c r="AL23" s="1082"/>
      <c r="AM23" s="1082"/>
      <c r="AN23" s="1082"/>
      <c r="AO23" s="1082"/>
      <c r="AP23" s="1070">
        <v>1367746</v>
      </c>
      <c r="AQ23" s="1071"/>
      <c r="AR23" s="1071"/>
      <c r="AS23" s="1071"/>
      <c r="AT23" s="1072"/>
      <c r="AU23" s="1073"/>
      <c r="AV23" s="1073"/>
      <c r="AW23" s="1073"/>
      <c r="AX23" s="1073"/>
      <c r="AY23" s="1074"/>
      <c r="AZ23" s="1075" t="s">
        <v>122</v>
      </c>
      <c r="BA23" s="1071"/>
      <c r="BB23" s="1071"/>
      <c r="BC23" s="1071"/>
      <c r="BD23" s="1076"/>
      <c r="BE23" s="233"/>
      <c r="BF23" s="233"/>
      <c r="BG23" s="233"/>
      <c r="BH23" s="233"/>
      <c r="BI23" s="233"/>
      <c r="BJ23" s="233"/>
      <c r="BK23" s="233"/>
      <c r="BL23" s="233"/>
      <c r="BM23" s="233"/>
      <c r="BN23" s="233"/>
      <c r="BO23" s="233"/>
      <c r="BP23" s="233"/>
      <c r="BQ23" s="238">
        <v>17</v>
      </c>
      <c r="BR23" s="239"/>
      <c r="BS23" s="996" t="s">
        <v>576</v>
      </c>
      <c r="BT23" s="997"/>
      <c r="BU23" s="997"/>
      <c r="BV23" s="997"/>
      <c r="BW23" s="997"/>
      <c r="BX23" s="997"/>
      <c r="BY23" s="997"/>
      <c r="BZ23" s="997"/>
      <c r="CA23" s="997"/>
      <c r="CB23" s="997"/>
      <c r="CC23" s="997"/>
      <c r="CD23" s="997"/>
      <c r="CE23" s="997"/>
      <c r="CF23" s="997"/>
      <c r="CG23" s="1018"/>
      <c r="CH23" s="993">
        <v>83</v>
      </c>
      <c r="CI23" s="994"/>
      <c r="CJ23" s="994"/>
      <c r="CK23" s="994"/>
      <c r="CL23" s="995"/>
      <c r="CM23" s="993">
        <v>5677</v>
      </c>
      <c r="CN23" s="994"/>
      <c r="CO23" s="994"/>
      <c r="CP23" s="994"/>
      <c r="CQ23" s="995"/>
      <c r="CR23" s="993">
        <v>3270</v>
      </c>
      <c r="CS23" s="994"/>
      <c r="CT23" s="994"/>
      <c r="CU23" s="994"/>
      <c r="CV23" s="995"/>
      <c r="CW23" s="993" t="s">
        <v>513</v>
      </c>
      <c r="CX23" s="994"/>
      <c r="CY23" s="994"/>
      <c r="CZ23" s="994"/>
      <c r="DA23" s="995"/>
      <c r="DB23" s="993" t="s">
        <v>513</v>
      </c>
      <c r="DC23" s="994"/>
      <c r="DD23" s="994"/>
      <c r="DE23" s="994"/>
      <c r="DF23" s="995"/>
      <c r="DG23" s="993" t="s">
        <v>513</v>
      </c>
      <c r="DH23" s="994"/>
      <c r="DI23" s="994"/>
      <c r="DJ23" s="994"/>
      <c r="DK23" s="995"/>
      <c r="DL23" s="993" t="s">
        <v>513</v>
      </c>
      <c r="DM23" s="994"/>
      <c r="DN23" s="994"/>
      <c r="DO23" s="994"/>
      <c r="DP23" s="995"/>
      <c r="DQ23" s="993"/>
      <c r="DR23" s="994"/>
      <c r="DS23" s="994"/>
      <c r="DT23" s="994"/>
      <c r="DU23" s="995"/>
      <c r="DV23" s="996"/>
      <c r="DW23" s="997"/>
      <c r="DX23" s="997"/>
      <c r="DY23" s="997"/>
      <c r="DZ23" s="998"/>
      <c r="EA23" s="234"/>
    </row>
    <row r="24" spans="1:131" s="235" customFormat="1" ht="26.25" customHeight="1" x14ac:dyDescent="0.2">
      <c r="A24" s="1069" t="s">
        <v>383</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32"/>
      <c r="BA24" s="232"/>
      <c r="BB24" s="232"/>
      <c r="BC24" s="232"/>
      <c r="BD24" s="232"/>
      <c r="BE24" s="233"/>
      <c r="BF24" s="233"/>
      <c r="BG24" s="233"/>
      <c r="BH24" s="233"/>
      <c r="BI24" s="233"/>
      <c r="BJ24" s="233"/>
      <c r="BK24" s="233"/>
      <c r="BL24" s="233"/>
      <c r="BM24" s="233"/>
      <c r="BN24" s="233"/>
      <c r="BO24" s="233"/>
      <c r="BP24" s="233"/>
      <c r="BQ24" s="238">
        <v>18</v>
      </c>
      <c r="BR24" s="239"/>
      <c r="BS24" s="996" t="s">
        <v>577</v>
      </c>
      <c r="BT24" s="997"/>
      <c r="BU24" s="997"/>
      <c r="BV24" s="997"/>
      <c r="BW24" s="997"/>
      <c r="BX24" s="997"/>
      <c r="BY24" s="997"/>
      <c r="BZ24" s="997"/>
      <c r="CA24" s="997"/>
      <c r="CB24" s="997"/>
      <c r="CC24" s="997"/>
      <c r="CD24" s="997"/>
      <c r="CE24" s="997"/>
      <c r="CF24" s="997"/>
      <c r="CG24" s="1018"/>
      <c r="CH24" s="993">
        <v>281</v>
      </c>
      <c r="CI24" s="994"/>
      <c r="CJ24" s="994"/>
      <c r="CK24" s="994"/>
      <c r="CL24" s="995"/>
      <c r="CM24" s="993">
        <v>10618</v>
      </c>
      <c r="CN24" s="994"/>
      <c r="CO24" s="994"/>
      <c r="CP24" s="994"/>
      <c r="CQ24" s="995"/>
      <c r="CR24" s="993">
        <v>2550</v>
      </c>
      <c r="CS24" s="994"/>
      <c r="CT24" s="994"/>
      <c r="CU24" s="994"/>
      <c r="CV24" s="995"/>
      <c r="CW24" s="993" t="s">
        <v>513</v>
      </c>
      <c r="CX24" s="994"/>
      <c r="CY24" s="994"/>
      <c r="CZ24" s="994"/>
      <c r="DA24" s="995"/>
      <c r="DB24" s="993" t="s">
        <v>513</v>
      </c>
      <c r="DC24" s="994"/>
      <c r="DD24" s="994"/>
      <c r="DE24" s="994"/>
      <c r="DF24" s="995"/>
      <c r="DG24" s="993" t="s">
        <v>513</v>
      </c>
      <c r="DH24" s="994"/>
      <c r="DI24" s="994"/>
      <c r="DJ24" s="994"/>
      <c r="DK24" s="995"/>
      <c r="DL24" s="993" t="s">
        <v>513</v>
      </c>
      <c r="DM24" s="994"/>
      <c r="DN24" s="994"/>
      <c r="DO24" s="994"/>
      <c r="DP24" s="995"/>
      <c r="DQ24" s="993"/>
      <c r="DR24" s="994"/>
      <c r="DS24" s="994"/>
      <c r="DT24" s="994"/>
      <c r="DU24" s="995"/>
      <c r="DV24" s="996"/>
      <c r="DW24" s="997"/>
      <c r="DX24" s="997"/>
      <c r="DY24" s="997"/>
      <c r="DZ24" s="998"/>
      <c r="EA24" s="234"/>
    </row>
    <row r="25" spans="1:131" ht="26.25" customHeight="1" thickBot="1" x14ac:dyDescent="0.25">
      <c r="A25" s="1068" t="s">
        <v>384</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32"/>
      <c r="BK25" s="232"/>
      <c r="BL25" s="232"/>
      <c r="BM25" s="232"/>
      <c r="BN25" s="232"/>
      <c r="BO25" s="241"/>
      <c r="BP25" s="241"/>
      <c r="BQ25" s="238">
        <v>19</v>
      </c>
      <c r="BR25" s="239"/>
      <c r="BS25" s="996" t="s">
        <v>578</v>
      </c>
      <c r="BT25" s="997"/>
      <c r="BU25" s="997"/>
      <c r="BV25" s="997"/>
      <c r="BW25" s="997"/>
      <c r="BX25" s="997"/>
      <c r="BY25" s="997"/>
      <c r="BZ25" s="997"/>
      <c r="CA25" s="997"/>
      <c r="CB25" s="997"/>
      <c r="CC25" s="997"/>
      <c r="CD25" s="997"/>
      <c r="CE25" s="997"/>
      <c r="CF25" s="997"/>
      <c r="CG25" s="1018"/>
      <c r="CH25" s="993">
        <v>-20</v>
      </c>
      <c r="CI25" s="994"/>
      <c r="CJ25" s="994"/>
      <c r="CK25" s="994"/>
      <c r="CL25" s="995"/>
      <c r="CM25" s="993">
        <v>6052</v>
      </c>
      <c r="CN25" s="994"/>
      <c r="CO25" s="994"/>
      <c r="CP25" s="994"/>
      <c r="CQ25" s="995"/>
      <c r="CR25" s="993">
        <v>357</v>
      </c>
      <c r="CS25" s="994"/>
      <c r="CT25" s="994"/>
      <c r="CU25" s="994"/>
      <c r="CV25" s="995"/>
      <c r="CW25" s="993" t="s">
        <v>513</v>
      </c>
      <c r="CX25" s="994"/>
      <c r="CY25" s="994"/>
      <c r="CZ25" s="994"/>
      <c r="DA25" s="995"/>
      <c r="DB25" s="993" t="s">
        <v>513</v>
      </c>
      <c r="DC25" s="994"/>
      <c r="DD25" s="994"/>
      <c r="DE25" s="994"/>
      <c r="DF25" s="995"/>
      <c r="DG25" s="993" t="s">
        <v>513</v>
      </c>
      <c r="DH25" s="994"/>
      <c r="DI25" s="994"/>
      <c r="DJ25" s="994"/>
      <c r="DK25" s="995"/>
      <c r="DL25" s="993" t="s">
        <v>513</v>
      </c>
      <c r="DM25" s="994"/>
      <c r="DN25" s="994"/>
      <c r="DO25" s="994"/>
      <c r="DP25" s="995"/>
      <c r="DQ25" s="993"/>
      <c r="DR25" s="994"/>
      <c r="DS25" s="994"/>
      <c r="DT25" s="994"/>
      <c r="DU25" s="995"/>
      <c r="DV25" s="996"/>
      <c r="DW25" s="997"/>
      <c r="DX25" s="997"/>
      <c r="DY25" s="997"/>
      <c r="DZ25" s="998"/>
      <c r="EA25" s="230"/>
    </row>
    <row r="26" spans="1:131" ht="26.25" customHeight="1" x14ac:dyDescent="0.2">
      <c r="A26" s="999" t="s">
        <v>357</v>
      </c>
      <c r="B26" s="1000"/>
      <c r="C26" s="1000"/>
      <c r="D26" s="1000"/>
      <c r="E26" s="1000"/>
      <c r="F26" s="1000"/>
      <c r="G26" s="1000"/>
      <c r="H26" s="1000"/>
      <c r="I26" s="1000"/>
      <c r="J26" s="1000"/>
      <c r="K26" s="1000"/>
      <c r="L26" s="1000"/>
      <c r="M26" s="1000"/>
      <c r="N26" s="1000"/>
      <c r="O26" s="1000"/>
      <c r="P26" s="1001"/>
      <c r="Q26" s="1005" t="s">
        <v>385</v>
      </c>
      <c r="R26" s="1006"/>
      <c r="S26" s="1006"/>
      <c r="T26" s="1006"/>
      <c r="U26" s="1007"/>
      <c r="V26" s="1005" t="s">
        <v>386</v>
      </c>
      <c r="W26" s="1006"/>
      <c r="X26" s="1006"/>
      <c r="Y26" s="1006"/>
      <c r="Z26" s="1007"/>
      <c r="AA26" s="1005" t="s">
        <v>387</v>
      </c>
      <c r="AB26" s="1006"/>
      <c r="AC26" s="1006"/>
      <c r="AD26" s="1006"/>
      <c r="AE26" s="1006"/>
      <c r="AF26" s="1064" t="s">
        <v>388</v>
      </c>
      <c r="AG26" s="1012"/>
      <c r="AH26" s="1012"/>
      <c r="AI26" s="1012"/>
      <c r="AJ26" s="1065"/>
      <c r="AK26" s="1006" t="s">
        <v>389</v>
      </c>
      <c r="AL26" s="1006"/>
      <c r="AM26" s="1006"/>
      <c r="AN26" s="1006"/>
      <c r="AO26" s="1007"/>
      <c r="AP26" s="1005" t="s">
        <v>390</v>
      </c>
      <c r="AQ26" s="1006"/>
      <c r="AR26" s="1006"/>
      <c r="AS26" s="1006"/>
      <c r="AT26" s="1007"/>
      <c r="AU26" s="1005" t="s">
        <v>391</v>
      </c>
      <c r="AV26" s="1006"/>
      <c r="AW26" s="1006"/>
      <c r="AX26" s="1006"/>
      <c r="AY26" s="1007"/>
      <c r="AZ26" s="1005" t="s">
        <v>392</v>
      </c>
      <c r="BA26" s="1006"/>
      <c r="BB26" s="1006"/>
      <c r="BC26" s="1006"/>
      <c r="BD26" s="1007"/>
      <c r="BE26" s="1005" t="s">
        <v>364</v>
      </c>
      <c r="BF26" s="1006"/>
      <c r="BG26" s="1006"/>
      <c r="BH26" s="1006"/>
      <c r="BI26" s="1019"/>
      <c r="BJ26" s="232"/>
      <c r="BK26" s="232"/>
      <c r="BL26" s="232"/>
      <c r="BM26" s="232"/>
      <c r="BN26" s="232"/>
      <c r="BO26" s="241"/>
      <c r="BP26" s="241"/>
      <c r="BQ26" s="238">
        <v>20</v>
      </c>
      <c r="BR26" s="239"/>
      <c r="BS26" s="996" t="s">
        <v>579</v>
      </c>
      <c r="BT26" s="997"/>
      <c r="BU26" s="997"/>
      <c r="BV26" s="997"/>
      <c r="BW26" s="997"/>
      <c r="BX26" s="997"/>
      <c r="BY26" s="997"/>
      <c r="BZ26" s="997"/>
      <c r="CA26" s="997"/>
      <c r="CB26" s="997"/>
      <c r="CC26" s="997"/>
      <c r="CD26" s="997"/>
      <c r="CE26" s="997"/>
      <c r="CF26" s="997"/>
      <c r="CG26" s="1018"/>
      <c r="CH26" s="993">
        <v>337</v>
      </c>
      <c r="CI26" s="994"/>
      <c r="CJ26" s="994"/>
      <c r="CK26" s="994"/>
      <c r="CL26" s="995"/>
      <c r="CM26" s="993">
        <v>1226</v>
      </c>
      <c r="CN26" s="994"/>
      <c r="CO26" s="994"/>
      <c r="CP26" s="994"/>
      <c r="CQ26" s="995"/>
      <c r="CR26" s="993">
        <v>300</v>
      </c>
      <c r="CS26" s="994"/>
      <c r="CT26" s="994"/>
      <c r="CU26" s="994"/>
      <c r="CV26" s="995"/>
      <c r="CW26" s="993" t="s">
        <v>513</v>
      </c>
      <c r="CX26" s="994"/>
      <c r="CY26" s="994"/>
      <c r="CZ26" s="994"/>
      <c r="DA26" s="995"/>
      <c r="DB26" s="993" t="s">
        <v>513</v>
      </c>
      <c r="DC26" s="994"/>
      <c r="DD26" s="994"/>
      <c r="DE26" s="994"/>
      <c r="DF26" s="995"/>
      <c r="DG26" s="993" t="s">
        <v>513</v>
      </c>
      <c r="DH26" s="994"/>
      <c r="DI26" s="994"/>
      <c r="DJ26" s="994"/>
      <c r="DK26" s="995"/>
      <c r="DL26" s="993" t="s">
        <v>513</v>
      </c>
      <c r="DM26" s="994"/>
      <c r="DN26" s="994"/>
      <c r="DO26" s="994"/>
      <c r="DP26" s="995"/>
      <c r="DQ26" s="993"/>
      <c r="DR26" s="994"/>
      <c r="DS26" s="994"/>
      <c r="DT26" s="994"/>
      <c r="DU26" s="995"/>
      <c r="DV26" s="996"/>
      <c r="DW26" s="997"/>
      <c r="DX26" s="997"/>
      <c r="DY26" s="997"/>
      <c r="DZ26" s="998"/>
      <c r="EA26" s="230"/>
    </row>
    <row r="27" spans="1:131" ht="26.25" customHeight="1" thickBot="1" x14ac:dyDescent="0.25">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66"/>
      <c r="AG27" s="1015"/>
      <c r="AH27" s="1015"/>
      <c r="AI27" s="1015"/>
      <c r="AJ27" s="1067"/>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0"/>
      <c r="BJ27" s="232"/>
      <c r="BK27" s="232"/>
      <c r="BL27" s="232"/>
      <c r="BM27" s="232"/>
      <c r="BN27" s="232"/>
      <c r="BO27" s="241"/>
      <c r="BP27" s="241"/>
      <c r="BQ27" s="238">
        <v>21</v>
      </c>
      <c r="BR27" s="239"/>
      <c r="BS27" s="996" t="s">
        <v>580</v>
      </c>
      <c r="BT27" s="997"/>
      <c r="BU27" s="997"/>
      <c r="BV27" s="997"/>
      <c r="BW27" s="997"/>
      <c r="BX27" s="997"/>
      <c r="BY27" s="997"/>
      <c r="BZ27" s="997"/>
      <c r="CA27" s="997"/>
      <c r="CB27" s="997"/>
      <c r="CC27" s="997"/>
      <c r="CD27" s="997"/>
      <c r="CE27" s="997"/>
      <c r="CF27" s="997"/>
      <c r="CG27" s="1018"/>
      <c r="CH27" s="993">
        <v>22</v>
      </c>
      <c r="CI27" s="994"/>
      <c r="CJ27" s="994"/>
      <c r="CK27" s="994"/>
      <c r="CL27" s="995"/>
      <c r="CM27" s="993">
        <v>189</v>
      </c>
      <c r="CN27" s="994"/>
      <c r="CO27" s="994"/>
      <c r="CP27" s="994"/>
      <c r="CQ27" s="995"/>
      <c r="CR27" s="993">
        <v>15</v>
      </c>
      <c r="CS27" s="994"/>
      <c r="CT27" s="994"/>
      <c r="CU27" s="994"/>
      <c r="CV27" s="995"/>
      <c r="CW27" s="993" t="s">
        <v>513</v>
      </c>
      <c r="CX27" s="994"/>
      <c r="CY27" s="994"/>
      <c r="CZ27" s="994"/>
      <c r="DA27" s="995"/>
      <c r="DB27" s="993" t="s">
        <v>513</v>
      </c>
      <c r="DC27" s="994"/>
      <c r="DD27" s="994"/>
      <c r="DE27" s="994"/>
      <c r="DF27" s="995"/>
      <c r="DG27" s="993" t="s">
        <v>513</v>
      </c>
      <c r="DH27" s="994"/>
      <c r="DI27" s="994"/>
      <c r="DJ27" s="994"/>
      <c r="DK27" s="995"/>
      <c r="DL27" s="993" t="s">
        <v>513</v>
      </c>
      <c r="DM27" s="994"/>
      <c r="DN27" s="994"/>
      <c r="DO27" s="994"/>
      <c r="DP27" s="995"/>
      <c r="DQ27" s="993"/>
      <c r="DR27" s="994"/>
      <c r="DS27" s="994"/>
      <c r="DT27" s="994"/>
      <c r="DU27" s="995"/>
      <c r="DV27" s="996"/>
      <c r="DW27" s="997"/>
      <c r="DX27" s="997"/>
      <c r="DY27" s="997"/>
      <c r="DZ27" s="998"/>
      <c r="EA27" s="230"/>
    </row>
    <row r="28" spans="1:131" ht="26.25" customHeight="1" thickTop="1" x14ac:dyDescent="0.2">
      <c r="A28" s="242">
        <v>1</v>
      </c>
      <c r="B28" s="1053" t="s">
        <v>393</v>
      </c>
      <c r="C28" s="1054"/>
      <c r="D28" s="1054"/>
      <c r="E28" s="1054"/>
      <c r="F28" s="1054"/>
      <c r="G28" s="1054"/>
      <c r="H28" s="1054"/>
      <c r="I28" s="1054"/>
      <c r="J28" s="1054"/>
      <c r="K28" s="1054"/>
      <c r="L28" s="1054"/>
      <c r="M28" s="1054"/>
      <c r="N28" s="1054"/>
      <c r="O28" s="1054"/>
      <c r="P28" s="1055"/>
      <c r="Q28" s="1056">
        <v>21856</v>
      </c>
      <c r="R28" s="1057"/>
      <c r="S28" s="1057"/>
      <c r="T28" s="1057"/>
      <c r="U28" s="1058"/>
      <c r="V28" s="1059">
        <v>21683</v>
      </c>
      <c r="W28" s="1057"/>
      <c r="X28" s="1057"/>
      <c r="Y28" s="1057"/>
      <c r="Z28" s="1058"/>
      <c r="AA28" s="1059">
        <v>173</v>
      </c>
      <c r="AB28" s="1057"/>
      <c r="AC28" s="1057"/>
      <c r="AD28" s="1057"/>
      <c r="AE28" s="1060"/>
      <c r="AF28" s="1061">
        <v>173</v>
      </c>
      <c r="AG28" s="1062"/>
      <c r="AH28" s="1062"/>
      <c r="AI28" s="1062"/>
      <c r="AJ28" s="1063"/>
      <c r="AK28" s="1049">
        <v>4722</v>
      </c>
      <c r="AL28" s="985"/>
      <c r="AM28" s="985"/>
      <c r="AN28" s="985"/>
      <c r="AO28" s="986"/>
      <c r="AP28" s="984">
        <v>0</v>
      </c>
      <c r="AQ28" s="985"/>
      <c r="AR28" s="985"/>
      <c r="AS28" s="985"/>
      <c r="AT28" s="986"/>
      <c r="AU28" s="984">
        <v>0</v>
      </c>
      <c r="AV28" s="985"/>
      <c r="AW28" s="985"/>
      <c r="AX28" s="985"/>
      <c r="AY28" s="986"/>
      <c r="AZ28" s="1050"/>
      <c r="BA28" s="1050"/>
      <c r="BB28" s="1050"/>
      <c r="BC28" s="1050"/>
      <c r="BD28" s="1050"/>
      <c r="BE28" s="1051"/>
      <c r="BF28" s="1051"/>
      <c r="BG28" s="1051"/>
      <c r="BH28" s="1051"/>
      <c r="BI28" s="1052"/>
      <c r="BJ28" s="232"/>
      <c r="BK28" s="232"/>
      <c r="BL28" s="232"/>
      <c r="BM28" s="232"/>
      <c r="BN28" s="232"/>
      <c r="BO28" s="241"/>
      <c r="BP28" s="241"/>
      <c r="BQ28" s="238">
        <v>22</v>
      </c>
      <c r="BR28" s="239"/>
      <c r="BS28" s="996" t="s">
        <v>581</v>
      </c>
      <c r="BT28" s="997"/>
      <c r="BU28" s="997"/>
      <c r="BV28" s="997"/>
      <c r="BW28" s="997"/>
      <c r="BX28" s="997"/>
      <c r="BY28" s="997"/>
      <c r="BZ28" s="997"/>
      <c r="CA28" s="997"/>
      <c r="CB28" s="997"/>
      <c r="CC28" s="997"/>
      <c r="CD28" s="997"/>
      <c r="CE28" s="997"/>
      <c r="CF28" s="997"/>
      <c r="CG28" s="1018"/>
      <c r="CH28" s="993">
        <v>456</v>
      </c>
      <c r="CI28" s="994"/>
      <c r="CJ28" s="994"/>
      <c r="CK28" s="994"/>
      <c r="CL28" s="995"/>
      <c r="CM28" s="993">
        <v>13597</v>
      </c>
      <c r="CN28" s="994"/>
      <c r="CO28" s="994"/>
      <c r="CP28" s="994"/>
      <c r="CQ28" s="995"/>
      <c r="CR28" s="993">
        <v>3600</v>
      </c>
      <c r="CS28" s="994"/>
      <c r="CT28" s="994"/>
      <c r="CU28" s="994"/>
      <c r="CV28" s="995"/>
      <c r="CW28" s="993">
        <v>43100</v>
      </c>
      <c r="CX28" s="994"/>
      <c r="CY28" s="994"/>
      <c r="CZ28" s="994"/>
      <c r="DA28" s="995"/>
      <c r="DB28" s="993" t="s">
        <v>513</v>
      </c>
      <c r="DC28" s="994"/>
      <c r="DD28" s="994"/>
      <c r="DE28" s="994"/>
      <c r="DF28" s="995"/>
      <c r="DG28" s="993" t="s">
        <v>513</v>
      </c>
      <c r="DH28" s="994"/>
      <c r="DI28" s="994"/>
      <c r="DJ28" s="994"/>
      <c r="DK28" s="995"/>
      <c r="DL28" s="993" t="s">
        <v>513</v>
      </c>
      <c r="DM28" s="994"/>
      <c r="DN28" s="994"/>
      <c r="DO28" s="994"/>
      <c r="DP28" s="995"/>
      <c r="DQ28" s="993"/>
      <c r="DR28" s="994"/>
      <c r="DS28" s="994"/>
      <c r="DT28" s="994"/>
      <c r="DU28" s="995"/>
      <c r="DV28" s="996"/>
      <c r="DW28" s="997"/>
      <c r="DX28" s="997"/>
      <c r="DY28" s="997"/>
      <c r="DZ28" s="998"/>
      <c r="EA28" s="230"/>
    </row>
    <row r="29" spans="1:131" ht="26.25" customHeight="1" x14ac:dyDescent="0.2">
      <c r="A29" s="242">
        <v>2</v>
      </c>
      <c r="B29" s="1034" t="s">
        <v>394</v>
      </c>
      <c r="C29" s="1035"/>
      <c r="D29" s="1035"/>
      <c r="E29" s="1035"/>
      <c r="F29" s="1035"/>
      <c r="G29" s="1035"/>
      <c r="H29" s="1035"/>
      <c r="I29" s="1035"/>
      <c r="J29" s="1035"/>
      <c r="K29" s="1035"/>
      <c r="L29" s="1035"/>
      <c r="M29" s="1035"/>
      <c r="N29" s="1035"/>
      <c r="O29" s="1035"/>
      <c r="P29" s="1036"/>
      <c r="Q29" s="1046">
        <v>148825</v>
      </c>
      <c r="R29" s="1040"/>
      <c r="S29" s="1040"/>
      <c r="T29" s="1040"/>
      <c r="U29" s="1047"/>
      <c r="V29" s="1044">
        <v>147424</v>
      </c>
      <c r="W29" s="1040"/>
      <c r="X29" s="1040"/>
      <c r="Y29" s="1040"/>
      <c r="Z29" s="1047"/>
      <c r="AA29" s="1044">
        <v>1401</v>
      </c>
      <c r="AB29" s="1040"/>
      <c r="AC29" s="1040"/>
      <c r="AD29" s="1040"/>
      <c r="AE29" s="1041"/>
      <c r="AF29" s="1039">
        <v>1401</v>
      </c>
      <c r="AG29" s="1040"/>
      <c r="AH29" s="1040"/>
      <c r="AI29" s="1040"/>
      <c r="AJ29" s="1041"/>
      <c r="AK29" s="1048">
        <v>19987</v>
      </c>
      <c r="AL29" s="979"/>
      <c r="AM29" s="979"/>
      <c r="AN29" s="979"/>
      <c r="AO29" s="980"/>
      <c r="AP29" s="981">
        <v>0</v>
      </c>
      <c r="AQ29" s="979"/>
      <c r="AR29" s="979"/>
      <c r="AS29" s="979"/>
      <c r="AT29" s="980"/>
      <c r="AU29" s="981">
        <v>0</v>
      </c>
      <c r="AV29" s="979"/>
      <c r="AW29" s="979"/>
      <c r="AX29" s="979"/>
      <c r="AY29" s="980"/>
      <c r="AZ29" s="1045"/>
      <c r="BA29" s="1045"/>
      <c r="BB29" s="1045"/>
      <c r="BC29" s="1045"/>
      <c r="BD29" s="1045"/>
      <c r="BE29" s="972"/>
      <c r="BF29" s="972"/>
      <c r="BG29" s="972"/>
      <c r="BH29" s="972"/>
      <c r="BI29" s="973"/>
      <c r="BJ29" s="232"/>
      <c r="BK29" s="232"/>
      <c r="BL29" s="232"/>
      <c r="BM29" s="232"/>
      <c r="BN29" s="232"/>
      <c r="BO29" s="241"/>
      <c r="BP29" s="241"/>
      <c r="BQ29" s="238">
        <v>23</v>
      </c>
      <c r="BR29" s="239"/>
      <c r="BS29" s="996" t="s">
        <v>582</v>
      </c>
      <c r="BT29" s="997"/>
      <c r="BU29" s="997"/>
      <c r="BV29" s="997"/>
      <c r="BW29" s="997"/>
      <c r="BX29" s="997"/>
      <c r="BY29" s="997"/>
      <c r="BZ29" s="997"/>
      <c r="CA29" s="997"/>
      <c r="CB29" s="997"/>
      <c r="CC29" s="997"/>
      <c r="CD29" s="997"/>
      <c r="CE29" s="997"/>
      <c r="CF29" s="997"/>
      <c r="CG29" s="1018"/>
      <c r="CH29" s="993">
        <v>61</v>
      </c>
      <c r="CI29" s="994"/>
      <c r="CJ29" s="994"/>
      <c r="CK29" s="994"/>
      <c r="CL29" s="995"/>
      <c r="CM29" s="993">
        <v>4146</v>
      </c>
      <c r="CN29" s="994"/>
      <c r="CO29" s="994"/>
      <c r="CP29" s="994"/>
      <c r="CQ29" s="995"/>
      <c r="CR29" s="993">
        <v>10</v>
      </c>
      <c r="CS29" s="994"/>
      <c r="CT29" s="994"/>
      <c r="CU29" s="994"/>
      <c r="CV29" s="995"/>
      <c r="CW29" s="993" t="s">
        <v>513</v>
      </c>
      <c r="CX29" s="994"/>
      <c r="CY29" s="994"/>
      <c r="CZ29" s="994"/>
      <c r="DA29" s="995"/>
      <c r="DB29" s="993" t="s">
        <v>513</v>
      </c>
      <c r="DC29" s="994"/>
      <c r="DD29" s="994"/>
      <c r="DE29" s="994"/>
      <c r="DF29" s="995"/>
      <c r="DG29" s="993" t="s">
        <v>513</v>
      </c>
      <c r="DH29" s="994"/>
      <c r="DI29" s="994"/>
      <c r="DJ29" s="994"/>
      <c r="DK29" s="995"/>
      <c r="DL29" s="993" t="s">
        <v>513</v>
      </c>
      <c r="DM29" s="994"/>
      <c r="DN29" s="994"/>
      <c r="DO29" s="994"/>
      <c r="DP29" s="995"/>
      <c r="DQ29" s="993"/>
      <c r="DR29" s="994"/>
      <c r="DS29" s="994"/>
      <c r="DT29" s="994"/>
      <c r="DU29" s="995"/>
      <c r="DV29" s="996"/>
      <c r="DW29" s="997"/>
      <c r="DX29" s="997"/>
      <c r="DY29" s="997"/>
      <c r="DZ29" s="998"/>
      <c r="EA29" s="230"/>
    </row>
    <row r="30" spans="1:131" ht="26.25" customHeight="1" x14ac:dyDescent="0.2">
      <c r="A30" s="242">
        <v>3</v>
      </c>
      <c r="B30" s="1034" t="s">
        <v>395</v>
      </c>
      <c r="C30" s="1035"/>
      <c r="D30" s="1035"/>
      <c r="E30" s="1035"/>
      <c r="F30" s="1035"/>
      <c r="G30" s="1035"/>
      <c r="H30" s="1035"/>
      <c r="I30" s="1035"/>
      <c r="J30" s="1035"/>
      <c r="K30" s="1035"/>
      <c r="L30" s="1035"/>
      <c r="M30" s="1035"/>
      <c r="N30" s="1035"/>
      <c r="O30" s="1035"/>
      <c r="P30" s="1036"/>
      <c r="Q30" s="1046">
        <v>122304</v>
      </c>
      <c r="R30" s="1040"/>
      <c r="S30" s="1040"/>
      <c r="T30" s="1040"/>
      <c r="U30" s="1047"/>
      <c r="V30" s="1044">
        <v>121387</v>
      </c>
      <c r="W30" s="1040"/>
      <c r="X30" s="1040"/>
      <c r="Y30" s="1040"/>
      <c r="Z30" s="1047"/>
      <c r="AA30" s="1044">
        <v>917</v>
      </c>
      <c r="AB30" s="1040"/>
      <c r="AC30" s="1040"/>
      <c r="AD30" s="1040"/>
      <c r="AE30" s="1041"/>
      <c r="AF30" s="1039">
        <v>917</v>
      </c>
      <c r="AG30" s="1040"/>
      <c r="AH30" s="1040"/>
      <c r="AI30" s="1040"/>
      <c r="AJ30" s="1041"/>
      <c r="AK30" s="1048">
        <v>21058</v>
      </c>
      <c r="AL30" s="979"/>
      <c r="AM30" s="979"/>
      <c r="AN30" s="979"/>
      <c r="AO30" s="980"/>
      <c r="AP30" s="981">
        <v>0</v>
      </c>
      <c r="AQ30" s="979"/>
      <c r="AR30" s="979"/>
      <c r="AS30" s="979"/>
      <c r="AT30" s="980"/>
      <c r="AU30" s="981">
        <v>0</v>
      </c>
      <c r="AV30" s="979"/>
      <c r="AW30" s="979"/>
      <c r="AX30" s="979"/>
      <c r="AY30" s="980"/>
      <c r="AZ30" s="1045"/>
      <c r="BA30" s="1045"/>
      <c r="BB30" s="1045"/>
      <c r="BC30" s="1045"/>
      <c r="BD30" s="1045"/>
      <c r="BE30" s="972"/>
      <c r="BF30" s="972"/>
      <c r="BG30" s="972"/>
      <c r="BH30" s="972"/>
      <c r="BI30" s="973"/>
      <c r="BJ30" s="232"/>
      <c r="BK30" s="232"/>
      <c r="BL30" s="232"/>
      <c r="BM30" s="232"/>
      <c r="BN30" s="232"/>
      <c r="BO30" s="241"/>
      <c r="BP30" s="241"/>
      <c r="BQ30" s="238">
        <v>24</v>
      </c>
      <c r="BR30" s="239"/>
      <c r="BS30" s="996" t="s">
        <v>583</v>
      </c>
      <c r="BT30" s="997"/>
      <c r="BU30" s="997"/>
      <c r="BV30" s="997"/>
      <c r="BW30" s="997"/>
      <c r="BX30" s="997"/>
      <c r="BY30" s="997"/>
      <c r="BZ30" s="997"/>
      <c r="CA30" s="997"/>
      <c r="CB30" s="997"/>
      <c r="CC30" s="997"/>
      <c r="CD30" s="997"/>
      <c r="CE30" s="997"/>
      <c r="CF30" s="997"/>
      <c r="CG30" s="1018"/>
      <c r="CH30" s="993">
        <v>22</v>
      </c>
      <c r="CI30" s="994"/>
      <c r="CJ30" s="994"/>
      <c r="CK30" s="994"/>
      <c r="CL30" s="995"/>
      <c r="CM30" s="993">
        <v>2571</v>
      </c>
      <c r="CN30" s="994"/>
      <c r="CO30" s="994"/>
      <c r="CP30" s="994"/>
      <c r="CQ30" s="995"/>
      <c r="CR30" s="993">
        <v>20</v>
      </c>
      <c r="CS30" s="994"/>
      <c r="CT30" s="994"/>
      <c r="CU30" s="994"/>
      <c r="CV30" s="995"/>
      <c r="CW30" s="993">
        <v>0</v>
      </c>
      <c r="CX30" s="994"/>
      <c r="CY30" s="994"/>
      <c r="CZ30" s="994"/>
      <c r="DA30" s="995"/>
      <c r="DB30" s="993" t="s">
        <v>513</v>
      </c>
      <c r="DC30" s="994"/>
      <c r="DD30" s="994"/>
      <c r="DE30" s="994"/>
      <c r="DF30" s="995"/>
      <c r="DG30" s="993" t="s">
        <v>513</v>
      </c>
      <c r="DH30" s="994"/>
      <c r="DI30" s="994"/>
      <c r="DJ30" s="994"/>
      <c r="DK30" s="995"/>
      <c r="DL30" s="993">
        <v>1000</v>
      </c>
      <c r="DM30" s="994"/>
      <c r="DN30" s="994"/>
      <c r="DO30" s="994"/>
      <c r="DP30" s="995"/>
      <c r="DQ30" s="993">
        <v>1000</v>
      </c>
      <c r="DR30" s="994"/>
      <c r="DS30" s="994"/>
      <c r="DT30" s="994"/>
      <c r="DU30" s="995"/>
      <c r="DV30" s="996"/>
      <c r="DW30" s="997"/>
      <c r="DX30" s="997"/>
      <c r="DY30" s="997"/>
      <c r="DZ30" s="998"/>
      <c r="EA30" s="230"/>
    </row>
    <row r="31" spans="1:131" ht="26.25" customHeight="1" x14ac:dyDescent="0.2">
      <c r="A31" s="242">
        <v>4</v>
      </c>
      <c r="B31" s="1034" t="s">
        <v>396</v>
      </c>
      <c r="C31" s="1035"/>
      <c r="D31" s="1035"/>
      <c r="E31" s="1035"/>
      <c r="F31" s="1035"/>
      <c r="G31" s="1035"/>
      <c r="H31" s="1035"/>
      <c r="I31" s="1035"/>
      <c r="J31" s="1035"/>
      <c r="K31" s="1035"/>
      <c r="L31" s="1035"/>
      <c r="M31" s="1035"/>
      <c r="N31" s="1035"/>
      <c r="O31" s="1035"/>
      <c r="P31" s="1036"/>
      <c r="Q31" s="1046">
        <v>74710</v>
      </c>
      <c r="R31" s="1040"/>
      <c r="S31" s="1040"/>
      <c r="T31" s="1040"/>
      <c r="U31" s="1047"/>
      <c r="V31" s="1044">
        <v>69723</v>
      </c>
      <c r="W31" s="1040"/>
      <c r="X31" s="1040"/>
      <c r="Y31" s="1040"/>
      <c r="Z31" s="1047"/>
      <c r="AA31" s="1044">
        <v>4987</v>
      </c>
      <c r="AB31" s="1040"/>
      <c r="AC31" s="1040"/>
      <c r="AD31" s="1040"/>
      <c r="AE31" s="1041"/>
      <c r="AF31" s="1039">
        <v>21204</v>
      </c>
      <c r="AG31" s="1040"/>
      <c r="AH31" s="1040"/>
      <c r="AI31" s="1040"/>
      <c r="AJ31" s="1041"/>
      <c r="AK31" s="1048">
        <v>0</v>
      </c>
      <c r="AL31" s="979"/>
      <c r="AM31" s="979"/>
      <c r="AN31" s="979"/>
      <c r="AO31" s="980"/>
      <c r="AP31" s="981">
        <v>0</v>
      </c>
      <c r="AQ31" s="979"/>
      <c r="AR31" s="979"/>
      <c r="AS31" s="979"/>
      <c r="AT31" s="980"/>
      <c r="AU31" s="981">
        <v>0</v>
      </c>
      <c r="AV31" s="979"/>
      <c r="AW31" s="979"/>
      <c r="AX31" s="979"/>
      <c r="AY31" s="980"/>
      <c r="AZ31" s="1045"/>
      <c r="BA31" s="1045"/>
      <c r="BB31" s="1045"/>
      <c r="BC31" s="1045"/>
      <c r="BD31" s="1045"/>
      <c r="BE31" s="972" t="s">
        <v>397</v>
      </c>
      <c r="BF31" s="972"/>
      <c r="BG31" s="972"/>
      <c r="BH31" s="972"/>
      <c r="BI31" s="973"/>
      <c r="BJ31" s="232"/>
      <c r="BK31" s="232"/>
      <c r="BL31" s="232"/>
      <c r="BM31" s="232"/>
      <c r="BN31" s="232"/>
      <c r="BO31" s="241"/>
      <c r="BP31" s="241"/>
      <c r="BQ31" s="238">
        <v>25</v>
      </c>
      <c r="BR31" s="239"/>
      <c r="BS31" s="996" t="s">
        <v>584</v>
      </c>
      <c r="BT31" s="997"/>
      <c r="BU31" s="997"/>
      <c r="BV31" s="997"/>
      <c r="BW31" s="997"/>
      <c r="BX31" s="997"/>
      <c r="BY31" s="997"/>
      <c r="BZ31" s="997"/>
      <c r="CA31" s="997"/>
      <c r="CB31" s="997"/>
      <c r="CC31" s="997"/>
      <c r="CD31" s="997"/>
      <c r="CE31" s="997"/>
      <c r="CF31" s="997"/>
      <c r="CG31" s="1018"/>
      <c r="CH31" s="993">
        <v>-7</v>
      </c>
      <c r="CI31" s="994"/>
      <c r="CJ31" s="994"/>
      <c r="CK31" s="994"/>
      <c r="CL31" s="995"/>
      <c r="CM31" s="993">
        <v>163</v>
      </c>
      <c r="CN31" s="994"/>
      <c r="CO31" s="994"/>
      <c r="CP31" s="994"/>
      <c r="CQ31" s="995"/>
      <c r="CR31" s="993">
        <v>21</v>
      </c>
      <c r="CS31" s="994"/>
      <c r="CT31" s="994"/>
      <c r="CU31" s="994"/>
      <c r="CV31" s="995"/>
      <c r="CW31" s="993" t="s">
        <v>513</v>
      </c>
      <c r="CX31" s="994"/>
      <c r="CY31" s="994"/>
      <c r="CZ31" s="994"/>
      <c r="DA31" s="995"/>
      <c r="DB31" s="993" t="s">
        <v>513</v>
      </c>
      <c r="DC31" s="994"/>
      <c r="DD31" s="994"/>
      <c r="DE31" s="994"/>
      <c r="DF31" s="995"/>
      <c r="DG31" s="993" t="s">
        <v>513</v>
      </c>
      <c r="DH31" s="994"/>
      <c r="DI31" s="994"/>
      <c r="DJ31" s="994"/>
      <c r="DK31" s="995"/>
      <c r="DL31" s="993" t="s">
        <v>513</v>
      </c>
      <c r="DM31" s="994"/>
      <c r="DN31" s="994"/>
      <c r="DO31" s="994"/>
      <c r="DP31" s="995"/>
      <c r="DQ31" s="993"/>
      <c r="DR31" s="994"/>
      <c r="DS31" s="994"/>
      <c r="DT31" s="994"/>
      <c r="DU31" s="995"/>
      <c r="DV31" s="996"/>
      <c r="DW31" s="997"/>
      <c r="DX31" s="997"/>
      <c r="DY31" s="997"/>
      <c r="DZ31" s="998"/>
      <c r="EA31" s="230"/>
    </row>
    <row r="32" spans="1:131" ht="26.25" customHeight="1" x14ac:dyDescent="0.2">
      <c r="A32" s="242">
        <v>5</v>
      </c>
      <c r="B32" s="1034" t="s">
        <v>398</v>
      </c>
      <c r="C32" s="1035"/>
      <c r="D32" s="1035"/>
      <c r="E32" s="1035"/>
      <c r="F32" s="1035"/>
      <c r="G32" s="1035"/>
      <c r="H32" s="1035"/>
      <c r="I32" s="1035"/>
      <c r="J32" s="1035"/>
      <c r="K32" s="1035"/>
      <c r="L32" s="1035"/>
      <c r="M32" s="1035"/>
      <c r="N32" s="1035"/>
      <c r="O32" s="1035"/>
      <c r="P32" s="1036"/>
      <c r="Q32" s="1046">
        <v>54833</v>
      </c>
      <c r="R32" s="1040"/>
      <c r="S32" s="1040"/>
      <c r="T32" s="1040"/>
      <c r="U32" s="1047"/>
      <c r="V32" s="1044">
        <v>48183</v>
      </c>
      <c r="W32" s="1040"/>
      <c r="X32" s="1040"/>
      <c r="Y32" s="1040"/>
      <c r="Z32" s="1047"/>
      <c r="AA32" s="1044">
        <v>6650</v>
      </c>
      <c r="AB32" s="1040"/>
      <c r="AC32" s="1040"/>
      <c r="AD32" s="1040"/>
      <c r="AE32" s="1041"/>
      <c r="AF32" s="1039">
        <v>14447</v>
      </c>
      <c r="AG32" s="1040"/>
      <c r="AH32" s="1040"/>
      <c r="AI32" s="1040"/>
      <c r="AJ32" s="1041"/>
      <c r="AK32" s="1048">
        <v>19985</v>
      </c>
      <c r="AL32" s="979"/>
      <c r="AM32" s="979"/>
      <c r="AN32" s="979"/>
      <c r="AO32" s="980"/>
      <c r="AP32" s="981">
        <v>312664</v>
      </c>
      <c r="AQ32" s="979"/>
      <c r="AR32" s="979"/>
      <c r="AS32" s="979"/>
      <c r="AT32" s="980"/>
      <c r="AU32" s="981">
        <v>196040</v>
      </c>
      <c r="AV32" s="979"/>
      <c r="AW32" s="979"/>
      <c r="AX32" s="979"/>
      <c r="AY32" s="980"/>
      <c r="AZ32" s="1045"/>
      <c r="BA32" s="1045"/>
      <c r="BB32" s="1045"/>
      <c r="BC32" s="1045"/>
      <c r="BD32" s="1045"/>
      <c r="BE32" s="972" t="s">
        <v>397</v>
      </c>
      <c r="BF32" s="972"/>
      <c r="BG32" s="972"/>
      <c r="BH32" s="972"/>
      <c r="BI32" s="973"/>
      <c r="BJ32" s="232"/>
      <c r="BK32" s="232"/>
      <c r="BL32" s="232"/>
      <c r="BM32" s="232"/>
      <c r="BN32" s="232"/>
      <c r="BO32" s="241"/>
      <c r="BP32" s="241"/>
      <c r="BQ32" s="238">
        <v>26</v>
      </c>
      <c r="BR32" s="239"/>
      <c r="BS32" s="996" t="s">
        <v>585</v>
      </c>
      <c r="BT32" s="997"/>
      <c r="BU32" s="997"/>
      <c r="BV32" s="997"/>
      <c r="BW32" s="997"/>
      <c r="BX32" s="997"/>
      <c r="BY32" s="997"/>
      <c r="BZ32" s="997"/>
      <c r="CA32" s="997"/>
      <c r="CB32" s="997"/>
      <c r="CC32" s="997"/>
      <c r="CD32" s="997"/>
      <c r="CE32" s="997"/>
      <c r="CF32" s="997"/>
      <c r="CG32" s="1018"/>
      <c r="CH32" s="993">
        <v>-287</v>
      </c>
      <c r="CI32" s="994"/>
      <c r="CJ32" s="994"/>
      <c r="CK32" s="994"/>
      <c r="CL32" s="995"/>
      <c r="CM32" s="993">
        <v>19193</v>
      </c>
      <c r="CN32" s="994"/>
      <c r="CO32" s="994"/>
      <c r="CP32" s="994"/>
      <c r="CQ32" s="995"/>
      <c r="CR32" s="993">
        <v>663</v>
      </c>
      <c r="CS32" s="994"/>
      <c r="CT32" s="994"/>
      <c r="CU32" s="994"/>
      <c r="CV32" s="995"/>
      <c r="CW32" s="993">
        <v>1946</v>
      </c>
      <c r="CX32" s="994"/>
      <c r="CY32" s="994"/>
      <c r="CZ32" s="994"/>
      <c r="DA32" s="995"/>
      <c r="DB32" s="993">
        <v>60</v>
      </c>
      <c r="DC32" s="994"/>
      <c r="DD32" s="994"/>
      <c r="DE32" s="994"/>
      <c r="DF32" s="995"/>
      <c r="DG32" s="993" t="s">
        <v>513</v>
      </c>
      <c r="DH32" s="994"/>
      <c r="DI32" s="994"/>
      <c r="DJ32" s="994"/>
      <c r="DK32" s="995"/>
      <c r="DL32" s="993" t="s">
        <v>513</v>
      </c>
      <c r="DM32" s="994"/>
      <c r="DN32" s="994"/>
      <c r="DO32" s="994"/>
      <c r="DP32" s="995"/>
      <c r="DQ32" s="993"/>
      <c r="DR32" s="994"/>
      <c r="DS32" s="994"/>
      <c r="DT32" s="994"/>
      <c r="DU32" s="995"/>
      <c r="DV32" s="996"/>
      <c r="DW32" s="997"/>
      <c r="DX32" s="997"/>
      <c r="DY32" s="997"/>
      <c r="DZ32" s="998"/>
      <c r="EA32" s="230"/>
    </row>
    <row r="33" spans="1:131" ht="26.25" customHeight="1" x14ac:dyDescent="0.2">
      <c r="A33" s="242">
        <v>6</v>
      </c>
      <c r="B33" s="1034" t="s">
        <v>399</v>
      </c>
      <c r="C33" s="1035"/>
      <c r="D33" s="1035"/>
      <c r="E33" s="1035"/>
      <c r="F33" s="1035"/>
      <c r="G33" s="1035"/>
      <c r="H33" s="1035"/>
      <c r="I33" s="1035"/>
      <c r="J33" s="1035"/>
      <c r="K33" s="1035"/>
      <c r="L33" s="1035"/>
      <c r="M33" s="1035"/>
      <c r="N33" s="1035"/>
      <c r="O33" s="1035"/>
      <c r="P33" s="1036"/>
      <c r="Q33" s="1046">
        <v>36848</v>
      </c>
      <c r="R33" s="1040"/>
      <c r="S33" s="1040"/>
      <c r="T33" s="1040"/>
      <c r="U33" s="1047"/>
      <c r="V33" s="1044">
        <v>31107</v>
      </c>
      <c r="W33" s="1040"/>
      <c r="X33" s="1040"/>
      <c r="Y33" s="1040"/>
      <c r="Z33" s="1047"/>
      <c r="AA33" s="1044">
        <v>5741</v>
      </c>
      <c r="AB33" s="1040"/>
      <c r="AC33" s="1040"/>
      <c r="AD33" s="1040"/>
      <c r="AE33" s="1041"/>
      <c r="AF33" s="1039">
        <v>15137</v>
      </c>
      <c r="AG33" s="1040"/>
      <c r="AH33" s="1040"/>
      <c r="AI33" s="1040"/>
      <c r="AJ33" s="1041"/>
      <c r="AK33" s="1048">
        <v>2587</v>
      </c>
      <c r="AL33" s="979"/>
      <c r="AM33" s="979"/>
      <c r="AN33" s="979"/>
      <c r="AO33" s="980"/>
      <c r="AP33" s="981">
        <v>104617</v>
      </c>
      <c r="AQ33" s="979"/>
      <c r="AR33" s="979"/>
      <c r="AS33" s="979"/>
      <c r="AT33" s="980"/>
      <c r="AU33" s="981">
        <v>1360</v>
      </c>
      <c r="AV33" s="979"/>
      <c r="AW33" s="979"/>
      <c r="AX33" s="979"/>
      <c r="AY33" s="980"/>
      <c r="AZ33" s="1045"/>
      <c r="BA33" s="1045"/>
      <c r="BB33" s="1045"/>
      <c r="BC33" s="1045"/>
      <c r="BD33" s="1045"/>
      <c r="BE33" s="972" t="s">
        <v>397</v>
      </c>
      <c r="BF33" s="972"/>
      <c r="BG33" s="972"/>
      <c r="BH33" s="972"/>
      <c r="BI33" s="973"/>
      <c r="BJ33" s="232"/>
      <c r="BK33" s="232"/>
      <c r="BL33" s="232"/>
      <c r="BM33" s="232"/>
      <c r="BN33" s="232"/>
      <c r="BO33" s="241"/>
      <c r="BP33" s="241"/>
      <c r="BQ33" s="238">
        <v>27</v>
      </c>
      <c r="BR33" s="239"/>
      <c r="BS33" s="996" t="s">
        <v>586</v>
      </c>
      <c r="BT33" s="997"/>
      <c r="BU33" s="997"/>
      <c r="BV33" s="997"/>
      <c r="BW33" s="997"/>
      <c r="BX33" s="997"/>
      <c r="BY33" s="997"/>
      <c r="BZ33" s="997"/>
      <c r="CA33" s="997"/>
      <c r="CB33" s="997"/>
      <c r="CC33" s="997"/>
      <c r="CD33" s="997"/>
      <c r="CE33" s="997"/>
      <c r="CF33" s="997"/>
      <c r="CG33" s="1018"/>
      <c r="CH33" s="993">
        <v>9</v>
      </c>
      <c r="CI33" s="994"/>
      <c r="CJ33" s="994"/>
      <c r="CK33" s="994"/>
      <c r="CL33" s="995"/>
      <c r="CM33" s="993">
        <v>226780</v>
      </c>
      <c r="CN33" s="994"/>
      <c r="CO33" s="994"/>
      <c r="CP33" s="994"/>
      <c r="CQ33" s="995"/>
      <c r="CR33" s="993">
        <v>83907</v>
      </c>
      <c r="CS33" s="994"/>
      <c r="CT33" s="994"/>
      <c r="CU33" s="994"/>
      <c r="CV33" s="995"/>
      <c r="CW33" s="993" t="s">
        <v>513</v>
      </c>
      <c r="CX33" s="994"/>
      <c r="CY33" s="994"/>
      <c r="CZ33" s="994"/>
      <c r="DA33" s="995"/>
      <c r="DB33" s="993">
        <v>7558</v>
      </c>
      <c r="DC33" s="994"/>
      <c r="DD33" s="994"/>
      <c r="DE33" s="994"/>
      <c r="DF33" s="995"/>
      <c r="DG33" s="993">
        <v>98930</v>
      </c>
      <c r="DH33" s="994"/>
      <c r="DI33" s="994"/>
      <c r="DJ33" s="994"/>
      <c r="DK33" s="995"/>
      <c r="DL33" s="993" t="s">
        <v>513</v>
      </c>
      <c r="DM33" s="994"/>
      <c r="DN33" s="994"/>
      <c r="DO33" s="994"/>
      <c r="DP33" s="995"/>
      <c r="DQ33" s="993"/>
      <c r="DR33" s="994"/>
      <c r="DS33" s="994"/>
      <c r="DT33" s="994"/>
      <c r="DU33" s="995"/>
      <c r="DV33" s="996"/>
      <c r="DW33" s="997"/>
      <c r="DX33" s="997"/>
      <c r="DY33" s="997"/>
      <c r="DZ33" s="998"/>
      <c r="EA33" s="230"/>
    </row>
    <row r="34" spans="1:131" ht="26.25" customHeight="1" x14ac:dyDescent="0.2">
      <c r="A34" s="242">
        <v>7</v>
      </c>
      <c r="B34" s="1034" t="s">
        <v>400</v>
      </c>
      <c r="C34" s="1035"/>
      <c r="D34" s="1035"/>
      <c r="E34" s="1035"/>
      <c r="F34" s="1035"/>
      <c r="G34" s="1035"/>
      <c r="H34" s="1035"/>
      <c r="I34" s="1035"/>
      <c r="J34" s="1035"/>
      <c r="K34" s="1035"/>
      <c r="L34" s="1035"/>
      <c r="M34" s="1035"/>
      <c r="N34" s="1035"/>
      <c r="O34" s="1035"/>
      <c r="P34" s="1036"/>
      <c r="Q34" s="1046">
        <v>212</v>
      </c>
      <c r="R34" s="1040"/>
      <c r="S34" s="1040"/>
      <c r="T34" s="1040"/>
      <c r="U34" s="1047"/>
      <c r="V34" s="1044">
        <v>300</v>
      </c>
      <c r="W34" s="1040"/>
      <c r="X34" s="1040"/>
      <c r="Y34" s="1040"/>
      <c r="Z34" s="1047"/>
      <c r="AA34" s="1044">
        <v>-88</v>
      </c>
      <c r="AB34" s="1040"/>
      <c r="AC34" s="1040"/>
      <c r="AD34" s="1040"/>
      <c r="AE34" s="1041"/>
      <c r="AF34" s="1039">
        <v>565</v>
      </c>
      <c r="AG34" s="1040"/>
      <c r="AH34" s="1040"/>
      <c r="AI34" s="1040"/>
      <c r="AJ34" s="1041"/>
      <c r="AK34" s="1048">
        <v>0</v>
      </c>
      <c r="AL34" s="979"/>
      <c r="AM34" s="979"/>
      <c r="AN34" s="979"/>
      <c r="AO34" s="980"/>
      <c r="AP34" s="981">
        <v>2600</v>
      </c>
      <c r="AQ34" s="979"/>
      <c r="AR34" s="979"/>
      <c r="AS34" s="979"/>
      <c r="AT34" s="980"/>
      <c r="AU34" s="981">
        <v>0</v>
      </c>
      <c r="AV34" s="979"/>
      <c r="AW34" s="979"/>
      <c r="AX34" s="979"/>
      <c r="AY34" s="980"/>
      <c r="AZ34" s="1045"/>
      <c r="BA34" s="1045"/>
      <c r="BB34" s="1045"/>
      <c r="BC34" s="1045"/>
      <c r="BD34" s="1045"/>
      <c r="BE34" s="972" t="s">
        <v>397</v>
      </c>
      <c r="BF34" s="972"/>
      <c r="BG34" s="972"/>
      <c r="BH34" s="972"/>
      <c r="BI34" s="973"/>
      <c r="BJ34" s="232"/>
      <c r="BK34" s="232"/>
      <c r="BL34" s="232"/>
      <c r="BM34" s="232"/>
      <c r="BN34" s="232"/>
      <c r="BO34" s="241"/>
      <c r="BP34" s="241"/>
      <c r="BQ34" s="238">
        <v>28</v>
      </c>
      <c r="BR34" s="239"/>
      <c r="BS34" s="996" t="s">
        <v>587</v>
      </c>
      <c r="BT34" s="997"/>
      <c r="BU34" s="997"/>
      <c r="BV34" s="997"/>
      <c r="BW34" s="997"/>
      <c r="BX34" s="997"/>
      <c r="BY34" s="997"/>
      <c r="BZ34" s="997"/>
      <c r="CA34" s="997"/>
      <c r="CB34" s="997"/>
      <c r="CC34" s="997"/>
      <c r="CD34" s="997"/>
      <c r="CE34" s="997"/>
      <c r="CF34" s="997"/>
      <c r="CG34" s="1018"/>
      <c r="CH34" s="993">
        <v>0</v>
      </c>
      <c r="CI34" s="994"/>
      <c r="CJ34" s="994"/>
      <c r="CK34" s="994"/>
      <c r="CL34" s="995"/>
      <c r="CM34" s="993">
        <v>22865</v>
      </c>
      <c r="CN34" s="994"/>
      <c r="CO34" s="994"/>
      <c r="CP34" s="994"/>
      <c r="CQ34" s="995"/>
      <c r="CR34" s="993">
        <v>7389.75</v>
      </c>
      <c r="CS34" s="994"/>
      <c r="CT34" s="994"/>
      <c r="CU34" s="994"/>
      <c r="CV34" s="995"/>
      <c r="CW34" s="993" t="s">
        <v>513</v>
      </c>
      <c r="CX34" s="994"/>
      <c r="CY34" s="994"/>
      <c r="CZ34" s="994"/>
      <c r="DA34" s="995"/>
      <c r="DB34" s="993" t="s">
        <v>513</v>
      </c>
      <c r="DC34" s="994"/>
      <c r="DD34" s="994"/>
      <c r="DE34" s="994"/>
      <c r="DF34" s="995"/>
      <c r="DG34" s="993" t="s">
        <v>513</v>
      </c>
      <c r="DH34" s="994"/>
      <c r="DI34" s="994"/>
      <c r="DJ34" s="994"/>
      <c r="DK34" s="995"/>
      <c r="DL34" s="993">
        <v>0</v>
      </c>
      <c r="DM34" s="994"/>
      <c r="DN34" s="994"/>
      <c r="DO34" s="994"/>
      <c r="DP34" s="995"/>
      <c r="DQ34" s="993"/>
      <c r="DR34" s="994"/>
      <c r="DS34" s="994"/>
      <c r="DT34" s="994"/>
      <c r="DU34" s="995"/>
      <c r="DV34" s="996"/>
      <c r="DW34" s="997"/>
      <c r="DX34" s="997"/>
      <c r="DY34" s="997"/>
      <c r="DZ34" s="998"/>
      <c r="EA34" s="230"/>
    </row>
    <row r="35" spans="1:131" ht="26.25" customHeight="1" x14ac:dyDescent="0.2">
      <c r="A35" s="242">
        <v>8</v>
      </c>
      <c r="B35" s="1034" t="s">
        <v>401</v>
      </c>
      <c r="C35" s="1035"/>
      <c r="D35" s="1035"/>
      <c r="E35" s="1035"/>
      <c r="F35" s="1035"/>
      <c r="G35" s="1035"/>
      <c r="H35" s="1035"/>
      <c r="I35" s="1035"/>
      <c r="J35" s="1035"/>
      <c r="K35" s="1035"/>
      <c r="L35" s="1035"/>
      <c r="M35" s="1035"/>
      <c r="N35" s="1035"/>
      <c r="O35" s="1035"/>
      <c r="P35" s="1036"/>
      <c r="Q35" s="1046">
        <v>38974</v>
      </c>
      <c r="R35" s="1040"/>
      <c r="S35" s="1040"/>
      <c r="T35" s="1040"/>
      <c r="U35" s="1047"/>
      <c r="V35" s="1044">
        <v>30441</v>
      </c>
      <c r="W35" s="1040"/>
      <c r="X35" s="1040"/>
      <c r="Y35" s="1040"/>
      <c r="Z35" s="1047"/>
      <c r="AA35" s="1044">
        <v>8533</v>
      </c>
      <c r="AB35" s="1040"/>
      <c r="AC35" s="1040"/>
      <c r="AD35" s="1040"/>
      <c r="AE35" s="1041"/>
      <c r="AF35" s="1039" t="s">
        <v>122</v>
      </c>
      <c r="AG35" s="1040"/>
      <c r="AH35" s="1040"/>
      <c r="AI35" s="1040"/>
      <c r="AJ35" s="1041"/>
      <c r="AK35" s="1048">
        <v>5396</v>
      </c>
      <c r="AL35" s="979"/>
      <c r="AM35" s="979"/>
      <c r="AN35" s="979"/>
      <c r="AO35" s="980"/>
      <c r="AP35" s="981">
        <v>207746</v>
      </c>
      <c r="AQ35" s="979"/>
      <c r="AR35" s="979"/>
      <c r="AS35" s="979"/>
      <c r="AT35" s="980"/>
      <c r="AU35" s="981">
        <v>52144</v>
      </c>
      <c r="AV35" s="979"/>
      <c r="AW35" s="979"/>
      <c r="AX35" s="979"/>
      <c r="AY35" s="980"/>
      <c r="AZ35" s="1045"/>
      <c r="BA35" s="1045"/>
      <c r="BB35" s="1045"/>
      <c r="BC35" s="1045"/>
      <c r="BD35" s="1045"/>
      <c r="BE35" s="972" t="s">
        <v>397</v>
      </c>
      <c r="BF35" s="972"/>
      <c r="BG35" s="972"/>
      <c r="BH35" s="972"/>
      <c r="BI35" s="973"/>
      <c r="BJ35" s="232"/>
      <c r="BK35" s="232"/>
      <c r="BL35" s="232"/>
      <c r="BM35" s="232"/>
      <c r="BN35" s="232"/>
      <c r="BO35" s="241"/>
      <c r="BP35" s="241"/>
      <c r="BQ35" s="238">
        <v>29</v>
      </c>
      <c r="BR35" s="239"/>
      <c r="BS35" s="996" t="s">
        <v>588</v>
      </c>
      <c r="BT35" s="997"/>
      <c r="BU35" s="997"/>
      <c r="BV35" s="997"/>
      <c r="BW35" s="997"/>
      <c r="BX35" s="997"/>
      <c r="BY35" s="997"/>
      <c r="BZ35" s="997"/>
      <c r="CA35" s="997"/>
      <c r="CB35" s="997"/>
      <c r="CC35" s="997"/>
      <c r="CD35" s="997"/>
      <c r="CE35" s="997"/>
      <c r="CF35" s="997"/>
      <c r="CG35" s="1018"/>
      <c r="CH35" s="993">
        <v>62</v>
      </c>
      <c r="CI35" s="994"/>
      <c r="CJ35" s="994"/>
      <c r="CK35" s="994"/>
      <c r="CL35" s="995"/>
      <c r="CM35" s="993">
        <v>1462</v>
      </c>
      <c r="CN35" s="994"/>
      <c r="CO35" s="994"/>
      <c r="CP35" s="994"/>
      <c r="CQ35" s="995"/>
      <c r="CR35" s="993">
        <v>5</v>
      </c>
      <c r="CS35" s="994"/>
      <c r="CT35" s="994"/>
      <c r="CU35" s="994"/>
      <c r="CV35" s="995"/>
      <c r="CW35" s="993">
        <v>59</v>
      </c>
      <c r="CX35" s="994"/>
      <c r="CY35" s="994"/>
      <c r="CZ35" s="994"/>
      <c r="DA35" s="995"/>
      <c r="DB35" s="993" t="s">
        <v>513</v>
      </c>
      <c r="DC35" s="994"/>
      <c r="DD35" s="994"/>
      <c r="DE35" s="994"/>
      <c r="DF35" s="995"/>
      <c r="DG35" s="993" t="s">
        <v>513</v>
      </c>
      <c r="DH35" s="994"/>
      <c r="DI35" s="994"/>
      <c r="DJ35" s="994"/>
      <c r="DK35" s="995"/>
      <c r="DL35" s="993" t="s">
        <v>513</v>
      </c>
      <c r="DM35" s="994"/>
      <c r="DN35" s="994"/>
      <c r="DO35" s="994"/>
      <c r="DP35" s="995"/>
      <c r="DQ35" s="993"/>
      <c r="DR35" s="994"/>
      <c r="DS35" s="994"/>
      <c r="DT35" s="994"/>
      <c r="DU35" s="995"/>
      <c r="DV35" s="996"/>
      <c r="DW35" s="997"/>
      <c r="DX35" s="997"/>
      <c r="DY35" s="997"/>
      <c r="DZ35" s="998"/>
      <c r="EA35" s="230"/>
    </row>
    <row r="36" spans="1:131" ht="26.25" customHeight="1" x14ac:dyDescent="0.2">
      <c r="A36" s="242">
        <v>9</v>
      </c>
      <c r="B36" s="1034" t="s">
        <v>402</v>
      </c>
      <c r="C36" s="1035"/>
      <c r="D36" s="1035"/>
      <c r="E36" s="1035"/>
      <c r="F36" s="1035"/>
      <c r="G36" s="1035"/>
      <c r="H36" s="1035"/>
      <c r="I36" s="1035"/>
      <c r="J36" s="1035"/>
      <c r="K36" s="1035"/>
      <c r="L36" s="1035"/>
      <c r="M36" s="1035"/>
      <c r="N36" s="1035"/>
      <c r="O36" s="1035"/>
      <c r="P36" s="1036"/>
      <c r="Q36" s="1046">
        <v>500</v>
      </c>
      <c r="R36" s="1040"/>
      <c r="S36" s="1040"/>
      <c r="T36" s="1040"/>
      <c r="U36" s="1047"/>
      <c r="V36" s="1044">
        <v>443</v>
      </c>
      <c r="W36" s="1040"/>
      <c r="X36" s="1040"/>
      <c r="Y36" s="1040"/>
      <c r="Z36" s="1047"/>
      <c r="AA36" s="1044">
        <v>57</v>
      </c>
      <c r="AB36" s="1040"/>
      <c r="AC36" s="1040"/>
      <c r="AD36" s="1040"/>
      <c r="AE36" s="1041"/>
      <c r="AF36" s="1039" t="s">
        <v>122</v>
      </c>
      <c r="AG36" s="1040"/>
      <c r="AH36" s="1040"/>
      <c r="AI36" s="1040"/>
      <c r="AJ36" s="1041"/>
      <c r="AK36" s="1048">
        <v>428</v>
      </c>
      <c r="AL36" s="979"/>
      <c r="AM36" s="979"/>
      <c r="AN36" s="979"/>
      <c r="AO36" s="980"/>
      <c r="AP36" s="981">
        <v>744</v>
      </c>
      <c r="AQ36" s="979"/>
      <c r="AR36" s="979"/>
      <c r="AS36" s="979"/>
      <c r="AT36" s="980"/>
      <c r="AU36" s="981">
        <v>744</v>
      </c>
      <c r="AV36" s="979"/>
      <c r="AW36" s="979"/>
      <c r="AX36" s="979"/>
      <c r="AY36" s="980"/>
      <c r="AZ36" s="1045"/>
      <c r="BA36" s="1045"/>
      <c r="BB36" s="1045"/>
      <c r="BC36" s="1045"/>
      <c r="BD36" s="1045"/>
      <c r="BE36" s="972" t="s">
        <v>403</v>
      </c>
      <c r="BF36" s="972"/>
      <c r="BG36" s="972"/>
      <c r="BH36" s="972"/>
      <c r="BI36" s="973"/>
      <c r="BJ36" s="232"/>
      <c r="BK36" s="232"/>
      <c r="BL36" s="232"/>
      <c r="BM36" s="232"/>
      <c r="BN36" s="232"/>
      <c r="BO36" s="241"/>
      <c r="BP36" s="241"/>
      <c r="BQ36" s="238">
        <v>30</v>
      </c>
      <c r="BR36" s="239"/>
      <c r="BS36" s="996" t="s">
        <v>589</v>
      </c>
      <c r="BT36" s="997"/>
      <c r="BU36" s="997"/>
      <c r="BV36" s="997"/>
      <c r="BW36" s="997"/>
      <c r="BX36" s="997"/>
      <c r="BY36" s="997"/>
      <c r="BZ36" s="997"/>
      <c r="CA36" s="997"/>
      <c r="CB36" s="997"/>
      <c r="CC36" s="997"/>
      <c r="CD36" s="997"/>
      <c r="CE36" s="997"/>
      <c r="CF36" s="997"/>
      <c r="CG36" s="1018"/>
      <c r="CH36" s="993">
        <v>62</v>
      </c>
      <c r="CI36" s="994"/>
      <c r="CJ36" s="994"/>
      <c r="CK36" s="994"/>
      <c r="CL36" s="995"/>
      <c r="CM36" s="993">
        <v>688</v>
      </c>
      <c r="CN36" s="994"/>
      <c r="CO36" s="994"/>
      <c r="CP36" s="994"/>
      <c r="CQ36" s="995"/>
      <c r="CR36" s="993">
        <v>1</v>
      </c>
      <c r="CS36" s="994"/>
      <c r="CT36" s="994"/>
      <c r="CU36" s="994"/>
      <c r="CV36" s="995"/>
      <c r="CW36" s="993" t="s">
        <v>513</v>
      </c>
      <c r="CX36" s="994"/>
      <c r="CY36" s="994"/>
      <c r="CZ36" s="994"/>
      <c r="DA36" s="995"/>
      <c r="DB36" s="993" t="s">
        <v>513</v>
      </c>
      <c r="DC36" s="994"/>
      <c r="DD36" s="994"/>
      <c r="DE36" s="994"/>
      <c r="DF36" s="995"/>
      <c r="DG36" s="993" t="s">
        <v>513</v>
      </c>
      <c r="DH36" s="994"/>
      <c r="DI36" s="994"/>
      <c r="DJ36" s="994"/>
      <c r="DK36" s="995"/>
      <c r="DL36" s="993" t="s">
        <v>513</v>
      </c>
      <c r="DM36" s="994"/>
      <c r="DN36" s="994"/>
      <c r="DO36" s="994"/>
      <c r="DP36" s="995"/>
      <c r="DQ36" s="993"/>
      <c r="DR36" s="994"/>
      <c r="DS36" s="994"/>
      <c r="DT36" s="994"/>
      <c r="DU36" s="995"/>
      <c r="DV36" s="996"/>
      <c r="DW36" s="997"/>
      <c r="DX36" s="997"/>
      <c r="DY36" s="997"/>
      <c r="DZ36" s="998"/>
      <c r="EA36" s="230"/>
    </row>
    <row r="37" spans="1:131" ht="26.25" customHeight="1" x14ac:dyDescent="0.2">
      <c r="A37" s="242">
        <v>10</v>
      </c>
      <c r="B37" s="1034" t="s">
        <v>404</v>
      </c>
      <c r="C37" s="1035"/>
      <c r="D37" s="1035"/>
      <c r="E37" s="1035"/>
      <c r="F37" s="1035"/>
      <c r="G37" s="1035"/>
      <c r="H37" s="1035"/>
      <c r="I37" s="1035"/>
      <c r="J37" s="1035"/>
      <c r="K37" s="1035"/>
      <c r="L37" s="1035"/>
      <c r="M37" s="1035"/>
      <c r="N37" s="1035"/>
      <c r="O37" s="1035"/>
      <c r="P37" s="1036"/>
      <c r="Q37" s="1046">
        <v>6931</v>
      </c>
      <c r="R37" s="1040"/>
      <c r="S37" s="1040"/>
      <c r="T37" s="1040"/>
      <c r="U37" s="1047"/>
      <c r="V37" s="1044">
        <v>6930</v>
      </c>
      <c r="W37" s="1040"/>
      <c r="X37" s="1040"/>
      <c r="Y37" s="1040"/>
      <c r="Z37" s="1047"/>
      <c r="AA37" s="1044">
        <v>1</v>
      </c>
      <c r="AB37" s="1040"/>
      <c r="AC37" s="1040"/>
      <c r="AD37" s="1040"/>
      <c r="AE37" s="1041"/>
      <c r="AF37" s="1039" t="s">
        <v>122</v>
      </c>
      <c r="AG37" s="1040"/>
      <c r="AH37" s="1040"/>
      <c r="AI37" s="1040"/>
      <c r="AJ37" s="1041"/>
      <c r="AK37" s="1048">
        <v>2185</v>
      </c>
      <c r="AL37" s="979"/>
      <c r="AM37" s="979"/>
      <c r="AN37" s="979"/>
      <c r="AO37" s="980"/>
      <c r="AP37" s="981">
        <v>18515</v>
      </c>
      <c r="AQ37" s="979"/>
      <c r="AR37" s="979"/>
      <c r="AS37" s="979"/>
      <c r="AT37" s="980"/>
      <c r="AU37" s="981">
        <v>9554</v>
      </c>
      <c r="AV37" s="979"/>
      <c r="AW37" s="979"/>
      <c r="AX37" s="979"/>
      <c r="AY37" s="980"/>
      <c r="AZ37" s="1045"/>
      <c r="BA37" s="1045"/>
      <c r="BB37" s="1045"/>
      <c r="BC37" s="1045"/>
      <c r="BD37" s="1045"/>
      <c r="BE37" s="972" t="s">
        <v>403</v>
      </c>
      <c r="BF37" s="972"/>
      <c r="BG37" s="972"/>
      <c r="BH37" s="972"/>
      <c r="BI37" s="973"/>
      <c r="BJ37" s="232"/>
      <c r="BK37" s="232"/>
      <c r="BL37" s="232"/>
      <c r="BM37" s="232"/>
      <c r="BN37" s="232"/>
      <c r="BO37" s="241"/>
      <c r="BP37" s="241"/>
      <c r="BQ37" s="238">
        <v>31</v>
      </c>
      <c r="BR37" s="239"/>
      <c r="BS37" s="996"/>
      <c r="BT37" s="997"/>
      <c r="BU37" s="997"/>
      <c r="BV37" s="997"/>
      <c r="BW37" s="997"/>
      <c r="BX37" s="997"/>
      <c r="BY37" s="997"/>
      <c r="BZ37" s="997"/>
      <c r="CA37" s="997"/>
      <c r="CB37" s="997"/>
      <c r="CC37" s="997"/>
      <c r="CD37" s="997"/>
      <c r="CE37" s="997"/>
      <c r="CF37" s="997"/>
      <c r="CG37" s="1018"/>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30"/>
    </row>
    <row r="38" spans="1:131" ht="26.25" customHeight="1" x14ac:dyDescent="0.2">
      <c r="A38" s="242">
        <v>11</v>
      </c>
      <c r="B38" s="1034" t="s">
        <v>405</v>
      </c>
      <c r="C38" s="1035"/>
      <c r="D38" s="1035"/>
      <c r="E38" s="1035"/>
      <c r="F38" s="1035"/>
      <c r="G38" s="1035"/>
      <c r="H38" s="1035"/>
      <c r="I38" s="1035"/>
      <c r="J38" s="1035"/>
      <c r="K38" s="1035"/>
      <c r="L38" s="1035"/>
      <c r="M38" s="1035"/>
      <c r="N38" s="1035"/>
      <c r="O38" s="1035"/>
      <c r="P38" s="1036"/>
      <c r="Q38" s="1046">
        <v>1359</v>
      </c>
      <c r="R38" s="1040"/>
      <c r="S38" s="1040"/>
      <c r="T38" s="1040"/>
      <c r="U38" s="1047"/>
      <c r="V38" s="1044">
        <v>1359</v>
      </c>
      <c r="W38" s="1040"/>
      <c r="X38" s="1040"/>
      <c r="Y38" s="1040"/>
      <c r="Z38" s="1047"/>
      <c r="AA38" s="1044">
        <v>0</v>
      </c>
      <c r="AB38" s="1040"/>
      <c r="AC38" s="1040"/>
      <c r="AD38" s="1040"/>
      <c r="AE38" s="1041"/>
      <c r="AF38" s="1039" t="s">
        <v>122</v>
      </c>
      <c r="AG38" s="1040"/>
      <c r="AH38" s="1040"/>
      <c r="AI38" s="1040"/>
      <c r="AJ38" s="1041"/>
      <c r="AK38" s="1048">
        <v>762</v>
      </c>
      <c r="AL38" s="979"/>
      <c r="AM38" s="979"/>
      <c r="AN38" s="979"/>
      <c r="AO38" s="980"/>
      <c r="AP38" s="981">
        <v>1025</v>
      </c>
      <c r="AQ38" s="979"/>
      <c r="AR38" s="979"/>
      <c r="AS38" s="979"/>
      <c r="AT38" s="980"/>
      <c r="AU38" s="981">
        <v>589</v>
      </c>
      <c r="AV38" s="979"/>
      <c r="AW38" s="979"/>
      <c r="AX38" s="979"/>
      <c r="AY38" s="980"/>
      <c r="AZ38" s="1045"/>
      <c r="BA38" s="1045"/>
      <c r="BB38" s="1045"/>
      <c r="BC38" s="1045"/>
      <c r="BD38" s="1045"/>
      <c r="BE38" s="972" t="s">
        <v>403</v>
      </c>
      <c r="BF38" s="972"/>
      <c r="BG38" s="972"/>
      <c r="BH38" s="972"/>
      <c r="BI38" s="973"/>
      <c r="BJ38" s="232"/>
      <c r="BK38" s="232"/>
      <c r="BL38" s="232"/>
      <c r="BM38" s="232"/>
      <c r="BN38" s="232"/>
      <c r="BO38" s="241"/>
      <c r="BP38" s="241"/>
      <c r="BQ38" s="238">
        <v>32</v>
      </c>
      <c r="BR38" s="239"/>
      <c r="BS38" s="996"/>
      <c r="BT38" s="997"/>
      <c r="BU38" s="997"/>
      <c r="BV38" s="997"/>
      <c r="BW38" s="997"/>
      <c r="BX38" s="997"/>
      <c r="BY38" s="997"/>
      <c r="BZ38" s="997"/>
      <c r="CA38" s="997"/>
      <c r="CB38" s="997"/>
      <c r="CC38" s="997"/>
      <c r="CD38" s="997"/>
      <c r="CE38" s="997"/>
      <c r="CF38" s="997"/>
      <c r="CG38" s="1018"/>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30"/>
    </row>
    <row r="39" spans="1:131" ht="26.25" customHeight="1" x14ac:dyDescent="0.2">
      <c r="A39" s="242">
        <v>12</v>
      </c>
      <c r="B39" s="1034" t="s">
        <v>406</v>
      </c>
      <c r="C39" s="1035"/>
      <c r="D39" s="1035"/>
      <c r="E39" s="1035"/>
      <c r="F39" s="1035"/>
      <c r="G39" s="1035"/>
      <c r="H39" s="1035"/>
      <c r="I39" s="1035"/>
      <c r="J39" s="1035"/>
      <c r="K39" s="1035"/>
      <c r="L39" s="1035"/>
      <c r="M39" s="1035"/>
      <c r="N39" s="1035"/>
      <c r="O39" s="1035"/>
      <c r="P39" s="1036"/>
      <c r="Q39" s="1046">
        <v>14117</v>
      </c>
      <c r="R39" s="1040"/>
      <c r="S39" s="1040"/>
      <c r="T39" s="1040"/>
      <c r="U39" s="1047"/>
      <c r="V39" s="1044">
        <v>13693</v>
      </c>
      <c r="W39" s="1040"/>
      <c r="X39" s="1040"/>
      <c r="Y39" s="1040"/>
      <c r="Z39" s="1047"/>
      <c r="AA39" s="1044">
        <v>424</v>
      </c>
      <c r="AB39" s="1040"/>
      <c r="AC39" s="1040"/>
      <c r="AD39" s="1040"/>
      <c r="AE39" s="1041"/>
      <c r="AF39" s="1039" t="s">
        <v>122</v>
      </c>
      <c r="AG39" s="1040"/>
      <c r="AH39" s="1040"/>
      <c r="AI39" s="1040"/>
      <c r="AJ39" s="1041"/>
      <c r="AK39" s="1048">
        <v>2067</v>
      </c>
      <c r="AL39" s="979"/>
      <c r="AM39" s="979"/>
      <c r="AN39" s="979"/>
      <c r="AO39" s="980"/>
      <c r="AP39" s="981">
        <v>83376</v>
      </c>
      <c r="AQ39" s="979"/>
      <c r="AR39" s="979"/>
      <c r="AS39" s="979"/>
      <c r="AT39" s="980"/>
      <c r="AU39" s="981">
        <v>0</v>
      </c>
      <c r="AV39" s="979"/>
      <c r="AW39" s="979"/>
      <c r="AX39" s="979"/>
      <c r="AY39" s="980"/>
      <c r="AZ39" s="1045"/>
      <c r="BA39" s="1045"/>
      <c r="BB39" s="1045"/>
      <c r="BC39" s="1045"/>
      <c r="BD39" s="1045"/>
      <c r="BE39" s="972" t="s">
        <v>403</v>
      </c>
      <c r="BF39" s="972"/>
      <c r="BG39" s="972"/>
      <c r="BH39" s="972"/>
      <c r="BI39" s="973"/>
      <c r="BJ39" s="232"/>
      <c r="BK39" s="232"/>
      <c r="BL39" s="232"/>
      <c r="BM39" s="232"/>
      <c r="BN39" s="232"/>
      <c r="BO39" s="241"/>
      <c r="BP39" s="241"/>
      <c r="BQ39" s="238">
        <v>33</v>
      </c>
      <c r="BR39" s="239"/>
      <c r="BS39" s="996"/>
      <c r="BT39" s="997"/>
      <c r="BU39" s="997"/>
      <c r="BV39" s="997"/>
      <c r="BW39" s="997"/>
      <c r="BX39" s="997"/>
      <c r="BY39" s="997"/>
      <c r="BZ39" s="997"/>
      <c r="CA39" s="997"/>
      <c r="CB39" s="997"/>
      <c r="CC39" s="997"/>
      <c r="CD39" s="997"/>
      <c r="CE39" s="997"/>
      <c r="CF39" s="997"/>
      <c r="CG39" s="1018"/>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30"/>
    </row>
    <row r="40" spans="1:131" ht="26.25" customHeight="1" x14ac:dyDescent="0.2">
      <c r="A40" s="238">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80"/>
      <c r="AL40" s="971"/>
      <c r="AM40" s="971"/>
      <c r="AN40" s="971"/>
      <c r="AO40" s="971"/>
      <c r="AP40" s="971"/>
      <c r="AQ40" s="971"/>
      <c r="AR40" s="971"/>
      <c r="AS40" s="971"/>
      <c r="AT40" s="971"/>
      <c r="AU40" s="971"/>
      <c r="AV40" s="971"/>
      <c r="AW40" s="971"/>
      <c r="AX40" s="971"/>
      <c r="AY40" s="971"/>
      <c r="AZ40" s="1045"/>
      <c r="BA40" s="1045"/>
      <c r="BB40" s="1045"/>
      <c r="BC40" s="1045"/>
      <c r="BD40" s="1045"/>
      <c r="BE40" s="972"/>
      <c r="BF40" s="972"/>
      <c r="BG40" s="972"/>
      <c r="BH40" s="972"/>
      <c r="BI40" s="973"/>
      <c r="BJ40" s="232"/>
      <c r="BK40" s="232"/>
      <c r="BL40" s="232"/>
      <c r="BM40" s="232"/>
      <c r="BN40" s="232"/>
      <c r="BO40" s="241"/>
      <c r="BP40" s="241"/>
      <c r="BQ40" s="238">
        <v>34</v>
      </c>
      <c r="BR40" s="239"/>
      <c r="BS40" s="996"/>
      <c r="BT40" s="997"/>
      <c r="BU40" s="997"/>
      <c r="BV40" s="997"/>
      <c r="BW40" s="997"/>
      <c r="BX40" s="997"/>
      <c r="BY40" s="997"/>
      <c r="BZ40" s="997"/>
      <c r="CA40" s="997"/>
      <c r="CB40" s="997"/>
      <c r="CC40" s="997"/>
      <c r="CD40" s="997"/>
      <c r="CE40" s="997"/>
      <c r="CF40" s="997"/>
      <c r="CG40" s="1018"/>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30"/>
    </row>
    <row r="41" spans="1:131" ht="26.25" customHeight="1" x14ac:dyDescent="0.2">
      <c r="A41" s="238">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80"/>
      <c r="AL41" s="971"/>
      <c r="AM41" s="971"/>
      <c r="AN41" s="971"/>
      <c r="AO41" s="971"/>
      <c r="AP41" s="971"/>
      <c r="AQ41" s="971"/>
      <c r="AR41" s="971"/>
      <c r="AS41" s="971"/>
      <c r="AT41" s="971"/>
      <c r="AU41" s="971"/>
      <c r="AV41" s="971"/>
      <c r="AW41" s="971"/>
      <c r="AX41" s="971"/>
      <c r="AY41" s="971"/>
      <c r="AZ41" s="1045"/>
      <c r="BA41" s="1045"/>
      <c r="BB41" s="1045"/>
      <c r="BC41" s="1045"/>
      <c r="BD41" s="1045"/>
      <c r="BE41" s="972"/>
      <c r="BF41" s="972"/>
      <c r="BG41" s="972"/>
      <c r="BH41" s="972"/>
      <c r="BI41" s="973"/>
      <c r="BJ41" s="232"/>
      <c r="BK41" s="232"/>
      <c r="BL41" s="232"/>
      <c r="BM41" s="232"/>
      <c r="BN41" s="232"/>
      <c r="BO41" s="241"/>
      <c r="BP41" s="241"/>
      <c r="BQ41" s="238">
        <v>35</v>
      </c>
      <c r="BR41" s="239"/>
      <c r="BS41" s="996"/>
      <c r="BT41" s="997"/>
      <c r="BU41" s="997"/>
      <c r="BV41" s="997"/>
      <c r="BW41" s="997"/>
      <c r="BX41" s="997"/>
      <c r="BY41" s="997"/>
      <c r="BZ41" s="997"/>
      <c r="CA41" s="997"/>
      <c r="CB41" s="997"/>
      <c r="CC41" s="997"/>
      <c r="CD41" s="997"/>
      <c r="CE41" s="997"/>
      <c r="CF41" s="997"/>
      <c r="CG41" s="1018"/>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30"/>
    </row>
    <row r="42" spans="1:131" ht="26.25" customHeight="1" x14ac:dyDescent="0.2">
      <c r="A42" s="238">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80"/>
      <c r="AL42" s="971"/>
      <c r="AM42" s="971"/>
      <c r="AN42" s="971"/>
      <c r="AO42" s="971"/>
      <c r="AP42" s="971"/>
      <c r="AQ42" s="971"/>
      <c r="AR42" s="971"/>
      <c r="AS42" s="971"/>
      <c r="AT42" s="971"/>
      <c r="AU42" s="971"/>
      <c r="AV42" s="971"/>
      <c r="AW42" s="971"/>
      <c r="AX42" s="971"/>
      <c r="AY42" s="971"/>
      <c r="AZ42" s="1045"/>
      <c r="BA42" s="1045"/>
      <c r="BB42" s="1045"/>
      <c r="BC42" s="1045"/>
      <c r="BD42" s="1045"/>
      <c r="BE42" s="972"/>
      <c r="BF42" s="972"/>
      <c r="BG42" s="972"/>
      <c r="BH42" s="972"/>
      <c r="BI42" s="973"/>
      <c r="BJ42" s="232"/>
      <c r="BK42" s="232"/>
      <c r="BL42" s="232"/>
      <c r="BM42" s="232"/>
      <c r="BN42" s="232"/>
      <c r="BO42" s="241"/>
      <c r="BP42" s="241"/>
      <c r="BQ42" s="238">
        <v>36</v>
      </c>
      <c r="BR42" s="239"/>
      <c r="BS42" s="996"/>
      <c r="BT42" s="997"/>
      <c r="BU42" s="997"/>
      <c r="BV42" s="997"/>
      <c r="BW42" s="997"/>
      <c r="BX42" s="997"/>
      <c r="BY42" s="997"/>
      <c r="BZ42" s="997"/>
      <c r="CA42" s="997"/>
      <c r="CB42" s="997"/>
      <c r="CC42" s="997"/>
      <c r="CD42" s="997"/>
      <c r="CE42" s="997"/>
      <c r="CF42" s="997"/>
      <c r="CG42" s="1018"/>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30"/>
    </row>
    <row r="43" spans="1:131" ht="26.25" customHeight="1" x14ac:dyDescent="0.2">
      <c r="A43" s="238">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80"/>
      <c r="AL43" s="971"/>
      <c r="AM43" s="971"/>
      <c r="AN43" s="971"/>
      <c r="AO43" s="971"/>
      <c r="AP43" s="971"/>
      <c r="AQ43" s="971"/>
      <c r="AR43" s="971"/>
      <c r="AS43" s="971"/>
      <c r="AT43" s="971"/>
      <c r="AU43" s="971"/>
      <c r="AV43" s="971"/>
      <c r="AW43" s="971"/>
      <c r="AX43" s="971"/>
      <c r="AY43" s="971"/>
      <c r="AZ43" s="1045"/>
      <c r="BA43" s="1045"/>
      <c r="BB43" s="1045"/>
      <c r="BC43" s="1045"/>
      <c r="BD43" s="1045"/>
      <c r="BE43" s="972"/>
      <c r="BF43" s="972"/>
      <c r="BG43" s="972"/>
      <c r="BH43" s="972"/>
      <c r="BI43" s="973"/>
      <c r="BJ43" s="232"/>
      <c r="BK43" s="232"/>
      <c r="BL43" s="232"/>
      <c r="BM43" s="232"/>
      <c r="BN43" s="232"/>
      <c r="BO43" s="241"/>
      <c r="BP43" s="241"/>
      <c r="BQ43" s="238">
        <v>37</v>
      </c>
      <c r="BR43" s="239"/>
      <c r="BS43" s="996"/>
      <c r="BT43" s="997"/>
      <c r="BU43" s="997"/>
      <c r="BV43" s="997"/>
      <c r="BW43" s="997"/>
      <c r="BX43" s="997"/>
      <c r="BY43" s="997"/>
      <c r="BZ43" s="997"/>
      <c r="CA43" s="997"/>
      <c r="CB43" s="997"/>
      <c r="CC43" s="997"/>
      <c r="CD43" s="997"/>
      <c r="CE43" s="997"/>
      <c r="CF43" s="997"/>
      <c r="CG43" s="1018"/>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30"/>
    </row>
    <row r="44" spans="1:131" ht="26.25" customHeight="1" x14ac:dyDescent="0.2">
      <c r="A44" s="238">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80"/>
      <c r="AL44" s="971"/>
      <c r="AM44" s="971"/>
      <c r="AN44" s="971"/>
      <c r="AO44" s="971"/>
      <c r="AP44" s="971"/>
      <c r="AQ44" s="971"/>
      <c r="AR44" s="971"/>
      <c r="AS44" s="971"/>
      <c r="AT44" s="971"/>
      <c r="AU44" s="971"/>
      <c r="AV44" s="971"/>
      <c r="AW44" s="971"/>
      <c r="AX44" s="971"/>
      <c r="AY44" s="971"/>
      <c r="AZ44" s="1045"/>
      <c r="BA44" s="1045"/>
      <c r="BB44" s="1045"/>
      <c r="BC44" s="1045"/>
      <c r="BD44" s="1045"/>
      <c r="BE44" s="972"/>
      <c r="BF44" s="972"/>
      <c r="BG44" s="972"/>
      <c r="BH44" s="972"/>
      <c r="BI44" s="973"/>
      <c r="BJ44" s="232"/>
      <c r="BK44" s="232"/>
      <c r="BL44" s="232"/>
      <c r="BM44" s="232"/>
      <c r="BN44" s="232"/>
      <c r="BO44" s="241"/>
      <c r="BP44" s="241"/>
      <c r="BQ44" s="238">
        <v>38</v>
      </c>
      <c r="BR44" s="239"/>
      <c r="BS44" s="996"/>
      <c r="BT44" s="997"/>
      <c r="BU44" s="997"/>
      <c r="BV44" s="997"/>
      <c r="BW44" s="997"/>
      <c r="BX44" s="997"/>
      <c r="BY44" s="997"/>
      <c r="BZ44" s="997"/>
      <c r="CA44" s="997"/>
      <c r="CB44" s="997"/>
      <c r="CC44" s="997"/>
      <c r="CD44" s="997"/>
      <c r="CE44" s="997"/>
      <c r="CF44" s="997"/>
      <c r="CG44" s="1018"/>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30"/>
    </row>
    <row r="45" spans="1:131" ht="26.25" customHeight="1" x14ac:dyDescent="0.2">
      <c r="A45" s="238">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80"/>
      <c r="AL45" s="971"/>
      <c r="AM45" s="971"/>
      <c r="AN45" s="971"/>
      <c r="AO45" s="971"/>
      <c r="AP45" s="971"/>
      <c r="AQ45" s="971"/>
      <c r="AR45" s="971"/>
      <c r="AS45" s="971"/>
      <c r="AT45" s="971"/>
      <c r="AU45" s="971"/>
      <c r="AV45" s="971"/>
      <c r="AW45" s="971"/>
      <c r="AX45" s="971"/>
      <c r="AY45" s="971"/>
      <c r="AZ45" s="1045"/>
      <c r="BA45" s="1045"/>
      <c r="BB45" s="1045"/>
      <c r="BC45" s="1045"/>
      <c r="BD45" s="1045"/>
      <c r="BE45" s="972"/>
      <c r="BF45" s="972"/>
      <c r="BG45" s="972"/>
      <c r="BH45" s="972"/>
      <c r="BI45" s="973"/>
      <c r="BJ45" s="232"/>
      <c r="BK45" s="232"/>
      <c r="BL45" s="232"/>
      <c r="BM45" s="232"/>
      <c r="BN45" s="232"/>
      <c r="BO45" s="241"/>
      <c r="BP45" s="241"/>
      <c r="BQ45" s="238">
        <v>39</v>
      </c>
      <c r="BR45" s="239"/>
      <c r="BS45" s="996"/>
      <c r="BT45" s="997"/>
      <c r="BU45" s="997"/>
      <c r="BV45" s="997"/>
      <c r="BW45" s="997"/>
      <c r="BX45" s="997"/>
      <c r="BY45" s="997"/>
      <c r="BZ45" s="997"/>
      <c r="CA45" s="997"/>
      <c r="CB45" s="997"/>
      <c r="CC45" s="997"/>
      <c r="CD45" s="997"/>
      <c r="CE45" s="997"/>
      <c r="CF45" s="997"/>
      <c r="CG45" s="1018"/>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30"/>
    </row>
    <row r="46" spans="1:131" ht="26.25" customHeight="1" x14ac:dyDescent="0.2">
      <c r="A46" s="238">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80"/>
      <c r="AL46" s="971"/>
      <c r="AM46" s="971"/>
      <c r="AN46" s="971"/>
      <c r="AO46" s="971"/>
      <c r="AP46" s="971"/>
      <c r="AQ46" s="971"/>
      <c r="AR46" s="971"/>
      <c r="AS46" s="971"/>
      <c r="AT46" s="971"/>
      <c r="AU46" s="971"/>
      <c r="AV46" s="971"/>
      <c r="AW46" s="971"/>
      <c r="AX46" s="971"/>
      <c r="AY46" s="971"/>
      <c r="AZ46" s="1045"/>
      <c r="BA46" s="1045"/>
      <c r="BB46" s="1045"/>
      <c r="BC46" s="1045"/>
      <c r="BD46" s="1045"/>
      <c r="BE46" s="972"/>
      <c r="BF46" s="972"/>
      <c r="BG46" s="972"/>
      <c r="BH46" s="972"/>
      <c r="BI46" s="973"/>
      <c r="BJ46" s="232"/>
      <c r="BK46" s="232"/>
      <c r="BL46" s="232"/>
      <c r="BM46" s="232"/>
      <c r="BN46" s="232"/>
      <c r="BO46" s="241"/>
      <c r="BP46" s="241"/>
      <c r="BQ46" s="238">
        <v>40</v>
      </c>
      <c r="BR46" s="239"/>
      <c r="BS46" s="996"/>
      <c r="BT46" s="997"/>
      <c r="BU46" s="997"/>
      <c r="BV46" s="997"/>
      <c r="BW46" s="997"/>
      <c r="BX46" s="997"/>
      <c r="BY46" s="997"/>
      <c r="BZ46" s="997"/>
      <c r="CA46" s="997"/>
      <c r="CB46" s="997"/>
      <c r="CC46" s="997"/>
      <c r="CD46" s="997"/>
      <c r="CE46" s="997"/>
      <c r="CF46" s="997"/>
      <c r="CG46" s="1018"/>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30"/>
    </row>
    <row r="47" spans="1:131" ht="26.25" customHeight="1" x14ac:dyDescent="0.2">
      <c r="A47" s="238">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80"/>
      <c r="AL47" s="971"/>
      <c r="AM47" s="971"/>
      <c r="AN47" s="971"/>
      <c r="AO47" s="971"/>
      <c r="AP47" s="971"/>
      <c r="AQ47" s="971"/>
      <c r="AR47" s="971"/>
      <c r="AS47" s="971"/>
      <c r="AT47" s="971"/>
      <c r="AU47" s="971"/>
      <c r="AV47" s="971"/>
      <c r="AW47" s="971"/>
      <c r="AX47" s="971"/>
      <c r="AY47" s="971"/>
      <c r="AZ47" s="1045"/>
      <c r="BA47" s="1045"/>
      <c r="BB47" s="1045"/>
      <c r="BC47" s="1045"/>
      <c r="BD47" s="1045"/>
      <c r="BE47" s="972"/>
      <c r="BF47" s="972"/>
      <c r="BG47" s="972"/>
      <c r="BH47" s="972"/>
      <c r="BI47" s="973"/>
      <c r="BJ47" s="232"/>
      <c r="BK47" s="232"/>
      <c r="BL47" s="232"/>
      <c r="BM47" s="232"/>
      <c r="BN47" s="232"/>
      <c r="BO47" s="241"/>
      <c r="BP47" s="241"/>
      <c r="BQ47" s="238">
        <v>41</v>
      </c>
      <c r="BR47" s="239"/>
      <c r="BS47" s="996"/>
      <c r="BT47" s="997"/>
      <c r="BU47" s="997"/>
      <c r="BV47" s="997"/>
      <c r="BW47" s="997"/>
      <c r="BX47" s="997"/>
      <c r="BY47" s="997"/>
      <c r="BZ47" s="997"/>
      <c r="CA47" s="997"/>
      <c r="CB47" s="997"/>
      <c r="CC47" s="997"/>
      <c r="CD47" s="997"/>
      <c r="CE47" s="997"/>
      <c r="CF47" s="997"/>
      <c r="CG47" s="1018"/>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30"/>
    </row>
    <row r="48" spans="1:131" ht="26.25" customHeight="1" x14ac:dyDescent="0.2">
      <c r="A48" s="238">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80"/>
      <c r="AL48" s="971"/>
      <c r="AM48" s="971"/>
      <c r="AN48" s="971"/>
      <c r="AO48" s="971"/>
      <c r="AP48" s="971"/>
      <c r="AQ48" s="971"/>
      <c r="AR48" s="971"/>
      <c r="AS48" s="971"/>
      <c r="AT48" s="971"/>
      <c r="AU48" s="971"/>
      <c r="AV48" s="971"/>
      <c r="AW48" s="971"/>
      <c r="AX48" s="971"/>
      <c r="AY48" s="971"/>
      <c r="AZ48" s="1045"/>
      <c r="BA48" s="1045"/>
      <c r="BB48" s="1045"/>
      <c r="BC48" s="1045"/>
      <c r="BD48" s="1045"/>
      <c r="BE48" s="972"/>
      <c r="BF48" s="972"/>
      <c r="BG48" s="972"/>
      <c r="BH48" s="972"/>
      <c r="BI48" s="973"/>
      <c r="BJ48" s="232"/>
      <c r="BK48" s="232"/>
      <c r="BL48" s="232"/>
      <c r="BM48" s="232"/>
      <c r="BN48" s="232"/>
      <c r="BO48" s="241"/>
      <c r="BP48" s="241"/>
      <c r="BQ48" s="238">
        <v>42</v>
      </c>
      <c r="BR48" s="239"/>
      <c r="BS48" s="996"/>
      <c r="BT48" s="997"/>
      <c r="BU48" s="997"/>
      <c r="BV48" s="997"/>
      <c r="BW48" s="997"/>
      <c r="BX48" s="997"/>
      <c r="BY48" s="997"/>
      <c r="BZ48" s="997"/>
      <c r="CA48" s="997"/>
      <c r="CB48" s="997"/>
      <c r="CC48" s="997"/>
      <c r="CD48" s="997"/>
      <c r="CE48" s="997"/>
      <c r="CF48" s="997"/>
      <c r="CG48" s="1018"/>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30"/>
    </row>
    <row r="49" spans="1:131" ht="26.25" customHeight="1" x14ac:dyDescent="0.2">
      <c r="A49" s="238">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80"/>
      <c r="AL49" s="971"/>
      <c r="AM49" s="971"/>
      <c r="AN49" s="971"/>
      <c r="AO49" s="971"/>
      <c r="AP49" s="971"/>
      <c r="AQ49" s="971"/>
      <c r="AR49" s="971"/>
      <c r="AS49" s="971"/>
      <c r="AT49" s="971"/>
      <c r="AU49" s="971"/>
      <c r="AV49" s="971"/>
      <c r="AW49" s="971"/>
      <c r="AX49" s="971"/>
      <c r="AY49" s="971"/>
      <c r="AZ49" s="1045"/>
      <c r="BA49" s="1045"/>
      <c r="BB49" s="1045"/>
      <c r="BC49" s="1045"/>
      <c r="BD49" s="1045"/>
      <c r="BE49" s="972"/>
      <c r="BF49" s="972"/>
      <c r="BG49" s="972"/>
      <c r="BH49" s="972"/>
      <c r="BI49" s="973"/>
      <c r="BJ49" s="232"/>
      <c r="BK49" s="232"/>
      <c r="BL49" s="232"/>
      <c r="BM49" s="232"/>
      <c r="BN49" s="232"/>
      <c r="BO49" s="241"/>
      <c r="BP49" s="241"/>
      <c r="BQ49" s="238">
        <v>43</v>
      </c>
      <c r="BR49" s="239"/>
      <c r="BS49" s="996"/>
      <c r="BT49" s="997"/>
      <c r="BU49" s="997"/>
      <c r="BV49" s="997"/>
      <c r="BW49" s="997"/>
      <c r="BX49" s="997"/>
      <c r="BY49" s="997"/>
      <c r="BZ49" s="997"/>
      <c r="CA49" s="997"/>
      <c r="CB49" s="997"/>
      <c r="CC49" s="997"/>
      <c r="CD49" s="997"/>
      <c r="CE49" s="997"/>
      <c r="CF49" s="997"/>
      <c r="CG49" s="1018"/>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30"/>
    </row>
    <row r="50" spans="1:131" ht="26.25" customHeight="1" x14ac:dyDescent="0.2">
      <c r="A50" s="23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2"/>
      <c r="BF50" s="972"/>
      <c r="BG50" s="972"/>
      <c r="BH50" s="972"/>
      <c r="BI50" s="973"/>
      <c r="BJ50" s="232"/>
      <c r="BK50" s="232"/>
      <c r="BL50" s="232"/>
      <c r="BM50" s="232"/>
      <c r="BN50" s="232"/>
      <c r="BO50" s="241"/>
      <c r="BP50" s="241"/>
      <c r="BQ50" s="238">
        <v>44</v>
      </c>
      <c r="BR50" s="239"/>
      <c r="BS50" s="996"/>
      <c r="BT50" s="997"/>
      <c r="BU50" s="997"/>
      <c r="BV50" s="997"/>
      <c r="BW50" s="997"/>
      <c r="BX50" s="997"/>
      <c r="BY50" s="997"/>
      <c r="BZ50" s="997"/>
      <c r="CA50" s="997"/>
      <c r="CB50" s="997"/>
      <c r="CC50" s="997"/>
      <c r="CD50" s="997"/>
      <c r="CE50" s="997"/>
      <c r="CF50" s="997"/>
      <c r="CG50" s="1018"/>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30"/>
    </row>
    <row r="51" spans="1:131" ht="26.25" customHeight="1" x14ac:dyDescent="0.2">
      <c r="A51" s="23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2"/>
      <c r="BF51" s="972"/>
      <c r="BG51" s="972"/>
      <c r="BH51" s="972"/>
      <c r="BI51" s="973"/>
      <c r="BJ51" s="232"/>
      <c r="BK51" s="232"/>
      <c r="BL51" s="232"/>
      <c r="BM51" s="232"/>
      <c r="BN51" s="232"/>
      <c r="BO51" s="241"/>
      <c r="BP51" s="241"/>
      <c r="BQ51" s="238">
        <v>45</v>
      </c>
      <c r="BR51" s="239"/>
      <c r="BS51" s="996"/>
      <c r="BT51" s="997"/>
      <c r="BU51" s="997"/>
      <c r="BV51" s="997"/>
      <c r="BW51" s="997"/>
      <c r="BX51" s="997"/>
      <c r="BY51" s="997"/>
      <c r="BZ51" s="997"/>
      <c r="CA51" s="997"/>
      <c r="CB51" s="997"/>
      <c r="CC51" s="997"/>
      <c r="CD51" s="997"/>
      <c r="CE51" s="997"/>
      <c r="CF51" s="997"/>
      <c r="CG51" s="1018"/>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30"/>
    </row>
    <row r="52" spans="1:131" ht="26.25" customHeight="1" x14ac:dyDescent="0.2">
      <c r="A52" s="23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2"/>
      <c r="BF52" s="972"/>
      <c r="BG52" s="972"/>
      <c r="BH52" s="972"/>
      <c r="BI52" s="973"/>
      <c r="BJ52" s="232"/>
      <c r="BK52" s="232"/>
      <c r="BL52" s="232"/>
      <c r="BM52" s="232"/>
      <c r="BN52" s="232"/>
      <c r="BO52" s="241"/>
      <c r="BP52" s="241"/>
      <c r="BQ52" s="238">
        <v>46</v>
      </c>
      <c r="BR52" s="239"/>
      <c r="BS52" s="996"/>
      <c r="BT52" s="997"/>
      <c r="BU52" s="997"/>
      <c r="BV52" s="997"/>
      <c r="BW52" s="997"/>
      <c r="BX52" s="997"/>
      <c r="BY52" s="997"/>
      <c r="BZ52" s="997"/>
      <c r="CA52" s="997"/>
      <c r="CB52" s="997"/>
      <c r="CC52" s="997"/>
      <c r="CD52" s="997"/>
      <c r="CE52" s="997"/>
      <c r="CF52" s="997"/>
      <c r="CG52" s="1018"/>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30"/>
    </row>
    <row r="53" spans="1:131" ht="26.25" customHeight="1" x14ac:dyDescent="0.2">
      <c r="A53" s="23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2"/>
      <c r="BF53" s="972"/>
      <c r="BG53" s="972"/>
      <c r="BH53" s="972"/>
      <c r="BI53" s="973"/>
      <c r="BJ53" s="232"/>
      <c r="BK53" s="232"/>
      <c r="BL53" s="232"/>
      <c r="BM53" s="232"/>
      <c r="BN53" s="232"/>
      <c r="BO53" s="241"/>
      <c r="BP53" s="241"/>
      <c r="BQ53" s="238">
        <v>47</v>
      </c>
      <c r="BR53" s="239"/>
      <c r="BS53" s="996"/>
      <c r="BT53" s="997"/>
      <c r="BU53" s="997"/>
      <c r="BV53" s="997"/>
      <c r="BW53" s="997"/>
      <c r="BX53" s="997"/>
      <c r="BY53" s="997"/>
      <c r="BZ53" s="997"/>
      <c r="CA53" s="997"/>
      <c r="CB53" s="997"/>
      <c r="CC53" s="997"/>
      <c r="CD53" s="997"/>
      <c r="CE53" s="997"/>
      <c r="CF53" s="997"/>
      <c r="CG53" s="1018"/>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30"/>
    </row>
    <row r="54" spans="1:131" ht="26.25" customHeight="1" x14ac:dyDescent="0.2">
      <c r="A54" s="23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2"/>
      <c r="BF54" s="972"/>
      <c r="BG54" s="972"/>
      <c r="BH54" s="972"/>
      <c r="BI54" s="973"/>
      <c r="BJ54" s="232"/>
      <c r="BK54" s="232"/>
      <c r="BL54" s="232"/>
      <c r="BM54" s="232"/>
      <c r="BN54" s="232"/>
      <c r="BO54" s="241"/>
      <c r="BP54" s="241"/>
      <c r="BQ54" s="238">
        <v>48</v>
      </c>
      <c r="BR54" s="239"/>
      <c r="BS54" s="996"/>
      <c r="BT54" s="997"/>
      <c r="BU54" s="997"/>
      <c r="BV54" s="997"/>
      <c r="BW54" s="997"/>
      <c r="BX54" s="997"/>
      <c r="BY54" s="997"/>
      <c r="BZ54" s="997"/>
      <c r="CA54" s="997"/>
      <c r="CB54" s="997"/>
      <c r="CC54" s="997"/>
      <c r="CD54" s="997"/>
      <c r="CE54" s="997"/>
      <c r="CF54" s="997"/>
      <c r="CG54" s="1018"/>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30"/>
    </row>
    <row r="55" spans="1:131" ht="26.25" customHeight="1" x14ac:dyDescent="0.2">
      <c r="A55" s="23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2"/>
      <c r="BF55" s="972"/>
      <c r="BG55" s="972"/>
      <c r="BH55" s="972"/>
      <c r="BI55" s="973"/>
      <c r="BJ55" s="232"/>
      <c r="BK55" s="232"/>
      <c r="BL55" s="232"/>
      <c r="BM55" s="232"/>
      <c r="BN55" s="232"/>
      <c r="BO55" s="241"/>
      <c r="BP55" s="241"/>
      <c r="BQ55" s="238">
        <v>49</v>
      </c>
      <c r="BR55" s="239"/>
      <c r="BS55" s="996"/>
      <c r="BT55" s="997"/>
      <c r="BU55" s="997"/>
      <c r="BV55" s="997"/>
      <c r="BW55" s="997"/>
      <c r="BX55" s="997"/>
      <c r="BY55" s="997"/>
      <c r="BZ55" s="997"/>
      <c r="CA55" s="997"/>
      <c r="CB55" s="997"/>
      <c r="CC55" s="997"/>
      <c r="CD55" s="997"/>
      <c r="CE55" s="997"/>
      <c r="CF55" s="997"/>
      <c r="CG55" s="1018"/>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30"/>
    </row>
    <row r="56" spans="1:131" ht="26.25" customHeight="1" x14ac:dyDescent="0.2">
      <c r="A56" s="23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2"/>
      <c r="BF56" s="972"/>
      <c r="BG56" s="972"/>
      <c r="BH56" s="972"/>
      <c r="BI56" s="973"/>
      <c r="BJ56" s="232"/>
      <c r="BK56" s="232"/>
      <c r="BL56" s="232"/>
      <c r="BM56" s="232"/>
      <c r="BN56" s="232"/>
      <c r="BO56" s="241"/>
      <c r="BP56" s="241"/>
      <c r="BQ56" s="238">
        <v>50</v>
      </c>
      <c r="BR56" s="239"/>
      <c r="BS56" s="996"/>
      <c r="BT56" s="997"/>
      <c r="BU56" s="997"/>
      <c r="BV56" s="997"/>
      <c r="BW56" s="997"/>
      <c r="BX56" s="997"/>
      <c r="BY56" s="997"/>
      <c r="BZ56" s="997"/>
      <c r="CA56" s="997"/>
      <c r="CB56" s="997"/>
      <c r="CC56" s="997"/>
      <c r="CD56" s="997"/>
      <c r="CE56" s="997"/>
      <c r="CF56" s="997"/>
      <c r="CG56" s="1018"/>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30"/>
    </row>
    <row r="57" spans="1:131" ht="26.25" customHeight="1" x14ac:dyDescent="0.2">
      <c r="A57" s="23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2"/>
      <c r="BF57" s="972"/>
      <c r="BG57" s="972"/>
      <c r="BH57" s="972"/>
      <c r="BI57" s="973"/>
      <c r="BJ57" s="232"/>
      <c r="BK57" s="232"/>
      <c r="BL57" s="232"/>
      <c r="BM57" s="232"/>
      <c r="BN57" s="232"/>
      <c r="BO57" s="241"/>
      <c r="BP57" s="241"/>
      <c r="BQ57" s="238">
        <v>51</v>
      </c>
      <c r="BR57" s="239"/>
      <c r="BS57" s="996"/>
      <c r="BT57" s="997"/>
      <c r="BU57" s="997"/>
      <c r="BV57" s="997"/>
      <c r="BW57" s="997"/>
      <c r="BX57" s="997"/>
      <c r="BY57" s="997"/>
      <c r="BZ57" s="997"/>
      <c r="CA57" s="997"/>
      <c r="CB57" s="997"/>
      <c r="CC57" s="997"/>
      <c r="CD57" s="997"/>
      <c r="CE57" s="997"/>
      <c r="CF57" s="997"/>
      <c r="CG57" s="1018"/>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30"/>
    </row>
    <row r="58" spans="1:131" ht="26.25" customHeight="1" x14ac:dyDescent="0.2">
      <c r="A58" s="23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2"/>
      <c r="BF58" s="972"/>
      <c r="BG58" s="972"/>
      <c r="BH58" s="972"/>
      <c r="BI58" s="973"/>
      <c r="BJ58" s="232"/>
      <c r="BK58" s="232"/>
      <c r="BL58" s="232"/>
      <c r="BM58" s="232"/>
      <c r="BN58" s="232"/>
      <c r="BO58" s="241"/>
      <c r="BP58" s="241"/>
      <c r="BQ58" s="238">
        <v>52</v>
      </c>
      <c r="BR58" s="239"/>
      <c r="BS58" s="996"/>
      <c r="BT58" s="997"/>
      <c r="BU58" s="997"/>
      <c r="BV58" s="997"/>
      <c r="BW58" s="997"/>
      <c r="BX58" s="997"/>
      <c r="BY58" s="997"/>
      <c r="BZ58" s="997"/>
      <c r="CA58" s="997"/>
      <c r="CB58" s="997"/>
      <c r="CC58" s="997"/>
      <c r="CD58" s="997"/>
      <c r="CE58" s="997"/>
      <c r="CF58" s="997"/>
      <c r="CG58" s="1018"/>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30"/>
    </row>
    <row r="59" spans="1:131" ht="26.25" customHeight="1" x14ac:dyDescent="0.2">
      <c r="A59" s="23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2"/>
      <c r="BF59" s="972"/>
      <c r="BG59" s="972"/>
      <c r="BH59" s="972"/>
      <c r="BI59" s="973"/>
      <c r="BJ59" s="232"/>
      <c r="BK59" s="232"/>
      <c r="BL59" s="232"/>
      <c r="BM59" s="232"/>
      <c r="BN59" s="232"/>
      <c r="BO59" s="241"/>
      <c r="BP59" s="241"/>
      <c r="BQ59" s="238">
        <v>53</v>
      </c>
      <c r="BR59" s="239"/>
      <c r="BS59" s="996"/>
      <c r="BT59" s="997"/>
      <c r="BU59" s="997"/>
      <c r="BV59" s="997"/>
      <c r="BW59" s="997"/>
      <c r="BX59" s="997"/>
      <c r="BY59" s="997"/>
      <c r="BZ59" s="997"/>
      <c r="CA59" s="997"/>
      <c r="CB59" s="997"/>
      <c r="CC59" s="997"/>
      <c r="CD59" s="997"/>
      <c r="CE59" s="997"/>
      <c r="CF59" s="997"/>
      <c r="CG59" s="1018"/>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30"/>
    </row>
    <row r="60" spans="1:131" ht="26.25" customHeight="1" x14ac:dyDescent="0.2">
      <c r="A60" s="23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2"/>
      <c r="BF60" s="972"/>
      <c r="BG60" s="972"/>
      <c r="BH60" s="972"/>
      <c r="BI60" s="973"/>
      <c r="BJ60" s="232"/>
      <c r="BK60" s="232"/>
      <c r="BL60" s="232"/>
      <c r="BM60" s="232"/>
      <c r="BN60" s="232"/>
      <c r="BO60" s="241"/>
      <c r="BP60" s="241"/>
      <c r="BQ60" s="238">
        <v>54</v>
      </c>
      <c r="BR60" s="239"/>
      <c r="BS60" s="996"/>
      <c r="BT60" s="997"/>
      <c r="BU60" s="997"/>
      <c r="BV60" s="997"/>
      <c r="BW60" s="997"/>
      <c r="BX60" s="997"/>
      <c r="BY60" s="997"/>
      <c r="BZ60" s="997"/>
      <c r="CA60" s="997"/>
      <c r="CB60" s="997"/>
      <c r="CC60" s="997"/>
      <c r="CD60" s="997"/>
      <c r="CE60" s="997"/>
      <c r="CF60" s="997"/>
      <c r="CG60" s="1018"/>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30"/>
    </row>
    <row r="61" spans="1:131" ht="26.25" customHeight="1" thickBot="1" x14ac:dyDescent="0.25">
      <c r="A61" s="23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2"/>
      <c r="BF61" s="972"/>
      <c r="BG61" s="972"/>
      <c r="BH61" s="972"/>
      <c r="BI61" s="973"/>
      <c r="BJ61" s="232"/>
      <c r="BK61" s="232"/>
      <c r="BL61" s="232"/>
      <c r="BM61" s="232"/>
      <c r="BN61" s="232"/>
      <c r="BO61" s="241"/>
      <c r="BP61" s="241"/>
      <c r="BQ61" s="238">
        <v>55</v>
      </c>
      <c r="BR61" s="239"/>
      <c r="BS61" s="996"/>
      <c r="BT61" s="997"/>
      <c r="BU61" s="997"/>
      <c r="BV61" s="997"/>
      <c r="BW61" s="997"/>
      <c r="BX61" s="997"/>
      <c r="BY61" s="997"/>
      <c r="BZ61" s="997"/>
      <c r="CA61" s="997"/>
      <c r="CB61" s="997"/>
      <c r="CC61" s="997"/>
      <c r="CD61" s="997"/>
      <c r="CE61" s="997"/>
      <c r="CF61" s="997"/>
      <c r="CG61" s="1018"/>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30"/>
    </row>
    <row r="62" spans="1:131" ht="26.25" customHeight="1" x14ac:dyDescent="0.2">
      <c r="A62" s="23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2"/>
      <c r="BF62" s="972"/>
      <c r="BG62" s="972"/>
      <c r="BH62" s="972"/>
      <c r="BI62" s="973"/>
      <c r="BJ62" s="1031" t="s">
        <v>407</v>
      </c>
      <c r="BK62" s="1032"/>
      <c r="BL62" s="1032"/>
      <c r="BM62" s="1032"/>
      <c r="BN62" s="1033"/>
      <c r="BO62" s="241"/>
      <c r="BP62" s="241"/>
      <c r="BQ62" s="238">
        <v>56</v>
      </c>
      <c r="BR62" s="239"/>
      <c r="BS62" s="996"/>
      <c r="BT62" s="997"/>
      <c r="BU62" s="997"/>
      <c r="BV62" s="997"/>
      <c r="BW62" s="997"/>
      <c r="BX62" s="997"/>
      <c r="BY62" s="997"/>
      <c r="BZ62" s="997"/>
      <c r="CA62" s="997"/>
      <c r="CB62" s="997"/>
      <c r="CC62" s="997"/>
      <c r="CD62" s="997"/>
      <c r="CE62" s="997"/>
      <c r="CF62" s="997"/>
      <c r="CG62" s="1018"/>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30"/>
    </row>
    <row r="63" spans="1:131" ht="26.25" customHeight="1" thickBot="1" x14ac:dyDescent="0.25">
      <c r="A63" s="240" t="s">
        <v>381</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4"/>
      <c r="AF63" s="1025">
        <v>53845</v>
      </c>
      <c r="AG63" s="959"/>
      <c r="AH63" s="959"/>
      <c r="AI63" s="959"/>
      <c r="AJ63" s="1026"/>
      <c r="AK63" s="1027"/>
      <c r="AL63" s="963"/>
      <c r="AM63" s="963"/>
      <c r="AN63" s="963"/>
      <c r="AO63" s="963"/>
      <c r="AP63" s="959"/>
      <c r="AQ63" s="959"/>
      <c r="AR63" s="959"/>
      <c r="AS63" s="959"/>
      <c r="AT63" s="959"/>
      <c r="AU63" s="959"/>
      <c r="AV63" s="959"/>
      <c r="AW63" s="959"/>
      <c r="AX63" s="959"/>
      <c r="AY63" s="959"/>
      <c r="AZ63" s="1021"/>
      <c r="BA63" s="1021"/>
      <c r="BB63" s="1021"/>
      <c r="BC63" s="1021"/>
      <c r="BD63" s="1021"/>
      <c r="BE63" s="960"/>
      <c r="BF63" s="960"/>
      <c r="BG63" s="960"/>
      <c r="BH63" s="960"/>
      <c r="BI63" s="961"/>
      <c r="BJ63" s="1022" t="s">
        <v>122</v>
      </c>
      <c r="BK63" s="953"/>
      <c r="BL63" s="953"/>
      <c r="BM63" s="953"/>
      <c r="BN63" s="1023"/>
      <c r="BO63" s="241"/>
      <c r="BP63" s="241"/>
      <c r="BQ63" s="238">
        <v>57</v>
      </c>
      <c r="BR63" s="239"/>
      <c r="BS63" s="996"/>
      <c r="BT63" s="997"/>
      <c r="BU63" s="997"/>
      <c r="BV63" s="997"/>
      <c r="BW63" s="997"/>
      <c r="BX63" s="997"/>
      <c r="BY63" s="997"/>
      <c r="BZ63" s="997"/>
      <c r="CA63" s="997"/>
      <c r="CB63" s="997"/>
      <c r="CC63" s="997"/>
      <c r="CD63" s="997"/>
      <c r="CE63" s="997"/>
      <c r="CF63" s="997"/>
      <c r="CG63" s="1018"/>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6"/>
      <c r="BT64" s="997"/>
      <c r="BU64" s="997"/>
      <c r="BV64" s="997"/>
      <c r="BW64" s="997"/>
      <c r="BX64" s="997"/>
      <c r="BY64" s="997"/>
      <c r="BZ64" s="997"/>
      <c r="CA64" s="997"/>
      <c r="CB64" s="997"/>
      <c r="CC64" s="997"/>
      <c r="CD64" s="997"/>
      <c r="CE64" s="997"/>
      <c r="CF64" s="997"/>
      <c r="CG64" s="1018"/>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30"/>
    </row>
    <row r="65" spans="1:13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6"/>
      <c r="BT65" s="997"/>
      <c r="BU65" s="997"/>
      <c r="BV65" s="997"/>
      <c r="BW65" s="997"/>
      <c r="BX65" s="997"/>
      <c r="BY65" s="997"/>
      <c r="BZ65" s="997"/>
      <c r="CA65" s="997"/>
      <c r="CB65" s="997"/>
      <c r="CC65" s="997"/>
      <c r="CD65" s="997"/>
      <c r="CE65" s="997"/>
      <c r="CF65" s="997"/>
      <c r="CG65" s="1018"/>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30"/>
    </row>
    <row r="66" spans="1:131" ht="26.25" customHeight="1" x14ac:dyDescent="0.2">
      <c r="A66" s="999" t="s">
        <v>410</v>
      </c>
      <c r="B66" s="1000"/>
      <c r="C66" s="1000"/>
      <c r="D66" s="1000"/>
      <c r="E66" s="1000"/>
      <c r="F66" s="1000"/>
      <c r="G66" s="1000"/>
      <c r="H66" s="1000"/>
      <c r="I66" s="1000"/>
      <c r="J66" s="1000"/>
      <c r="K66" s="1000"/>
      <c r="L66" s="1000"/>
      <c r="M66" s="1000"/>
      <c r="N66" s="1000"/>
      <c r="O66" s="1000"/>
      <c r="P66" s="1001"/>
      <c r="Q66" s="1005" t="s">
        <v>385</v>
      </c>
      <c r="R66" s="1006"/>
      <c r="S66" s="1006"/>
      <c r="T66" s="1006"/>
      <c r="U66" s="1007"/>
      <c r="V66" s="1005" t="s">
        <v>386</v>
      </c>
      <c r="W66" s="1006"/>
      <c r="X66" s="1006"/>
      <c r="Y66" s="1006"/>
      <c r="Z66" s="1007"/>
      <c r="AA66" s="1005" t="s">
        <v>387</v>
      </c>
      <c r="AB66" s="1006"/>
      <c r="AC66" s="1006"/>
      <c r="AD66" s="1006"/>
      <c r="AE66" s="1007"/>
      <c r="AF66" s="1011" t="s">
        <v>388</v>
      </c>
      <c r="AG66" s="1012"/>
      <c r="AH66" s="1012"/>
      <c r="AI66" s="1012"/>
      <c r="AJ66" s="1013"/>
      <c r="AK66" s="1005" t="s">
        <v>389</v>
      </c>
      <c r="AL66" s="1000"/>
      <c r="AM66" s="1000"/>
      <c r="AN66" s="1000"/>
      <c r="AO66" s="1001"/>
      <c r="AP66" s="1005" t="s">
        <v>390</v>
      </c>
      <c r="AQ66" s="1006"/>
      <c r="AR66" s="1006"/>
      <c r="AS66" s="1006"/>
      <c r="AT66" s="1007"/>
      <c r="AU66" s="1005" t="s">
        <v>411</v>
      </c>
      <c r="AV66" s="1006"/>
      <c r="AW66" s="1006"/>
      <c r="AX66" s="1006"/>
      <c r="AY66" s="1007"/>
      <c r="AZ66" s="1005" t="s">
        <v>364</v>
      </c>
      <c r="BA66" s="1006"/>
      <c r="BB66" s="1006"/>
      <c r="BC66" s="1006"/>
      <c r="BD66" s="1019"/>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0"/>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90" t="s">
        <v>590</v>
      </c>
      <c r="C68" s="988"/>
      <c r="D68" s="988"/>
      <c r="E68" s="988"/>
      <c r="F68" s="988"/>
      <c r="G68" s="988"/>
      <c r="H68" s="988"/>
      <c r="I68" s="988"/>
      <c r="J68" s="988"/>
      <c r="K68" s="988"/>
      <c r="L68" s="988"/>
      <c r="M68" s="988"/>
      <c r="N68" s="988"/>
      <c r="O68" s="988"/>
      <c r="P68" s="991"/>
      <c r="Q68" s="992">
        <v>581</v>
      </c>
      <c r="R68" s="985"/>
      <c r="S68" s="985"/>
      <c r="T68" s="985"/>
      <c r="U68" s="986"/>
      <c r="V68" s="984">
        <v>561</v>
      </c>
      <c r="W68" s="985"/>
      <c r="X68" s="985"/>
      <c r="Y68" s="985"/>
      <c r="Z68" s="986"/>
      <c r="AA68" s="984">
        <v>20</v>
      </c>
      <c r="AB68" s="985"/>
      <c r="AC68" s="985"/>
      <c r="AD68" s="985"/>
      <c r="AE68" s="986"/>
      <c r="AF68" s="984">
        <v>20</v>
      </c>
      <c r="AG68" s="985"/>
      <c r="AH68" s="985"/>
      <c r="AI68" s="985"/>
      <c r="AJ68" s="986"/>
      <c r="AK68" s="984">
        <v>0</v>
      </c>
      <c r="AL68" s="985"/>
      <c r="AM68" s="985"/>
      <c r="AN68" s="985"/>
      <c r="AO68" s="986"/>
      <c r="AP68" s="984">
        <v>0</v>
      </c>
      <c r="AQ68" s="985"/>
      <c r="AR68" s="985"/>
      <c r="AS68" s="985"/>
      <c r="AT68" s="986"/>
      <c r="AU68" s="984"/>
      <c r="AV68" s="985"/>
      <c r="AW68" s="985"/>
      <c r="AX68" s="985"/>
      <c r="AY68" s="986"/>
      <c r="AZ68" s="987"/>
      <c r="BA68" s="988"/>
      <c r="BB68" s="988"/>
      <c r="BC68" s="988"/>
      <c r="BD68" s="989"/>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591</v>
      </c>
      <c r="C69" s="975"/>
      <c r="D69" s="975"/>
      <c r="E69" s="975"/>
      <c r="F69" s="975"/>
      <c r="G69" s="975"/>
      <c r="H69" s="975"/>
      <c r="I69" s="975"/>
      <c r="J69" s="975"/>
      <c r="K69" s="975"/>
      <c r="L69" s="975"/>
      <c r="M69" s="975"/>
      <c r="N69" s="975"/>
      <c r="O69" s="975"/>
      <c r="P69" s="976"/>
      <c r="Q69" s="978">
        <v>5869</v>
      </c>
      <c r="R69" s="979"/>
      <c r="S69" s="979"/>
      <c r="T69" s="979"/>
      <c r="U69" s="980"/>
      <c r="V69" s="981">
        <v>5852</v>
      </c>
      <c r="W69" s="979"/>
      <c r="X69" s="979"/>
      <c r="Y69" s="979"/>
      <c r="Z69" s="980"/>
      <c r="AA69" s="981">
        <v>17</v>
      </c>
      <c r="AB69" s="979"/>
      <c r="AC69" s="979"/>
      <c r="AD69" s="979"/>
      <c r="AE69" s="980"/>
      <c r="AF69" s="981">
        <v>17</v>
      </c>
      <c r="AG69" s="979"/>
      <c r="AH69" s="979"/>
      <c r="AI69" s="979"/>
      <c r="AJ69" s="980"/>
      <c r="AK69" s="981">
        <v>0</v>
      </c>
      <c r="AL69" s="979"/>
      <c r="AM69" s="979"/>
      <c r="AN69" s="979"/>
      <c r="AO69" s="980"/>
      <c r="AP69" s="981">
        <v>0</v>
      </c>
      <c r="AQ69" s="979"/>
      <c r="AR69" s="979"/>
      <c r="AS69" s="979"/>
      <c r="AT69" s="980"/>
      <c r="AU69" s="981"/>
      <c r="AV69" s="979"/>
      <c r="AW69" s="979"/>
      <c r="AX69" s="979"/>
      <c r="AY69" s="980"/>
      <c r="AZ69" s="982"/>
      <c r="BA69" s="975"/>
      <c r="BB69" s="975"/>
      <c r="BC69" s="975"/>
      <c r="BD69" s="98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592</v>
      </c>
      <c r="C70" s="975"/>
      <c r="D70" s="975"/>
      <c r="E70" s="975"/>
      <c r="F70" s="975"/>
      <c r="G70" s="975"/>
      <c r="H70" s="975"/>
      <c r="I70" s="975"/>
      <c r="J70" s="975"/>
      <c r="K70" s="975"/>
      <c r="L70" s="975"/>
      <c r="M70" s="975"/>
      <c r="N70" s="975"/>
      <c r="O70" s="975"/>
      <c r="P70" s="976"/>
      <c r="Q70" s="978">
        <v>282</v>
      </c>
      <c r="R70" s="979"/>
      <c r="S70" s="979"/>
      <c r="T70" s="979"/>
      <c r="U70" s="980"/>
      <c r="V70" s="981">
        <v>276</v>
      </c>
      <c r="W70" s="979"/>
      <c r="X70" s="979"/>
      <c r="Y70" s="979"/>
      <c r="Z70" s="980"/>
      <c r="AA70" s="981">
        <v>5</v>
      </c>
      <c r="AB70" s="979"/>
      <c r="AC70" s="979"/>
      <c r="AD70" s="979"/>
      <c r="AE70" s="980"/>
      <c r="AF70" s="981">
        <v>5</v>
      </c>
      <c r="AG70" s="979"/>
      <c r="AH70" s="979"/>
      <c r="AI70" s="979"/>
      <c r="AJ70" s="980"/>
      <c r="AK70" s="981">
        <v>0</v>
      </c>
      <c r="AL70" s="979"/>
      <c r="AM70" s="979"/>
      <c r="AN70" s="979"/>
      <c r="AO70" s="980"/>
      <c r="AP70" s="981">
        <v>1090</v>
      </c>
      <c r="AQ70" s="979"/>
      <c r="AR70" s="979"/>
      <c r="AS70" s="979"/>
      <c r="AT70" s="980"/>
      <c r="AU70" s="981">
        <v>0</v>
      </c>
      <c r="AV70" s="979"/>
      <c r="AW70" s="979"/>
      <c r="AX70" s="979"/>
      <c r="AY70" s="980"/>
      <c r="AZ70" s="982"/>
      <c r="BA70" s="975"/>
      <c r="BB70" s="975"/>
      <c r="BC70" s="975"/>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593</v>
      </c>
      <c r="C71" s="975"/>
      <c r="D71" s="975"/>
      <c r="E71" s="975"/>
      <c r="F71" s="975"/>
      <c r="G71" s="975"/>
      <c r="H71" s="975"/>
      <c r="I71" s="975"/>
      <c r="J71" s="975"/>
      <c r="K71" s="975"/>
      <c r="L71" s="975"/>
      <c r="M71" s="975"/>
      <c r="N71" s="975"/>
      <c r="O71" s="975"/>
      <c r="P71" s="976"/>
      <c r="Q71" s="978">
        <v>117</v>
      </c>
      <c r="R71" s="979"/>
      <c r="S71" s="979"/>
      <c r="T71" s="979"/>
      <c r="U71" s="980"/>
      <c r="V71" s="981">
        <v>75</v>
      </c>
      <c r="W71" s="979"/>
      <c r="X71" s="979"/>
      <c r="Y71" s="979"/>
      <c r="Z71" s="980"/>
      <c r="AA71" s="981">
        <v>42</v>
      </c>
      <c r="AB71" s="979"/>
      <c r="AC71" s="979"/>
      <c r="AD71" s="979"/>
      <c r="AE71" s="980"/>
      <c r="AF71" s="981">
        <v>42</v>
      </c>
      <c r="AG71" s="979"/>
      <c r="AH71" s="979"/>
      <c r="AI71" s="979"/>
      <c r="AJ71" s="980"/>
      <c r="AK71" s="981">
        <v>0</v>
      </c>
      <c r="AL71" s="979"/>
      <c r="AM71" s="979"/>
      <c r="AN71" s="979"/>
      <c r="AO71" s="980"/>
      <c r="AP71" s="981">
        <v>0</v>
      </c>
      <c r="AQ71" s="979"/>
      <c r="AR71" s="979"/>
      <c r="AS71" s="979"/>
      <c r="AT71" s="980"/>
      <c r="AU71" s="981">
        <v>0</v>
      </c>
      <c r="AV71" s="979"/>
      <c r="AW71" s="979"/>
      <c r="AX71" s="979"/>
      <c r="AY71" s="980"/>
      <c r="AZ71" s="982"/>
      <c r="BA71" s="975"/>
      <c r="BB71" s="975"/>
      <c r="BC71" s="975"/>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594</v>
      </c>
      <c r="C72" s="975"/>
      <c r="D72" s="975"/>
      <c r="E72" s="975"/>
      <c r="F72" s="975"/>
      <c r="G72" s="975"/>
      <c r="H72" s="975"/>
      <c r="I72" s="975"/>
      <c r="J72" s="975"/>
      <c r="K72" s="975"/>
      <c r="L72" s="975"/>
      <c r="M72" s="975"/>
      <c r="N72" s="975"/>
      <c r="O72" s="975"/>
      <c r="P72" s="976"/>
      <c r="Q72" s="978">
        <v>420</v>
      </c>
      <c r="R72" s="979"/>
      <c r="S72" s="979"/>
      <c r="T72" s="979"/>
      <c r="U72" s="980"/>
      <c r="V72" s="981">
        <v>342</v>
      </c>
      <c r="W72" s="979"/>
      <c r="X72" s="979"/>
      <c r="Y72" s="979"/>
      <c r="Z72" s="980"/>
      <c r="AA72" s="981">
        <v>78</v>
      </c>
      <c r="AB72" s="979"/>
      <c r="AC72" s="979"/>
      <c r="AD72" s="979"/>
      <c r="AE72" s="980"/>
      <c r="AF72" s="981">
        <v>78</v>
      </c>
      <c r="AG72" s="979"/>
      <c r="AH72" s="979"/>
      <c r="AI72" s="979"/>
      <c r="AJ72" s="980"/>
      <c r="AK72" s="981">
        <v>0</v>
      </c>
      <c r="AL72" s="979"/>
      <c r="AM72" s="979"/>
      <c r="AN72" s="979"/>
      <c r="AO72" s="980"/>
      <c r="AP72" s="981">
        <v>0</v>
      </c>
      <c r="AQ72" s="979"/>
      <c r="AR72" s="979"/>
      <c r="AS72" s="979"/>
      <c r="AT72" s="980"/>
      <c r="AU72" s="981">
        <v>0</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595</v>
      </c>
      <c r="C73" s="975"/>
      <c r="D73" s="975"/>
      <c r="E73" s="975"/>
      <c r="F73" s="975"/>
      <c r="G73" s="975"/>
      <c r="H73" s="975"/>
      <c r="I73" s="975"/>
      <c r="J73" s="975"/>
      <c r="K73" s="975"/>
      <c r="L73" s="975"/>
      <c r="M73" s="975"/>
      <c r="N73" s="975"/>
      <c r="O73" s="975"/>
      <c r="P73" s="976"/>
      <c r="Q73" s="978">
        <v>2831</v>
      </c>
      <c r="R73" s="979"/>
      <c r="S73" s="979"/>
      <c r="T73" s="979"/>
      <c r="U73" s="980"/>
      <c r="V73" s="981">
        <v>2541</v>
      </c>
      <c r="W73" s="979"/>
      <c r="X73" s="979"/>
      <c r="Y73" s="979"/>
      <c r="Z73" s="980"/>
      <c r="AA73" s="981">
        <v>290</v>
      </c>
      <c r="AB73" s="979"/>
      <c r="AC73" s="979"/>
      <c r="AD73" s="979"/>
      <c r="AE73" s="980"/>
      <c r="AF73" s="981">
        <v>290</v>
      </c>
      <c r="AG73" s="979"/>
      <c r="AH73" s="979"/>
      <c r="AI73" s="979"/>
      <c r="AJ73" s="980"/>
      <c r="AK73" s="981">
        <v>275</v>
      </c>
      <c r="AL73" s="979"/>
      <c r="AM73" s="979"/>
      <c r="AN73" s="979"/>
      <c r="AO73" s="980"/>
      <c r="AP73" s="981">
        <v>8365</v>
      </c>
      <c r="AQ73" s="979"/>
      <c r="AR73" s="979"/>
      <c r="AS73" s="979"/>
      <c r="AT73" s="980"/>
      <c r="AU73" s="981">
        <v>2150</v>
      </c>
      <c r="AV73" s="979"/>
      <c r="AW73" s="979"/>
      <c r="AX73" s="979"/>
      <c r="AY73" s="980"/>
      <c r="AZ73" s="982"/>
      <c r="BA73" s="975"/>
      <c r="BB73" s="975"/>
      <c r="BC73" s="975"/>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596</v>
      </c>
      <c r="C74" s="975"/>
      <c r="D74" s="975"/>
      <c r="E74" s="975"/>
      <c r="F74" s="975"/>
      <c r="G74" s="975"/>
      <c r="H74" s="975"/>
      <c r="I74" s="975"/>
      <c r="J74" s="975"/>
      <c r="K74" s="975"/>
      <c r="L74" s="975"/>
      <c r="M74" s="975"/>
      <c r="N74" s="975"/>
      <c r="O74" s="975"/>
      <c r="P74" s="976"/>
      <c r="Q74" s="978">
        <v>10</v>
      </c>
      <c r="R74" s="979"/>
      <c r="S74" s="979"/>
      <c r="T74" s="979"/>
      <c r="U74" s="980"/>
      <c r="V74" s="981">
        <v>8</v>
      </c>
      <c r="W74" s="979"/>
      <c r="X74" s="979"/>
      <c r="Y74" s="979"/>
      <c r="Z74" s="980"/>
      <c r="AA74" s="981">
        <v>2</v>
      </c>
      <c r="AB74" s="979"/>
      <c r="AC74" s="979"/>
      <c r="AD74" s="979"/>
      <c r="AE74" s="980"/>
      <c r="AF74" s="981">
        <v>2</v>
      </c>
      <c r="AG74" s="979"/>
      <c r="AH74" s="979"/>
      <c r="AI74" s="979"/>
      <c r="AJ74" s="980"/>
      <c r="AK74" s="981">
        <v>0</v>
      </c>
      <c r="AL74" s="979"/>
      <c r="AM74" s="979"/>
      <c r="AN74" s="979"/>
      <c r="AO74" s="980"/>
      <c r="AP74" s="981">
        <v>0</v>
      </c>
      <c r="AQ74" s="979"/>
      <c r="AR74" s="979"/>
      <c r="AS74" s="979"/>
      <c r="AT74" s="980"/>
      <c r="AU74" s="981">
        <v>0</v>
      </c>
      <c r="AV74" s="979"/>
      <c r="AW74" s="979"/>
      <c r="AX74" s="979"/>
      <c r="AY74" s="980"/>
      <c r="AZ74" s="982"/>
      <c r="BA74" s="975"/>
      <c r="BB74" s="975"/>
      <c r="BC74" s="975"/>
      <c r="BD74" s="98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597</v>
      </c>
      <c r="C75" s="975"/>
      <c r="D75" s="975"/>
      <c r="E75" s="975"/>
      <c r="F75" s="975"/>
      <c r="G75" s="975"/>
      <c r="H75" s="975"/>
      <c r="I75" s="975"/>
      <c r="J75" s="975"/>
      <c r="K75" s="975"/>
      <c r="L75" s="975"/>
      <c r="M75" s="975"/>
      <c r="N75" s="975"/>
      <c r="O75" s="975"/>
      <c r="P75" s="976"/>
      <c r="Q75" s="978">
        <v>204</v>
      </c>
      <c r="R75" s="979"/>
      <c r="S75" s="979"/>
      <c r="T75" s="979"/>
      <c r="U75" s="980"/>
      <c r="V75" s="981">
        <v>176</v>
      </c>
      <c r="W75" s="979"/>
      <c r="X75" s="979"/>
      <c r="Y75" s="979"/>
      <c r="Z75" s="980"/>
      <c r="AA75" s="981">
        <v>28</v>
      </c>
      <c r="AB75" s="979"/>
      <c r="AC75" s="979"/>
      <c r="AD75" s="979"/>
      <c r="AE75" s="980"/>
      <c r="AF75" s="981">
        <v>28</v>
      </c>
      <c r="AG75" s="979"/>
      <c r="AH75" s="979"/>
      <c r="AI75" s="979"/>
      <c r="AJ75" s="980"/>
      <c r="AK75" s="981">
        <v>0</v>
      </c>
      <c r="AL75" s="979"/>
      <c r="AM75" s="979"/>
      <c r="AN75" s="979"/>
      <c r="AO75" s="980"/>
      <c r="AP75" s="981">
        <v>0</v>
      </c>
      <c r="AQ75" s="979"/>
      <c r="AR75" s="979"/>
      <c r="AS75" s="979"/>
      <c r="AT75" s="980"/>
      <c r="AU75" s="981">
        <v>0</v>
      </c>
      <c r="AV75" s="979"/>
      <c r="AW75" s="979"/>
      <c r="AX75" s="979"/>
      <c r="AY75" s="980"/>
      <c r="AZ75" s="982"/>
      <c r="BA75" s="975"/>
      <c r="BB75" s="975"/>
      <c r="BC75" s="975"/>
      <c r="BD75" s="98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598</v>
      </c>
      <c r="C76" s="975"/>
      <c r="D76" s="975"/>
      <c r="E76" s="975"/>
      <c r="F76" s="975"/>
      <c r="G76" s="975"/>
      <c r="H76" s="975"/>
      <c r="I76" s="975"/>
      <c r="J76" s="975"/>
      <c r="K76" s="975"/>
      <c r="L76" s="975"/>
      <c r="M76" s="975"/>
      <c r="N76" s="975"/>
      <c r="O76" s="975"/>
      <c r="P76" s="976"/>
      <c r="Q76" s="978">
        <v>11870</v>
      </c>
      <c r="R76" s="979"/>
      <c r="S76" s="979"/>
      <c r="T76" s="979"/>
      <c r="U76" s="980"/>
      <c r="V76" s="981">
        <v>11710</v>
      </c>
      <c r="W76" s="979"/>
      <c r="X76" s="979"/>
      <c r="Y76" s="979"/>
      <c r="Z76" s="980"/>
      <c r="AA76" s="981">
        <v>160</v>
      </c>
      <c r="AB76" s="979"/>
      <c r="AC76" s="979"/>
      <c r="AD76" s="979"/>
      <c r="AE76" s="980"/>
      <c r="AF76" s="981">
        <v>4450</v>
      </c>
      <c r="AG76" s="979"/>
      <c r="AH76" s="979"/>
      <c r="AI76" s="979"/>
      <c r="AJ76" s="980"/>
      <c r="AK76" s="981">
        <v>25</v>
      </c>
      <c r="AL76" s="979"/>
      <c r="AM76" s="979"/>
      <c r="AN76" s="979"/>
      <c r="AO76" s="980"/>
      <c r="AP76" s="981">
        <v>6254</v>
      </c>
      <c r="AQ76" s="979"/>
      <c r="AR76" s="979"/>
      <c r="AS76" s="979"/>
      <c r="AT76" s="980"/>
      <c r="AU76" s="981">
        <v>0</v>
      </c>
      <c r="AV76" s="979"/>
      <c r="AW76" s="979"/>
      <c r="AX76" s="979"/>
      <c r="AY76" s="980"/>
      <c r="AZ76" s="982" t="s">
        <v>599</v>
      </c>
      <c r="BA76" s="975"/>
      <c r="BB76" s="975"/>
      <c r="BC76" s="975"/>
      <c r="BD76" s="98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381</v>
      </c>
      <c r="B88" s="937" t="s">
        <v>412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4932</v>
      </c>
      <c r="AG88" s="959"/>
      <c r="AH88" s="959"/>
      <c r="AI88" s="959"/>
      <c r="AJ88" s="959"/>
      <c r="AK88" s="963"/>
      <c r="AL88" s="963"/>
      <c r="AM88" s="963"/>
      <c r="AN88" s="963"/>
      <c r="AO88" s="963"/>
      <c r="AP88" s="959">
        <v>15709</v>
      </c>
      <c r="AQ88" s="959"/>
      <c r="AR88" s="959"/>
      <c r="AS88" s="959"/>
      <c r="AT88" s="959"/>
      <c r="AU88" s="959">
        <v>2150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413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110320.75</v>
      </c>
      <c r="CS102" s="953"/>
      <c r="CT102" s="953"/>
      <c r="CU102" s="953"/>
      <c r="CV102" s="954"/>
      <c r="CW102" s="952">
        <v>45939</v>
      </c>
      <c r="CX102" s="953"/>
      <c r="CY102" s="953"/>
      <c r="CZ102" s="953"/>
      <c r="DA102" s="954"/>
      <c r="DB102" s="952">
        <v>12284</v>
      </c>
      <c r="DC102" s="953"/>
      <c r="DD102" s="953"/>
      <c r="DE102" s="953"/>
      <c r="DF102" s="954"/>
      <c r="DG102" s="952">
        <v>98930</v>
      </c>
      <c r="DH102" s="953"/>
      <c r="DI102" s="953"/>
      <c r="DJ102" s="953"/>
      <c r="DK102" s="954"/>
      <c r="DL102" s="952">
        <v>11574</v>
      </c>
      <c r="DM102" s="953"/>
      <c r="DN102" s="953"/>
      <c r="DO102" s="953"/>
      <c r="DP102" s="954"/>
      <c r="DQ102" s="952">
        <v>12070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421</v>
      </c>
      <c r="AB109" s="896"/>
      <c r="AC109" s="896"/>
      <c r="AD109" s="896"/>
      <c r="AE109" s="897"/>
      <c r="AF109" s="898" t="s">
        <v>422</v>
      </c>
      <c r="AG109" s="896"/>
      <c r="AH109" s="896"/>
      <c r="AI109" s="896"/>
      <c r="AJ109" s="897"/>
      <c r="AK109" s="898" t="s">
        <v>294</v>
      </c>
      <c r="AL109" s="896"/>
      <c r="AM109" s="896"/>
      <c r="AN109" s="896"/>
      <c r="AO109" s="897"/>
      <c r="AP109" s="898" t="s">
        <v>423</v>
      </c>
      <c r="AQ109" s="896"/>
      <c r="AR109" s="896"/>
      <c r="AS109" s="896"/>
      <c r="AT109" s="929"/>
      <c r="AU109" s="895" t="s">
        <v>420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421</v>
      </c>
      <c r="BR109" s="896"/>
      <c r="BS109" s="896"/>
      <c r="BT109" s="896"/>
      <c r="BU109" s="897"/>
      <c r="BV109" s="898" t="s">
        <v>422</v>
      </c>
      <c r="BW109" s="896"/>
      <c r="BX109" s="896"/>
      <c r="BY109" s="896"/>
      <c r="BZ109" s="897"/>
      <c r="CA109" s="898" t="s">
        <v>294</v>
      </c>
      <c r="CB109" s="896"/>
      <c r="CC109" s="896"/>
      <c r="CD109" s="896"/>
      <c r="CE109" s="897"/>
      <c r="CF109" s="936" t="s">
        <v>423</v>
      </c>
      <c r="CG109" s="936"/>
      <c r="CH109" s="936"/>
      <c r="CI109" s="936"/>
      <c r="CJ109" s="936"/>
      <c r="CK109" s="898" t="s">
        <v>424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421</v>
      </c>
      <c r="DH109" s="896"/>
      <c r="DI109" s="896"/>
      <c r="DJ109" s="896"/>
      <c r="DK109" s="897"/>
      <c r="DL109" s="898" t="s">
        <v>422</v>
      </c>
      <c r="DM109" s="896"/>
      <c r="DN109" s="896"/>
      <c r="DO109" s="896"/>
      <c r="DP109" s="897"/>
      <c r="DQ109" s="898" t="s">
        <v>294</v>
      </c>
      <c r="DR109" s="896"/>
      <c r="DS109" s="896"/>
      <c r="DT109" s="896"/>
      <c r="DU109" s="897"/>
      <c r="DV109" s="898" t="s">
        <v>423</v>
      </c>
      <c r="DW109" s="896"/>
      <c r="DX109" s="896"/>
      <c r="DY109" s="896"/>
      <c r="DZ109" s="929"/>
    </row>
    <row r="110" spans="1:131" s="230" customFormat="1" ht="26.25" customHeight="1" x14ac:dyDescent="0.2">
      <c r="A110" s="807" t="s">
        <v>425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48439070</v>
      </c>
      <c r="AB110" s="889"/>
      <c r="AC110" s="889"/>
      <c r="AD110" s="889"/>
      <c r="AE110" s="890"/>
      <c r="AF110" s="891">
        <v>52383337</v>
      </c>
      <c r="AG110" s="889"/>
      <c r="AH110" s="889"/>
      <c r="AI110" s="889"/>
      <c r="AJ110" s="890"/>
      <c r="AK110" s="891">
        <v>46486754</v>
      </c>
      <c r="AL110" s="889"/>
      <c r="AM110" s="889"/>
      <c r="AN110" s="889"/>
      <c r="AO110" s="890"/>
      <c r="AP110" s="892">
        <v>11.7</v>
      </c>
      <c r="AQ110" s="893"/>
      <c r="AR110" s="893"/>
      <c r="AS110" s="893"/>
      <c r="AT110" s="894"/>
      <c r="AU110" s="930" t="s">
        <v>69</v>
      </c>
      <c r="AV110" s="931"/>
      <c r="AW110" s="931"/>
      <c r="AX110" s="931"/>
      <c r="AY110" s="931"/>
      <c r="AZ110" s="860" t="s">
        <v>426</v>
      </c>
      <c r="BA110" s="808"/>
      <c r="BB110" s="808"/>
      <c r="BC110" s="808"/>
      <c r="BD110" s="808"/>
      <c r="BE110" s="808"/>
      <c r="BF110" s="808"/>
      <c r="BG110" s="808"/>
      <c r="BH110" s="808"/>
      <c r="BI110" s="808"/>
      <c r="BJ110" s="808"/>
      <c r="BK110" s="808"/>
      <c r="BL110" s="808"/>
      <c r="BM110" s="808"/>
      <c r="BN110" s="808"/>
      <c r="BO110" s="808"/>
      <c r="BP110" s="809"/>
      <c r="BQ110" s="861">
        <v>1401546289</v>
      </c>
      <c r="BR110" s="842"/>
      <c r="BS110" s="842"/>
      <c r="BT110" s="842"/>
      <c r="BU110" s="842"/>
      <c r="BV110" s="842">
        <v>1387605598</v>
      </c>
      <c r="BW110" s="842"/>
      <c r="BX110" s="842"/>
      <c r="BY110" s="842"/>
      <c r="BZ110" s="842"/>
      <c r="CA110" s="842">
        <v>1367746081</v>
      </c>
      <c r="CB110" s="842"/>
      <c r="CC110" s="842"/>
      <c r="CD110" s="842"/>
      <c r="CE110" s="842"/>
      <c r="CF110" s="866">
        <v>345.4</v>
      </c>
      <c r="CG110" s="867"/>
      <c r="CH110" s="867"/>
      <c r="CI110" s="867"/>
      <c r="CJ110" s="867"/>
      <c r="CK110" s="926" t="s">
        <v>427</v>
      </c>
      <c r="CL110" s="819"/>
      <c r="CM110" s="860" t="s">
        <v>428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31334716</v>
      </c>
      <c r="DH110" s="842"/>
      <c r="DI110" s="842"/>
      <c r="DJ110" s="842"/>
      <c r="DK110" s="842"/>
      <c r="DL110" s="842">
        <v>29265184</v>
      </c>
      <c r="DM110" s="842"/>
      <c r="DN110" s="842"/>
      <c r="DO110" s="842"/>
      <c r="DP110" s="842"/>
      <c r="DQ110" s="842">
        <v>26614184</v>
      </c>
      <c r="DR110" s="842"/>
      <c r="DS110" s="842"/>
      <c r="DT110" s="842"/>
      <c r="DU110" s="842"/>
      <c r="DV110" s="843">
        <v>6.7</v>
      </c>
      <c r="DW110" s="843"/>
      <c r="DX110" s="843"/>
      <c r="DY110" s="843"/>
      <c r="DZ110" s="844"/>
    </row>
    <row r="111" spans="1:131" s="230" customFormat="1" ht="26.25" customHeight="1" x14ac:dyDescent="0.2">
      <c r="A111" s="774" t="s">
        <v>429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430</v>
      </c>
      <c r="BA111" s="752"/>
      <c r="BB111" s="752"/>
      <c r="BC111" s="752"/>
      <c r="BD111" s="752"/>
      <c r="BE111" s="752"/>
      <c r="BF111" s="752"/>
      <c r="BG111" s="752"/>
      <c r="BH111" s="752"/>
      <c r="BI111" s="752"/>
      <c r="BJ111" s="752"/>
      <c r="BK111" s="752"/>
      <c r="BL111" s="752"/>
      <c r="BM111" s="752"/>
      <c r="BN111" s="752"/>
      <c r="BO111" s="752"/>
      <c r="BP111" s="753"/>
      <c r="BQ111" s="816">
        <v>33551925</v>
      </c>
      <c r="BR111" s="817"/>
      <c r="BS111" s="817"/>
      <c r="BT111" s="817"/>
      <c r="BU111" s="817"/>
      <c r="BV111" s="817">
        <v>30888942</v>
      </c>
      <c r="BW111" s="817"/>
      <c r="BX111" s="817"/>
      <c r="BY111" s="817"/>
      <c r="BZ111" s="817"/>
      <c r="CA111" s="817">
        <v>27658478</v>
      </c>
      <c r="CB111" s="817"/>
      <c r="CC111" s="817"/>
      <c r="CD111" s="817"/>
      <c r="CE111" s="817"/>
      <c r="CF111" s="875">
        <v>7</v>
      </c>
      <c r="CG111" s="876"/>
      <c r="CH111" s="876"/>
      <c r="CI111" s="876"/>
      <c r="CJ111" s="876"/>
      <c r="CK111" s="927"/>
      <c r="CL111" s="821"/>
      <c r="CM111" s="815" t="s">
        <v>431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432</v>
      </c>
      <c r="B112" s="913"/>
      <c r="C112" s="752" t="s">
        <v>433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43384983</v>
      </c>
      <c r="AB112" s="780"/>
      <c r="AC112" s="780"/>
      <c r="AD112" s="780"/>
      <c r="AE112" s="781"/>
      <c r="AF112" s="782">
        <v>44370348</v>
      </c>
      <c r="AG112" s="780"/>
      <c r="AH112" s="780"/>
      <c r="AI112" s="780"/>
      <c r="AJ112" s="781"/>
      <c r="AK112" s="782">
        <v>45220179</v>
      </c>
      <c r="AL112" s="780"/>
      <c r="AM112" s="780"/>
      <c r="AN112" s="780"/>
      <c r="AO112" s="781"/>
      <c r="AP112" s="824">
        <v>11.4</v>
      </c>
      <c r="AQ112" s="825"/>
      <c r="AR112" s="825"/>
      <c r="AS112" s="825"/>
      <c r="AT112" s="826"/>
      <c r="AU112" s="932"/>
      <c r="AV112" s="933"/>
      <c r="AW112" s="933"/>
      <c r="AX112" s="933"/>
      <c r="AY112" s="933"/>
      <c r="AZ112" s="815" t="s">
        <v>434</v>
      </c>
      <c r="BA112" s="752"/>
      <c r="BB112" s="752"/>
      <c r="BC112" s="752"/>
      <c r="BD112" s="752"/>
      <c r="BE112" s="752"/>
      <c r="BF112" s="752"/>
      <c r="BG112" s="752"/>
      <c r="BH112" s="752"/>
      <c r="BI112" s="752"/>
      <c r="BJ112" s="752"/>
      <c r="BK112" s="752"/>
      <c r="BL112" s="752"/>
      <c r="BM112" s="752"/>
      <c r="BN112" s="752"/>
      <c r="BO112" s="752"/>
      <c r="BP112" s="753"/>
      <c r="BQ112" s="816">
        <v>251685032</v>
      </c>
      <c r="BR112" s="817"/>
      <c r="BS112" s="817"/>
      <c r="BT112" s="817"/>
      <c r="BU112" s="817"/>
      <c r="BV112" s="817">
        <v>259474968</v>
      </c>
      <c r="BW112" s="817"/>
      <c r="BX112" s="817"/>
      <c r="BY112" s="817"/>
      <c r="BZ112" s="817"/>
      <c r="CA112" s="817">
        <v>260431616</v>
      </c>
      <c r="CB112" s="817"/>
      <c r="CC112" s="817"/>
      <c r="CD112" s="817"/>
      <c r="CE112" s="817"/>
      <c r="CF112" s="875">
        <v>65.8</v>
      </c>
      <c r="CG112" s="876"/>
      <c r="CH112" s="876"/>
      <c r="CI112" s="876"/>
      <c r="CJ112" s="876"/>
      <c r="CK112" s="927"/>
      <c r="CL112" s="821"/>
      <c r="CM112" s="815" t="s">
        <v>435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22883079</v>
      </c>
      <c r="AB113" s="919"/>
      <c r="AC113" s="919"/>
      <c r="AD113" s="919"/>
      <c r="AE113" s="920"/>
      <c r="AF113" s="921">
        <v>22974272</v>
      </c>
      <c r="AG113" s="919"/>
      <c r="AH113" s="919"/>
      <c r="AI113" s="919"/>
      <c r="AJ113" s="920"/>
      <c r="AK113" s="921">
        <v>21900561</v>
      </c>
      <c r="AL113" s="919"/>
      <c r="AM113" s="919"/>
      <c r="AN113" s="919"/>
      <c r="AO113" s="920"/>
      <c r="AP113" s="922">
        <v>5.5</v>
      </c>
      <c r="AQ113" s="923"/>
      <c r="AR113" s="923"/>
      <c r="AS113" s="923"/>
      <c r="AT113" s="924"/>
      <c r="AU113" s="932"/>
      <c r="AV113" s="933"/>
      <c r="AW113" s="933"/>
      <c r="AX113" s="933"/>
      <c r="AY113" s="933"/>
      <c r="AZ113" s="815" t="s">
        <v>437</v>
      </c>
      <c r="BA113" s="752"/>
      <c r="BB113" s="752"/>
      <c r="BC113" s="752"/>
      <c r="BD113" s="752"/>
      <c r="BE113" s="752"/>
      <c r="BF113" s="752"/>
      <c r="BG113" s="752"/>
      <c r="BH113" s="752"/>
      <c r="BI113" s="752"/>
      <c r="BJ113" s="752"/>
      <c r="BK113" s="752"/>
      <c r="BL113" s="752"/>
      <c r="BM113" s="752"/>
      <c r="BN113" s="752"/>
      <c r="BO113" s="752"/>
      <c r="BP113" s="753"/>
      <c r="BQ113" s="816">
        <v>2824104</v>
      </c>
      <c r="BR113" s="817"/>
      <c r="BS113" s="817"/>
      <c r="BT113" s="817"/>
      <c r="BU113" s="817"/>
      <c r="BV113" s="817">
        <v>2487508</v>
      </c>
      <c r="BW113" s="817"/>
      <c r="BX113" s="817"/>
      <c r="BY113" s="817"/>
      <c r="BZ113" s="817"/>
      <c r="CA113" s="817">
        <v>2149932</v>
      </c>
      <c r="CB113" s="817"/>
      <c r="CC113" s="817"/>
      <c r="CD113" s="817"/>
      <c r="CE113" s="817"/>
      <c r="CF113" s="875">
        <v>0.5</v>
      </c>
      <c r="CG113" s="876"/>
      <c r="CH113" s="876"/>
      <c r="CI113" s="876"/>
      <c r="CJ113" s="876"/>
      <c r="CK113" s="927"/>
      <c r="CL113" s="821"/>
      <c r="CM113" s="815" t="s">
        <v>438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356530</v>
      </c>
      <c r="AB114" s="780"/>
      <c r="AC114" s="780"/>
      <c r="AD114" s="780"/>
      <c r="AE114" s="781"/>
      <c r="AF114" s="782">
        <v>350338</v>
      </c>
      <c r="AG114" s="780"/>
      <c r="AH114" s="780"/>
      <c r="AI114" s="780"/>
      <c r="AJ114" s="781"/>
      <c r="AK114" s="782">
        <v>347374</v>
      </c>
      <c r="AL114" s="780"/>
      <c r="AM114" s="780"/>
      <c r="AN114" s="780"/>
      <c r="AO114" s="781"/>
      <c r="AP114" s="824">
        <v>0.1</v>
      </c>
      <c r="AQ114" s="825"/>
      <c r="AR114" s="825"/>
      <c r="AS114" s="825"/>
      <c r="AT114" s="826"/>
      <c r="AU114" s="932"/>
      <c r="AV114" s="933"/>
      <c r="AW114" s="933"/>
      <c r="AX114" s="933"/>
      <c r="AY114" s="933"/>
      <c r="AZ114" s="815" t="s">
        <v>440</v>
      </c>
      <c r="BA114" s="752"/>
      <c r="BB114" s="752"/>
      <c r="BC114" s="752"/>
      <c r="BD114" s="752"/>
      <c r="BE114" s="752"/>
      <c r="BF114" s="752"/>
      <c r="BG114" s="752"/>
      <c r="BH114" s="752"/>
      <c r="BI114" s="752"/>
      <c r="BJ114" s="752"/>
      <c r="BK114" s="752"/>
      <c r="BL114" s="752"/>
      <c r="BM114" s="752"/>
      <c r="BN114" s="752"/>
      <c r="BO114" s="752"/>
      <c r="BP114" s="753"/>
      <c r="BQ114" s="816">
        <v>88202690</v>
      </c>
      <c r="BR114" s="817"/>
      <c r="BS114" s="817"/>
      <c r="BT114" s="817"/>
      <c r="BU114" s="817"/>
      <c r="BV114" s="817">
        <v>87241384</v>
      </c>
      <c r="BW114" s="817"/>
      <c r="BX114" s="817"/>
      <c r="BY114" s="817"/>
      <c r="BZ114" s="817"/>
      <c r="CA114" s="817">
        <v>88709074</v>
      </c>
      <c r="CB114" s="817"/>
      <c r="CC114" s="817"/>
      <c r="CD114" s="817"/>
      <c r="CE114" s="817"/>
      <c r="CF114" s="875">
        <v>22.4</v>
      </c>
      <c r="CG114" s="876"/>
      <c r="CH114" s="876"/>
      <c r="CI114" s="876"/>
      <c r="CJ114" s="876"/>
      <c r="CK114" s="927"/>
      <c r="CL114" s="821"/>
      <c r="CM114" s="815" t="s">
        <v>441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442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4381678</v>
      </c>
      <c r="AB115" s="919"/>
      <c r="AC115" s="919"/>
      <c r="AD115" s="919"/>
      <c r="AE115" s="920"/>
      <c r="AF115" s="921">
        <v>3910811</v>
      </c>
      <c r="AG115" s="919"/>
      <c r="AH115" s="919"/>
      <c r="AI115" s="919"/>
      <c r="AJ115" s="920"/>
      <c r="AK115" s="921">
        <v>3453645</v>
      </c>
      <c r="AL115" s="919"/>
      <c r="AM115" s="919"/>
      <c r="AN115" s="919"/>
      <c r="AO115" s="920"/>
      <c r="AP115" s="922">
        <v>0.9</v>
      </c>
      <c r="AQ115" s="923"/>
      <c r="AR115" s="923"/>
      <c r="AS115" s="923"/>
      <c r="AT115" s="924"/>
      <c r="AU115" s="932"/>
      <c r="AV115" s="933"/>
      <c r="AW115" s="933"/>
      <c r="AX115" s="933"/>
      <c r="AY115" s="933"/>
      <c r="AZ115" s="815" t="s">
        <v>443</v>
      </c>
      <c r="BA115" s="752"/>
      <c r="BB115" s="752"/>
      <c r="BC115" s="752"/>
      <c r="BD115" s="752"/>
      <c r="BE115" s="752"/>
      <c r="BF115" s="752"/>
      <c r="BG115" s="752"/>
      <c r="BH115" s="752"/>
      <c r="BI115" s="752"/>
      <c r="BJ115" s="752"/>
      <c r="BK115" s="752"/>
      <c r="BL115" s="752"/>
      <c r="BM115" s="752"/>
      <c r="BN115" s="752"/>
      <c r="BO115" s="752"/>
      <c r="BP115" s="753"/>
      <c r="BQ115" s="816">
        <v>9955353</v>
      </c>
      <c r="BR115" s="817"/>
      <c r="BS115" s="817"/>
      <c r="BT115" s="817"/>
      <c r="BU115" s="817"/>
      <c r="BV115" s="817">
        <v>13031149</v>
      </c>
      <c r="BW115" s="817"/>
      <c r="BX115" s="817"/>
      <c r="BY115" s="817"/>
      <c r="BZ115" s="817"/>
      <c r="CA115" s="817">
        <v>13357761</v>
      </c>
      <c r="CB115" s="817"/>
      <c r="CC115" s="817"/>
      <c r="CD115" s="817"/>
      <c r="CE115" s="817"/>
      <c r="CF115" s="875">
        <v>3.4</v>
      </c>
      <c r="CG115" s="876"/>
      <c r="CH115" s="876"/>
      <c r="CI115" s="876"/>
      <c r="CJ115" s="876"/>
      <c r="CK115" s="927"/>
      <c r="CL115" s="821"/>
      <c r="CM115" s="815" t="s">
        <v>444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9498</v>
      </c>
      <c r="AB116" s="780"/>
      <c r="AC116" s="780"/>
      <c r="AD116" s="780"/>
      <c r="AE116" s="781"/>
      <c r="AF116" s="782">
        <v>729</v>
      </c>
      <c r="AG116" s="780"/>
      <c r="AH116" s="780"/>
      <c r="AI116" s="780"/>
      <c r="AJ116" s="781"/>
      <c r="AK116" s="782">
        <v>763</v>
      </c>
      <c r="AL116" s="780"/>
      <c r="AM116" s="780"/>
      <c r="AN116" s="780"/>
      <c r="AO116" s="781"/>
      <c r="AP116" s="824">
        <v>0</v>
      </c>
      <c r="AQ116" s="825"/>
      <c r="AR116" s="825"/>
      <c r="AS116" s="825"/>
      <c r="AT116" s="826"/>
      <c r="AU116" s="932"/>
      <c r="AV116" s="933"/>
      <c r="AW116" s="933"/>
      <c r="AX116" s="933"/>
      <c r="AY116" s="933"/>
      <c r="AZ116" s="909" t="s">
        <v>446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448</v>
      </c>
      <c r="Z117" s="897"/>
      <c r="AA117" s="902">
        <v>119454838</v>
      </c>
      <c r="AB117" s="903"/>
      <c r="AC117" s="903"/>
      <c r="AD117" s="903"/>
      <c r="AE117" s="904"/>
      <c r="AF117" s="905">
        <v>123989835</v>
      </c>
      <c r="AG117" s="903"/>
      <c r="AH117" s="903"/>
      <c r="AI117" s="903"/>
      <c r="AJ117" s="904"/>
      <c r="AK117" s="905">
        <v>117409276</v>
      </c>
      <c r="AL117" s="903"/>
      <c r="AM117" s="903"/>
      <c r="AN117" s="903"/>
      <c r="AO117" s="904"/>
      <c r="AP117" s="906"/>
      <c r="AQ117" s="907"/>
      <c r="AR117" s="907"/>
      <c r="AS117" s="907"/>
      <c r="AT117" s="908"/>
      <c r="AU117" s="932"/>
      <c r="AV117" s="933"/>
      <c r="AW117" s="933"/>
      <c r="AX117" s="933"/>
      <c r="AY117" s="933"/>
      <c r="AZ117" s="863" t="s">
        <v>449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421</v>
      </c>
      <c r="AB118" s="896"/>
      <c r="AC118" s="896"/>
      <c r="AD118" s="896"/>
      <c r="AE118" s="897"/>
      <c r="AF118" s="898" t="s">
        <v>422</v>
      </c>
      <c r="AG118" s="896"/>
      <c r="AH118" s="896"/>
      <c r="AI118" s="896"/>
      <c r="AJ118" s="897"/>
      <c r="AK118" s="898" t="s">
        <v>294</v>
      </c>
      <c r="AL118" s="896"/>
      <c r="AM118" s="896"/>
      <c r="AN118" s="896"/>
      <c r="AO118" s="897"/>
      <c r="AP118" s="899" t="s">
        <v>423</v>
      </c>
      <c r="AQ118" s="900"/>
      <c r="AR118" s="900"/>
      <c r="AS118" s="900"/>
      <c r="AT118" s="901"/>
      <c r="AU118" s="932"/>
      <c r="AV118" s="933"/>
      <c r="AW118" s="933"/>
      <c r="AX118" s="933"/>
      <c r="AY118" s="933"/>
      <c r="AZ118" s="838" t="s">
        <v>451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427</v>
      </c>
      <c r="B119" s="819"/>
      <c r="C119" s="860" t="s">
        <v>428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3752498</v>
      </c>
      <c r="AB119" s="889"/>
      <c r="AC119" s="889"/>
      <c r="AD119" s="889"/>
      <c r="AE119" s="890"/>
      <c r="AF119" s="891">
        <v>3288141</v>
      </c>
      <c r="AG119" s="889"/>
      <c r="AH119" s="889"/>
      <c r="AI119" s="889"/>
      <c r="AJ119" s="890"/>
      <c r="AK119" s="891">
        <v>2853066</v>
      </c>
      <c r="AL119" s="889"/>
      <c r="AM119" s="889"/>
      <c r="AN119" s="889"/>
      <c r="AO119" s="890"/>
      <c r="AP119" s="892">
        <v>0.7</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453</v>
      </c>
      <c r="BP119" s="878"/>
      <c r="BQ119" s="879">
        <v>1787765393</v>
      </c>
      <c r="BR119" s="845"/>
      <c r="BS119" s="845"/>
      <c r="BT119" s="845"/>
      <c r="BU119" s="845"/>
      <c r="BV119" s="845">
        <v>1780729549</v>
      </c>
      <c r="BW119" s="845"/>
      <c r="BX119" s="845"/>
      <c r="BY119" s="845"/>
      <c r="BZ119" s="845"/>
      <c r="CA119" s="845">
        <v>1760052942</v>
      </c>
      <c r="CB119" s="845"/>
      <c r="CC119" s="845"/>
      <c r="CD119" s="845"/>
      <c r="CE119" s="845"/>
      <c r="CF119" s="748"/>
      <c r="CG119" s="749"/>
      <c r="CH119" s="749"/>
      <c r="CI119" s="749"/>
      <c r="CJ119" s="834"/>
      <c r="CK119" s="928"/>
      <c r="CL119" s="823"/>
      <c r="CM119" s="838" t="s">
        <v>454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2217209</v>
      </c>
      <c r="DH119" s="764"/>
      <c r="DI119" s="764"/>
      <c r="DJ119" s="764"/>
      <c r="DK119" s="765"/>
      <c r="DL119" s="766">
        <v>1623758</v>
      </c>
      <c r="DM119" s="764"/>
      <c r="DN119" s="764"/>
      <c r="DO119" s="764"/>
      <c r="DP119" s="765"/>
      <c r="DQ119" s="766">
        <v>1044294</v>
      </c>
      <c r="DR119" s="764"/>
      <c r="DS119" s="764"/>
      <c r="DT119" s="764"/>
      <c r="DU119" s="765"/>
      <c r="DV119" s="848">
        <v>0.3</v>
      </c>
      <c r="DW119" s="849"/>
      <c r="DX119" s="849"/>
      <c r="DY119" s="849"/>
      <c r="DZ119" s="850"/>
    </row>
    <row r="120" spans="1:130" s="230" customFormat="1" ht="26.25" customHeight="1" x14ac:dyDescent="0.2">
      <c r="A120" s="820"/>
      <c r="B120" s="821"/>
      <c r="C120" s="815" t="s">
        <v>431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338990</v>
      </c>
      <c r="AB120" s="780"/>
      <c r="AC120" s="780"/>
      <c r="AD120" s="780"/>
      <c r="AE120" s="781"/>
      <c r="AF120" s="782">
        <v>334538</v>
      </c>
      <c r="AG120" s="780"/>
      <c r="AH120" s="780"/>
      <c r="AI120" s="780"/>
      <c r="AJ120" s="781"/>
      <c r="AK120" s="782">
        <v>314780</v>
      </c>
      <c r="AL120" s="780"/>
      <c r="AM120" s="780"/>
      <c r="AN120" s="780"/>
      <c r="AO120" s="781"/>
      <c r="AP120" s="824">
        <v>0.1</v>
      </c>
      <c r="AQ120" s="825"/>
      <c r="AR120" s="825"/>
      <c r="AS120" s="825"/>
      <c r="AT120" s="826"/>
      <c r="AU120" s="880" t="s">
        <v>455</v>
      </c>
      <c r="AV120" s="881"/>
      <c r="AW120" s="881"/>
      <c r="AX120" s="881"/>
      <c r="AY120" s="882"/>
      <c r="AZ120" s="860" t="s">
        <v>456</v>
      </c>
      <c r="BA120" s="808"/>
      <c r="BB120" s="808"/>
      <c r="BC120" s="808"/>
      <c r="BD120" s="808"/>
      <c r="BE120" s="808"/>
      <c r="BF120" s="808"/>
      <c r="BG120" s="808"/>
      <c r="BH120" s="808"/>
      <c r="BI120" s="808"/>
      <c r="BJ120" s="808"/>
      <c r="BK120" s="808"/>
      <c r="BL120" s="808"/>
      <c r="BM120" s="808"/>
      <c r="BN120" s="808"/>
      <c r="BO120" s="808"/>
      <c r="BP120" s="809"/>
      <c r="BQ120" s="861">
        <v>336217580</v>
      </c>
      <c r="BR120" s="842"/>
      <c r="BS120" s="842"/>
      <c r="BT120" s="842"/>
      <c r="BU120" s="842"/>
      <c r="BV120" s="842">
        <v>378562531</v>
      </c>
      <c r="BW120" s="842"/>
      <c r="BX120" s="842"/>
      <c r="BY120" s="842"/>
      <c r="BZ120" s="842"/>
      <c r="CA120" s="842">
        <v>403392853</v>
      </c>
      <c r="CB120" s="842"/>
      <c r="CC120" s="842"/>
      <c r="CD120" s="842"/>
      <c r="CE120" s="842"/>
      <c r="CF120" s="866">
        <v>101.9</v>
      </c>
      <c r="CG120" s="867"/>
      <c r="CH120" s="867"/>
      <c r="CI120" s="867"/>
      <c r="CJ120" s="867"/>
      <c r="CK120" s="868" t="s">
        <v>457</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184243214</v>
      </c>
      <c r="DH120" s="842"/>
      <c r="DI120" s="842"/>
      <c r="DJ120" s="842"/>
      <c r="DK120" s="842"/>
      <c r="DL120" s="842">
        <v>194753091</v>
      </c>
      <c r="DM120" s="842"/>
      <c r="DN120" s="842"/>
      <c r="DO120" s="842"/>
      <c r="DP120" s="842"/>
      <c r="DQ120" s="842">
        <v>196040177</v>
      </c>
      <c r="DR120" s="842"/>
      <c r="DS120" s="842"/>
      <c r="DT120" s="842"/>
      <c r="DU120" s="842"/>
      <c r="DV120" s="843">
        <v>49.5</v>
      </c>
      <c r="DW120" s="843"/>
      <c r="DX120" s="843"/>
      <c r="DY120" s="843"/>
      <c r="DZ120" s="844"/>
    </row>
    <row r="121" spans="1:130" s="230" customFormat="1" ht="26.25" customHeight="1" x14ac:dyDescent="0.2">
      <c r="A121" s="820"/>
      <c r="B121" s="821"/>
      <c r="C121" s="863" t="s">
        <v>458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459</v>
      </c>
      <c r="BA121" s="752"/>
      <c r="BB121" s="752"/>
      <c r="BC121" s="752"/>
      <c r="BD121" s="752"/>
      <c r="BE121" s="752"/>
      <c r="BF121" s="752"/>
      <c r="BG121" s="752"/>
      <c r="BH121" s="752"/>
      <c r="BI121" s="752"/>
      <c r="BJ121" s="752"/>
      <c r="BK121" s="752"/>
      <c r="BL121" s="752"/>
      <c r="BM121" s="752"/>
      <c r="BN121" s="752"/>
      <c r="BO121" s="752"/>
      <c r="BP121" s="753"/>
      <c r="BQ121" s="816">
        <v>278153999</v>
      </c>
      <c r="BR121" s="817"/>
      <c r="BS121" s="817"/>
      <c r="BT121" s="817"/>
      <c r="BU121" s="817"/>
      <c r="BV121" s="817">
        <v>284406464</v>
      </c>
      <c r="BW121" s="817"/>
      <c r="BX121" s="817"/>
      <c r="BY121" s="817"/>
      <c r="BZ121" s="817"/>
      <c r="CA121" s="817">
        <v>280877703</v>
      </c>
      <c r="CB121" s="817"/>
      <c r="CC121" s="817"/>
      <c r="CD121" s="817"/>
      <c r="CE121" s="817"/>
      <c r="CF121" s="875">
        <v>70.900000000000006</v>
      </c>
      <c r="CG121" s="876"/>
      <c r="CH121" s="876"/>
      <c r="CI121" s="876"/>
      <c r="CJ121" s="876"/>
      <c r="CK121" s="869"/>
      <c r="CL121" s="855"/>
      <c r="CM121" s="855"/>
      <c r="CN121" s="855"/>
      <c r="CO121" s="856"/>
      <c r="CP121" s="835" t="s">
        <v>401</v>
      </c>
      <c r="CQ121" s="836"/>
      <c r="CR121" s="836"/>
      <c r="CS121" s="836"/>
      <c r="CT121" s="836"/>
      <c r="CU121" s="836"/>
      <c r="CV121" s="836"/>
      <c r="CW121" s="836"/>
      <c r="CX121" s="836"/>
      <c r="CY121" s="836"/>
      <c r="CZ121" s="836"/>
      <c r="DA121" s="836"/>
      <c r="DB121" s="836"/>
      <c r="DC121" s="836"/>
      <c r="DD121" s="836"/>
      <c r="DE121" s="836"/>
      <c r="DF121" s="837"/>
      <c r="DG121" s="816">
        <v>52712404</v>
      </c>
      <c r="DH121" s="817"/>
      <c r="DI121" s="817"/>
      <c r="DJ121" s="817"/>
      <c r="DK121" s="817"/>
      <c r="DL121" s="817">
        <v>51498126</v>
      </c>
      <c r="DM121" s="817"/>
      <c r="DN121" s="817"/>
      <c r="DO121" s="817"/>
      <c r="DP121" s="817"/>
      <c r="DQ121" s="817">
        <v>52144139</v>
      </c>
      <c r="DR121" s="817"/>
      <c r="DS121" s="817"/>
      <c r="DT121" s="817"/>
      <c r="DU121" s="817"/>
      <c r="DV121" s="794">
        <v>13.2</v>
      </c>
      <c r="DW121" s="794"/>
      <c r="DX121" s="794"/>
      <c r="DY121" s="794"/>
      <c r="DZ121" s="795"/>
    </row>
    <row r="122" spans="1:130" s="230" customFormat="1" ht="26.25" customHeight="1" x14ac:dyDescent="0.2">
      <c r="A122" s="820"/>
      <c r="B122" s="821"/>
      <c r="C122" s="815" t="s">
        <v>441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460</v>
      </c>
      <c r="BA122" s="839"/>
      <c r="BB122" s="839"/>
      <c r="BC122" s="839"/>
      <c r="BD122" s="839"/>
      <c r="BE122" s="839"/>
      <c r="BF122" s="839"/>
      <c r="BG122" s="839"/>
      <c r="BH122" s="839"/>
      <c r="BI122" s="839"/>
      <c r="BJ122" s="839"/>
      <c r="BK122" s="839"/>
      <c r="BL122" s="839"/>
      <c r="BM122" s="839"/>
      <c r="BN122" s="839"/>
      <c r="BO122" s="839"/>
      <c r="BP122" s="840"/>
      <c r="BQ122" s="879">
        <v>847438584</v>
      </c>
      <c r="BR122" s="845"/>
      <c r="BS122" s="845"/>
      <c r="BT122" s="845"/>
      <c r="BU122" s="845"/>
      <c r="BV122" s="845">
        <v>832371232</v>
      </c>
      <c r="BW122" s="845"/>
      <c r="BX122" s="845"/>
      <c r="BY122" s="845"/>
      <c r="BZ122" s="845"/>
      <c r="CA122" s="845">
        <v>810666462</v>
      </c>
      <c r="CB122" s="845"/>
      <c r="CC122" s="845"/>
      <c r="CD122" s="845"/>
      <c r="CE122" s="845"/>
      <c r="CF122" s="846">
        <v>204.7</v>
      </c>
      <c r="CG122" s="847"/>
      <c r="CH122" s="847"/>
      <c r="CI122" s="847"/>
      <c r="CJ122" s="847"/>
      <c r="CK122" s="869"/>
      <c r="CL122" s="855"/>
      <c r="CM122" s="855"/>
      <c r="CN122" s="855"/>
      <c r="CO122" s="856"/>
      <c r="CP122" s="835" t="s">
        <v>404</v>
      </c>
      <c r="CQ122" s="836"/>
      <c r="CR122" s="836"/>
      <c r="CS122" s="836"/>
      <c r="CT122" s="836"/>
      <c r="CU122" s="836"/>
      <c r="CV122" s="836"/>
      <c r="CW122" s="836"/>
      <c r="CX122" s="836"/>
      <c r="CY122" s="836"/>
      <c r="CZ122" s="836"/>
      <c r="DA122" s="836"/>
      <c r="DB122" s="836"/>
      <c r="DC122" s="836"/>
      <c r="DD122" s="836"/>
      <c r="DE122" s="836"/>
      <c r="DF122" s="837"/>
      <c r="DG122" s="816">
        <v>11364363</v>
      </c>
      <c r="DH122" s="817"/>
      <c r="DI122" s="817"/>
      <c r="DJ122" s="817"/>
      <c r="DK122" s="817"/>
      <c r="DL122" s="817">
        <v>10125166</v>
      </c>
      <c r="DM122" s="817"/>
      <c r="DN122" s="817"/>
      <c r="DO122" s="817"/>
      <c r="DP122" s="817"/>
      <c r="DQ122" s="817">
        <v>9553758</v>
      </c>
      <c r="DR122" s="817"/>
      <c r="DS122" s="817"/>
      <c r="DT122" s="817"/>
      <c r="DU122" s="817"/>
      <c r="DV122" s="794">
        <v>2.4</v>
      </c>
      <c r="DW122" s="794"/>
      <c r="DX122" s="794"/>
      <c r="DY122" s="794"/>
      <c r="DZ122" s="795"/>
    </row>
    <row r="123" spans="1:130" s="230" customFormat="1" ht="26.25" customHeight="1" x14ac:dyDescent="0.2">
      <c r="A123" s="820"/>
      <c r="B123" s="821"/>
      <c r="C123" s="815" t="s">
        <v>447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461</v>
      </c>
      <c r="BP123" s="878"/>
      <c r="BQ123" s="832">
        <v>1461810163</v>
      </c>
      <c r="BR123" s="833"/>
      <c r="BS123" s="833"/>
      <c r="BT123" s="833"/>
      <c r="BU123" s="833"/>
      <c r="BV123" s="833">
        <v>1495340227</v>
      </c>
      <c r="BW123" s="833"/>
      <c r="BX123" s="833"/>
      <c r="BY123" s="833"/>
      <c r="BZ123" s="833"/>
      <c r="CA123" s="833">
        <v>1494937018</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1469612</v>
      </c>
      <c r="DH123" s="780"/>
      <c r="DI123" s="780"/>
      <c r="DJ123" s="780"/>
      <c r="DK123" s="781"/>
      <c r="DL123" s="782">
        <v>1467707</v>
      </c>
      <c r="DM123" s="780"/>
      <c r="DN123" s="780"/>
      <c r="DO123" s="780"/>
      <c r="DP123" s="781"/>
      <c r="DQ123" s="782">
        <v>1360020</v>
      </c>
      <c r="DR123" s="780"/>
      <c r="DS123" s="780"/>
      <c r="DT123" s="780"/>
      <c r="DU123" s="781"/>
      <c r="DV123" s="824">
        <v>0.3</v>
      </c>
      <c r="DW123" s="825"/>
      <c r="DX123" s="825"/>
      <c r="DY123" s="825"/>
      <c r="DZ123" s="826"/>
    </row>
    <row r="124" spans="1:130" s="230" customFormat="1" ht="26.25" customHeight="1" thickBot="1" x14ac:dyDescent="0.25">
      <c r="A124" s="820"/>
      <c r="B124" s="821"/>
      <c r="C124" s="815" t="s">
        <v>450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82.9</v>
      </c>
      <c r="BR124" s="831"/>
      <c r="BS124" s="831"/>
      <c r="BT124" s="831"/>
      <c r="BU124" s="831"/>
      <c r="BV124" s="831">
        <v>74.3</v>
      </c>
      <c r="BW124" s="831"/>
      <c r="BX124" s="831"/>
      <c r="BY124" s="831"/>
      <c r="BZ124" s="831"/>
      <c r="CA124" s="831">
        <v>66.900000000000006</v>
      </c>
      <c r="CB124" s="831"/>
      <c r="CC124" s="831"/>
      <c r="CD124" s="831"/>
      <c r="CE124" s="831"/>
      <c r="CF124" s="726"/>
      <c r="CG124" s="727"/>
      <c r="CH124" s="727"/>
      <c r="CI124" s="727"/>
      <c r="CJ124" s="862"/>
      <c r="CK124" s="870"/>
      <c r="CL124" s="870"/>
      <c r="CM124" s="870"/>
      <c r="CN124" s="870"/>
      <c r="CO124" s="871"/>
      <c r="CP124" s="835" t="s">
        <v>463</v>
      </c>
      <c r="CQ124" s="836"/>
      <c r="CR124" s="836"/>
      <c r="CS124" s="836"/>
      <c r="CT124" s="836"/>
      <c r="CU124" s="836"/>
      <c r="CV124" s="836"/>
      <c r="CW124" s="836"/>
      <c r="CX124" s="836"/>
      <c r="CY124" s="836"/>
      <c r="CZ124" s="836"/>
      <c r="DA124" s="836"/>
      <c r="DB124" s="836"/>
      <c r="DC124" s="836"/>
      <c r="DD124" s="836"/>
      <c r="DE124" s="836"/>
      <c r="DF124" s="837"/>
      <c r="DG124" s="763">
        <v>1895439</v>
      </c>
      <c r="DH124" s="764"/>
      <c r="DI124" s="764"/>
      <c r="DJ124" s="764"/>
      <c r="DK124" s="765"/>
      <c r="DL124" s="766">
        <v>1630878</v>
      </c>
      <c r="DM124" s="764"/>
      <c r="DN124" s="764"/>
      <c r="DO124" s="764"/>
      <c r="DP124" s="765"/>
      <c r="DQ124" s="766">
        <v>1333522</v>
      </c>
      <c r="DR124" s="764"/>
      <c r="DS124" s="764"/>
      <c r="DT124" s="764"/>
      <c r="DU124" s="765"/>
      <c r="DV124" s="848">
        <v>0.3</v>
      </c>
      <c r="DW124" s="849"/>
      <c r="DX124" s="849"/>
      <c r="DY124" s="849"/>
      <c r="DZ124" s="850"/>
    </row>
    <row r="125" spans="1:130" s="230" customFormat="1" ht="26.25" customHeight="1" x14ac:dyDescent="0.2">
      <c r="A125" s="820"/>
      <c r="B125" s="821"/>
      <c r="C125" s="815" t="s">
        <v>452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464</v>
      </c>
      <c r="CL125" s="852"/>
      <c r="CM125" s="852"/>
      <c r="CN125" s="852"/>
      <c r="CO125" s="853"/>
      <c r="CP125" s="860" t="s">
        <v>465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290190</v>
      </c>
      <c r="AB126" s="780"/>
      <c r="AC126" s="780"/>
      <c r="AD126" s="780"/>
      <c r="AE126" s="781"/>
      <c r="AF126" s="782">
        <v>288132</v>
      </c>
      <c r="AG126" s="780"/>
      <c r="AH126" s="780"/>
      <c r="AI126" s="780"/>
      <c r="AJ126" s="781"/>
      <c r="AK126" s="782">
        <v>285799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468</v>
      </c>
      <c r="AY127" s="812"/>
      <c r="AZ127" s="812"/>
      <c r="BA127" s="812"/>
      <c r="BB127" s="812"/>
      <c r="BC127" s="812"/>
      <c r="BD127" s="812"/>
      <c r="BE127" s="813"/>
      <c r="BF127" s="811" t="s">
        <v>469</v>
      </c>
      <c r="BG127" s="812"/>
      <c r="BH127" s="812"/>
      <c r="BI127" s="812"/>
      <c r="BJ127" s="812"/>
      <c r="BK127" s="812"/>
      <c r="BL127" s="813"/>
      <c r="BM127" s="811" t="s">
        <v>470</v>
      </c>
      <c r="BN127" s="812"/>
      <c r="BO127" s="812"/>
      <c r="BP127" s="812"/>
      <c r="BQ127" s="812"/>
      <c r="BR127" s="812"/>
      <c r="BS127" s="813"/>
      <c r="BT127" s="811" t="s">
        <v>471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474</v>
      </c>
      <c r="X128" s="798"/>
      <c r="Y128" s="798"/>
      <c r="Z128" s="799"/>
      <c r="AA128" s="800">
        <v>29711481</v>
      </c>
      <c r="AB128" s="801"/>
      <c r="AC128" s="801"/>
      <c r="AD128" s="801"/>
      <c r="AE128" s="802"/>
      <c r="AF128" s="803">
        <v>34457197</v>
      </c>
      <c r="AG128" s="801"/>
      <c r="AH128" s="801"/>
      <c r="AI128" s="801"/>
      <c r="AJ128" s="802"/>
      <c r="AK128" s="803">
        <v>28524467</v>
      </c>
      <c r="AL128" s="801"/>
      <c r="AM128" s="801"/>
      <c r="AN128" s="801"/>
      <c r="AO128" s="802"/>
      <c r="AP128" s="804"/>
      <c r="AQ128" s="805"/>
      <c r="AR128" s="805"/>
      <c r="AS128" s="805"/>
      <c r="AT128" s="806"/>
      <c r="AU128" s="232"/>
      <c r="AV128" s="232"/>
      <c r="AW128" s="232"/>
      <c r="AX128" s="807" t="s">
        <v>475</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476</v>
      </c>
      <c r="CQ128" s="730"/>
      <c r="CR128" s="730"/>
      <c r="CS128" s="730"/>
      <c r="CT128" s="730"/>
      <c r="CU128" s="730"/>
      <c r="CV128" s="730"/>
      <c r="CW128" s="730"/>
      <c r="CX128" s="730"/>
      <c r="CY128" s="730"/>
      <c r="CZ128" s="730"/>
      <c r="DA128" s="730"/>
      <c r="DB128" s="730"/>
      <c r="DC128" s="730"/>
      <c r="DD128" s="730"/>
      <c r="DE128" s="730"/>
      <c r="DF128" s="731"/>
      <c r="DG128" s="790">
        <v>9955353</v>
      </c>
      <c r="DH128" s="791"/>
      <c r="DI128" s="791"/>
      <c r="DJ128" s="791"/>
      <c r="DK128" s="791"/>
      <c r="DL128" s="791">
        <v>13031149</v>
      </c>
      <c r="DM128" s="791"/>
      <c r="DN128" s="791"/>
      <c r="DO128" s="791"/>
      <c r="DP128" s="791"/>
      <c r="DQ128" s="791">
        <v>13357761</v>
      </c>
      <c r="DR128" s="791"/>
      <c r="DS128" s="791"/>
      <c r="DT128" s="791"/>
      <c r="DU128" s="791"/>
      <c r="DV128" s="792">
        <v>3.4</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477</v>
      </c>
      <c r="X129" s="777"/>
      <c r="Y129" s="777"/>
      <c r="Z129" s="778"/>
      <c r="AA129" s="779">
        <v>451517796</v>
      </c>
      <c r="AB129" s="780"/>
      <c r="AC129" s="780"/>
      <c r="AD129" s="780"/>
      <c r="AE129" s="781"/>
      <c r="AF129" s="782">
        <v>442104112</v>
      </c>
      <c r="AG129" s="780"/>
      <c r="AH129" s="780"/>
      <c r="AI129" s="780"/>
      <c r="AJ129" s="781"/>
      <c r="AK129" s="782">
        <v>453616210</v>
      </c>
      <c r="AL129" s="780"/>
      <c r="AM129" s="780"/>
      <c r="AN129" s="780"/>
      <c r="AO129" s="781"/>
      <c r="AP129" s="783"/>
      <c r="AQ129" s="784"/>
      <c r="AR129" s="784"/>
      <c r="AS129" s="784"/>
      <c r="AT129" s="785"/>
      <c r="AU129" s="233"/>
      <c r="AV129" s="233"/>
      <c r="AW129" s="233"/>
      <c r="AX129" s="751" t="s">
        <v>478</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480</v>
      </c>
      <c r="X130" s="777"/>
      <c r="Y130" s="777"/>
      <c r="Z130" s="778"/>
      <c r="AA130" s="779">
        <v>58723031</v>
      </c>
      <c r="AB130" s="780"/>
      <c r="AC130" s="780"/>
      <c r="AD130" s="780"/>
      <c r="AE130" s="781"/>
      <c r="AF130" s="782">
        <v>58000291</v>
      </c>
      <c r="AG130" s="780"/>
      <c r="AH130" s="780"/>
      <c r="AI130" s="780"/>
      <c r="AJ130" s="781"/>
      <c r="AK130" s="782">
        <v>57609318</v>
      </c>
      <c r="AL130" s="780"/>
      <c r="AM130" s="780"/>
      <c r="AN130" s="780"/>
      <c r="AO130" s="781"/>
      <c r="AP130" s="783"/>
      <c r="AQ130" s="784"/>
      <c r="AR130" s="784"/>
      <c r="AS130" s="784"/>
      <c r="AT130" s="785"/>
      <c r="AU130" s="233"/>
      <c r="AV130" s="233"/>
      <c r="AW130" s="233"/>
      <c r="AX130" s="751" t="s">
        <v>481</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482</v>
      </c>
      <c r="X131" s="761"/>
      <c r="Y131" s="761"/>
      <c r="Z131" s="762"/>
      <c r="AA131" s="763">
        <v>392794765</v>
      </c>
      <c r="AB131" s="764"/>
      <c r="AC131" s="764"/>
      <c r="AD131" s="764"/>
      <c r="AE131" s="765"/>
      <c r="AF131" s="766">
        <v>384103821</v>
      </c>
      <c r="AG131" s="764"/>
      <c r="AH131" s="764"/>
      <c r="AI131" s="764"/>
      <c r="AJ131" s="765"/>
      <c r="AK131" s="766">
        <v>396006892</v>
      </c>
      <c r="AL131" s="764"/>
      <c r="AM131" s="764"/>
      <c r="AN131" s="764"/>
      <c r="AO131" s="765"/>
      <c r="AP131" s="767"/>
      <c r="AQ131" s="768"/>
      <c r="AR131" s="768"/>
      <c r="AS131" s="768"/>
      <c r="AT131" s="769"/>
      <c r="AU131" s="233"/>
      <c r="AV131" s="233"/>
      <c r="AW131" s="233"/>
      <c r="AX131" s="729" t="s">
        <v>483</v>
      </c>
      <c r="AY131" s="730"/>
      <c r="AZ131" s="730"/>
      <c r="BA131" s="730"/>
      <c r="BB131" s="730"/>
      <c r="BC131" s="730"/>
      <c r="BD131" s="730"/>
      <c r="BE131" s="731"/>
      <c r="BF131" s="732">
        <v>66.900000000000006</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485</v>
      </c>
      <c r="W132" s="742"/>
      <c r="X132" s="742"/>
      <c r="Y132" s="742"/>
      <c r="Z132" s="743"/>
      <c r="AA132" s="744">
        <v>7.897336921</v>
      </c>
      <c r="AB132" s="745"/>
      <c r="AC132" s="745"/>
      <c r="AD132" s="745"/>
      <c r="AE132" s="746"/>
      <c r="AF132" s="747">
        <v>8.2093291649999998</v>
      </c>
      <c r="AG132" s="745"/>
      <c r="AH132" s="745"/>
      <c r="AI132" s="745"/>
      <c r="AJ132" s="746"/>
      <c r="AK132" s="747">
        <v>7.8977138099999999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486</v>
      </c>
      <c r="W133" s="721"/>
      <c r="X133" s="721"/>
      <c r="Y133" s="721"/>
      <c r="Z133" s="722"/>
      <c r="AA133" s="723">
        <v>8.8000000000000007</v>
      </c>
      <c r="AB133" s="724"/>
      <c r="AC133" s="724"/>
      <c r="AD133" s="724"/>
      <c r="AE133" s="725"/>
      <c r="AF133" s="723">
        <v>8.4</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3SGNOio9lzwHsrQ9QrZvTlhdmOwWRWfVLbBvH0uN5PQlia87foXcpYfsm15CUqKR85CL/WT6I5fEiITjnoQTA==" saltValue="PpJHgSFerUXNB6HhXsgh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BE8CRm2SQyi/kFSpUL3ghpO+vCmorVrWXRcsc4XF8PRVXy4so0tNL34vPhF/WCtsdDYn8T/CnkmL90QJoZZZg==" saltValue="5fl7WjtmLF0D3+pHqP4us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G7Y5g5hyL91vqjQZdujnbYarVS02dHvhaItfK+/YvOi3QYW4g7qnUsUPRyqRvI9wpygzc0XlPadh0VsJCNEhA==" saltValue="SD07tiwbkxoFglKbfo15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8" t="s">
        <v>490</v>
      </c>
      <c r="AP7" s="272"/>
      <c r="AQ7" s="273" t="s">
        <v>491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9"/>
      <c r="AP8" s="278" t="s">
        <v>492</v>
      </c>
      <c r="AQ8" s="279" t="s">
        <v>493</v>
      </c>
      <c r="AR8" s="280" t="s">
        <v>494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0" t="s">
        <v>495</v>
      </c>
      <c r="AL9" s="1141"/>
      <c r="AM9" s="1141"/>
      <c r="AN9" s="1142"/>
      <c r="AO9" s="281">
        <v>143013297</v>
      </c>
      <c r="AP9" s="281">
        <v>89724</v>
      </c>
      <c r="AQ9" s="282">
        <v>103356</v>
      </c>
      <c r="AR9" s="283">
        <v>-13.2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0" t="s">
        <v>496</v>
      </c>
      <c r="AL10" s="1141"/>
      <c r="AM10" s="1141"/>
      <c r="AN10" s="1142"/>
      <c r="AO10" s="284">
        <v>38353</v>
      </c>
      <c r="AP10" s="284">
        <v>24</v>
      </c>
      <c r="AQ10" s="285">
        <v>104</v>
      </c>
      <c r="AR10" s="286">
        <v>-76.900000000000006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0" t="s">
        <v>497</v>
      </c>
      <c r="AL11" s="1141"/>
      <c r="AM11" s="1141"/>
      <c r="AN11" s="1142"/>
      <c r="AO11" s="284">
        <v>174029</v>
      </c>
      <c r="AP11" s="284">
        <v>109</v>
      </c>
      <c r="AQ11" s="285">
        <v>1054</v>
      </c>
      <c r="AR11" s="286">
        <v>-89.7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0" t="s">
        <v>498</v>
      </c>
      <c r="AL12" s="1141"/>
      <c r="AM12" s="1141"/>
      <c r="AN12" s="1142"/>
      <c r="AO12" s="284">
        <v>49162</v>
      </c>
      <c r="AP12" s="284">
        <v>31</v>
      </c>
      <c r="AQ12" s="285">
        <v>3</v>
      </c>
      <c r="AR12" s="286">
        <v>933.3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0" t="s">
        <v>499</v>
      </c>
      <c r="AL13" s="1141"/>
      <c r="AM13" s="1141"/>
      <c r="AN13" s="1142"/>
      <c r="AO13" s="284">
        <v>637800</v>
      </c>
      <c r="AP13" s="284">
        <v>400</v>
      </c>
      <c r="AQ13" s="285">
        <v>1918</v>
      </c>
      <c r="AR13" s="286">
        <v>-79.099999999999994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0" t="s">
        <v>500</v>
      </c>
      <c r="AL14" s="1141"/>
      <c r="AM14" s="1141"/>
      <c r="AN14" s="1142"/>
      <c r="AO14" s="284">
        <v>3701919</v>
      </c>
      <c r="AP14" s="284">
        <v>2323</v>
      </c>
      <c r="AQ14" s="285">
        <v>1336</v>
      </c>
      <c r="AR14" s="286">
        <v>73.900000000000006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3" t="s">
        <v>501</v>
      </c>
      <c r="AL15" s="1144"/>
      <c r="AM15" s="1144"/>
      <c r="AN15" s="1145"/>
      <c r="AO15" s="284">
        <v>-3216401</v>
      </c>
      <c r="AP15" s="284">
        <v>-2018</v>
      </c>
      <c r="AQ15" s="285">
        <v>-3217</v>
      </c>
      <c r="AR15" s="286">
        <v>-37.299999999999997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3" t="s">
        <v>177</v>
      </c>
      <c r="AL16" s="1144"/>
      <c r="AM16" s="1144"/>
      <c r="AN16" s="1145"/>
      <c r="AO16" s="284">
        <v>144398159</v>
      </c>
      <c r="AP16" s="284">
        <v>90593</v>
      </c>
      <c r="AQ16" s="285">
        <v>104553</v>
      </c>
      <c r="AR16" s="286">
        <v>-13.4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503</v>
      </c>
      <c r="AP20" s="293" t="s">
        <v>504</v>
      </c>
      <c r="AQ20" s="294" t="s">
        <v>505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6" t="s">
        <v>506</v>
      </c>
      <c r="AL21" s="1147"/>
      <c r="AM21" s="1147"/>
      <c r="AN21" s="1148"/>
      <c r="AO21" s="297">
        <v>10.24</v>
      </c>
      <c r="AP21" s="298">
        <v>11.38</v>
      </c>
      <c r="AQ21" s="299">
        <v>-1.1399999999999999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6" t="s">
        <v>507</v>
      </c>
      <c r="AL22" s="1147"/>
      <c r="AM22" s="1147"/>
      <c r="AN22" s="1148"/>
      <c r="AO22" s="302">
        <v>101.7</v>
      </c>
      <c r="AP22" s="303">
        <v>99.9</v>
      </c>
      <c r="AQ22" s="304">
        <v>1.8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9" t="s">
        <v>508</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267"/>
    </row>
    <row r="27" spans="1:46" ht="13" x14ac:dyDescent="0.2">
      <c r="A27" s="309"/>
      <c r="AO27" s="262"/>
      <c r="AP27" s="262"/>
      <c r="AQ27" s="262"/>
      <c r="AR27" s="262"/>
      <c r="AS27" s="262"/>
      <c r="AT27" s="262"/>
    </row>
    <row r="28" spans="1:46" ht="16.5" x14ac:dyDescent="0.2">
      <c r="A28" s="263" t="s">
        <v>509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8" t="s">
        <v>490</v>
      </c>
      <c r="AP30" s="272"/>
      <c r="AQ30" s="273" t="s">
        <v>491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9"/>
      <c r="AP31" s="278" t="s">
        <v>492</v>
      </c>
      <c r="AQ31" s="279" t="s">
        <v>493</v>
      </c>
      <c r="AR31" s="280" t="s">
        <v>494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511</v>
      </c>
      <c r="AL32" s="1131"/>
      <c r="AM32" s="1131"/>
      <c r="AN32" s="1132"/>
      <c r="AO32" s="312">
        <v>46486754</v>
      </c>
      <c r="AP32" s="312">
        <v>29165</v>
      </c>
      <c r="AQ32" s="313">
        <v>30018</v>
      </c>
      <c r="AR32" s="314">
        <v>-2.8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512</v>
      </c>
      <c r="AL33" s="1131"/>
      <c r="AM33" s="1131"/>
      <c r="AN33" s="1132"/>
      <c r="AO33" s="312" t="s">
        <v>513</v>
      </c>
      <c r="AP33" s="312" t="s">
        <v>513</v>
      </c>
      <c r="AQ33" s="313">
        <v>2237</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514</v>
      </c>
      <c r="AL34" s="1131"/>
      <c r="AM34" s="1131"/>
      <c r="AN34" s="1132"/>
      <c r="AO34" s="312">
        <v>45220179</v>
      </c>
      <c r="AP34" s="312">
        <v>28370</v>
      </c>
      <c r="AQ34" s="313">
        <v>21851</v>
      </c>
      <c r="AR34" s="314">
        <v>29.8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515</v>
      </c>
      <c r="AL35" s="1131"/>
      <c r="AM35" s="1131"/>
      <c r="AN35" s="1132"/>
      <c r="AO35" s="312">
        <v>21900561</v>
      </c>
      <c r="AP35" s="312">
        <v>13740</v>
      </c>
      <c r="AQ35" s="313">
        <v>9810</v>
      </c>
      <c r="AR35" s="314">
        <v>40.1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516</v>
      </c>
      <c r="AL36" s="1131"/>
      <c r="AM36" s="1131"/>
      <c r="AN36" s="1132"/>
      <c r="AO36" s="312">
        <v>347374</v>
      </c>
      <c r="AP36" s="312">
        <v>218</v>
      </c>
      <c r="AQ36" s="313">
        <v>148</v>
      </c>
      <c r="AR36" s="314">
        <v>47.3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517</v>
      </c>
      <c r="AL37" s="1131"/>
      <c r="AM37" s="1131"/>
      <c r="AN37" s="1132"/>
      <c r="AO37" s="312">
        <v>3453645</v>
      </c>
      <c r="AP37" s="312">
        <v>2167</v>
      </c>
      <c r="AQ37" s="313">
        <v>1410</v>
      </c>
      <c r="AR37" s="314">
        <v>53.7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518</v>
      </c>
      <c r="AL38" s="1134"/>
      <c r="AM38" s="1134"/>
      <c r="AN38" s="1135"/>
      <c r="AO38" s="315">
        <v>763</v>
      </c>
      <c r="AP38" s="315">
        <v>0</v>
      </c>
      <c r="AQ38" s="316">
        <v>0</v>
      </c>
      <c r="AR38" s="304">
        <v>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519</v>
      </c>
      <c r="AL39" s="1134"/>
      <c r="AM39" s="1134"/>
      <c r="AN39" s="1135"/>
      <c r="AO39" s="312">
        <v>-28524467</v>
      </c>
      <c r="AP39" s="312">
        <v>-17896</v>
      </c>
      <c r="AQ39" s="313">
        <v>-17155</v>
      </c>
      <c r="AR39" s="314">
        <v>4.3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520</v>
      </c>
      <c r="AL40" s="1131"/>
      <c r="AM40" s="1131"/>
      <c r="AN40" s="1132"/>
      <c r="AO40" s="312">
        <v>-57609318</v>
      </c>
      <c r="AP40" s="312">
        <v>-36143</v>
      </c>
      <c r="AQ40" s="313">
        <v>-31149</v>
      </c>
      <c r="AR40" s="314">
        <v>16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31275491</v>
      </c>
      <c r="AP41" s="312">
        <v>19622</v>
      </c>
      <c r="AQ41" s="313">
        <v>17170</v>
      </c>
      <c r="AR41" s="314">
        <v>14.3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3" t="s">
        <v>490</v>
      </c>
      <c r="AN49" s="1125" t="s">
        <v>523</v>
      </c>
      <c r="AO49" s="1126"/>
      <c r="AP49" s="1126"/>
      <c r="AQ49" s="1126"/>
      <c r="AR49" s="112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4"/>
      <c r="AN50" s="328" t="s">
        <v>524</v>
      </c>
      <c r="AO50" s="329" t="s">
        <v>525</v>
      </c>
      <c r="AP50" s="330" t="s">
        <v>526</v>
      </c>
      <c r="AQ50" s="331" t="s">
        <v>527</v>
      </c>
      <c r="AR50" s="332" t="s">
        <v>528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529</v>
      </c>
      <c r="AL51" s="325"/>
      <c r="AM51" s="333">
        <v>86213444</v>
      </c>
      <c r="AN51" s="334">
        <v>55470</v>
      </c>
      <c r="AO51" s="335">
        <v>5.0999999999999996</v>
      </c>
      <c r="AP51" s="336">
        <v>57132</v>
      </c>
      <c r="AQ51" s="337">
        <v>4</v>
      </c>
      <c r="AR51" s="338">
        <v>1.1000000000000001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530</v>
      </c>
      <c r="AM52" s="341">
        <v>40559371</v>
      </c>
      <c r="AN52" s="342">
        <v>26096</v>
      </c>
      <c r="AO52" s="343">
        <v>2.4</v>
      </c>
      <c r="AP52" s="344">
        <v>30126</v>
      </c>
      <c r="AQ52" s="345">
        <v>2.8</v>
      </c>
      <c r="AR52" s="346">
        <v>-0.4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531</v>
      </c>
      <c r="AL53" s="325"/>
      <c r="AM53" s="333">
        <v>94118805</v>
      </c>
      <c r="AN53" s="334">
        <v>60226</v>
      </c>
      <c r="AO53" s="335">
        <v>8.6</v>
      </c>
      <c r="AP53" s="336">
        <v>58766</v>
      </c>
      <c r="AQ53" s="337">
        <v>2.9</v>
      </c>
      <c r="AR53" s="338">
        <v>5.7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530</v>
      </c>
      <c r="AM54" s="341">
        <v>44762761</v>
      </c>
      <c r="AN54" s="342">
        <v>28643</v>
      </c>
      <c r="AO54" s="343">
        <v>9.8000000000000007</v>
      </c>
      <c r="AP54" s="344">
        <v>29363</v>
      </c>
      <c r="AQ54" s="345">
        <v>-2.5</v>
      </c>
      <c r="AR54" s="346">
        <v>12.3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532</v>
      </c>
      <c r="AL55" s="325"/>
      <c r="AM55" s="333">
        <v>96750506</v>
      </c>
      <c r="AN55" s="334">
        <v>61693</v>
      </c>
      <c r="AO55" s="335">
        <v>2.4</v>
      </c>
      <c r="AP55" s="336">
        <v>62482</v>
      </c>
      <c r="AQ55" s="337">
        <v>6.3</v>
      </c>
      <c r="AR55" s="338">
        <v>-3.9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530</v>
      </c>
      <c r="AM56" s="341">
        <v>53910989</v>
      </c>
      <c r="AN56" s="342">
        <v>34376</v>
      </c>
      <c r="AO56" s="343">
        <v>20</v>
      </c>
      <c r="AP56" s="344">
        <v>34626</v>
      </c>
      <c r="AQ56" s="345">
        <v>17.899999999999999</v>
      </c>
      <c r="AR56" s="346">
        <v>2.1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533</v>
      </c>
      <c r="AL57" s="325"/>
      <c r="AM57" s="333">
        <v>87666133</v>
      </c>
      <c r="AN57" s="334">
        <v>55436</v>
      </c>
      <c r="AO57" s="335">
        <v>-10.1</v>
      </c>
      <c r="AP57" s="336">
        <v>59288</v>
      </c>
      <c r="AQ57" s="337">
        <v>-5.0999999999999996</v>
      </c>
      <c r="AR57" s="338">
        <v>-5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530</v>
      </c>
      <c r="AM58" s="341">
        <v>42225342</v>
      </c>
      <c r="AN58" s="342">
        <v>26701</v>
      </c>
      <c r="AO58" s="343">
        <v>-22.3</v>
      </c>
      <c r="AP58" s="344">
        <v>32670</v>
      </c>
      <c r="AQ58" s="345">
        <v>-5.6</v>
      </c>
      <c r="AR58" s="346">
        <v>-16.7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534</v>
      </c>
      <c r="AL59" s="325"/>
      <c r="AM59" s="333">
        <v>99897297</v>
      </c>
      <c r="AN59" s="334">
        <v>62674</v>
      </c>
      <c r="AO59" s="335">
        <v>13.1</v>
      </c>
      <c r="AP59" s="336">
        <v>63490</v>
      </c>
      <c r="AQ59" s="337">
        <v>7.1</v>
      </c>
      <c r="AR59" s="338">
        <v>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530</v>
      </c>
      <c r="AM60" s="341">
        <v>54395882</v>
      </c>
      <c r="AN60" s="342">
        <v>34127</v>
      </c>
      <c r="AO60" s="343">
        <v>27.8</v>
      </c>
      <c r="AP60" s="344">
        <v>35347</v>
      </c>
      <c r="AQ60" s="345">
        <v>8.1999999999999993</v>
      </c>
      <c r="AR60" s="346">
        <v>19.600000000000001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535</v>
      </c>
      <c r="AL61" s="347"/>
      <c r="AM61" s="348">
        <v>92929237</v>
      </c>
      <c r="AN61" s="349">
        <v>59100</v>
      </c>
      <c r="AO61" s="350">
        <v>3.8</v>
      </c>
      <c r="AP61" s="351">
        <v>60232</v>
      </c>
      <c r="AQ61" s="352">
        <v>3</v>
      </c>
      <c r="AR61" s="338">
        <v>0.8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530</v>
      </c>
      <c r="AM62" s="341">
        <v>47170869</v>
      </c>
      <c r="AN62" s="342">
        <v>29989</v>
      </c>
      <c r="AO62" s="343">
        <v>7.5</v>
      </c>
      <c r="AP62" s="344">
        <v>32426</v>
      </c>
      <c r="AQ62" s="345">
        <v>4.2</v>
      </c>
      <c r="AR62" s="346">
        <v>3.3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zcuE3QVubvNSsNUdfMvAF9HDIe2lnansg7UuVF0gPhPShV+2mCvy6CWAI/5oP9C66XUAap8c1zebv31/t19dQ==" saltValue="fUKNJyeDcg3x6DuJq7WK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487</v>
      </c>
    </row>
    <row r="121" spans="125:125" ht="13.5" hidden="1" customHeight="1" x14ac:dyDescent="0.2">
      <c r="DU121" s="259"/>
    </row>
  </sheetData>
  <sheetProtection algorithmName="SHA-512" hashValue="2SN+qnQmf+Os/sJ4uEmetPvyKZYoC0qeCcSECwiOSzj4fbGJwRoDgOrpv41DpRkjlw08zrIz2xPh7ko2QjwUZg==" saltValue="eejGu/qv6BBRGc6n0A94u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487</v>
      </c>
    </row>
  </sheetData>
  <sheetProtection algorithmName="SHA-512" hashValue="3UMx3iCTbohJoPA297lSn0Hd0/3ro0tK9XJ3CWiezEO7xBSYI6+Jxl8k/vGs2Bm5WQ6gY1PZ0CSSQ5DBVwj15g==" saltValue="n1SALFnWnOusLKv9gqyhb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537</v>
      </c>
      <c r="G46" s="8" t="s">
        <v>538</v>
      </c>
      <c r="H46" s="8" t="s">
        <v>539</v>
      </c>
      <c r="I46" s="8" t="s">
        <v>540</v>
      </c>
      <c r="J46" s="9" t="s">
        <v>541</v>
      </c>
    </row>
    <row r="47" spans="2:10" ht="57.75" customHeight="1" x14ac:dyDescent="0.2">
      <c r="B47" s="10"/>
      <c r="C47" s="1149" t="s">
        <v>3</v>
      </c>
      <c r="D47" s="1149"/>
      <c r="E47" s="1150"/>
      <c r="F47" s="11">
        <v>8.08</v>
      </c>
      <c r="G47" s="12">
        <v>8.6199999999999992</v>
      </c>
      <c r="H47" s="12">
        <v>7.88</v>
      </c>
      <c r="I47" s="12">
        <v>8.33</v>
      </c>
      <c r="J47" s="13">
        <v>8.07</v>
      </c>
    </row>
    <row r="48" spans="2:10" ht="57.75" customHeight="1" x14ac:dyDescent="0.2">
      <c r="B48" s="14"/>
      <c r="C48" s="1151" t="s">
        <v>4</v>
      </c>
      <c r="D48" s="1151"/>
      <c r="E48" s="1152"/>
      <c r="F48" s="15">
        <v>2.2200000000000002</v>
      </c>
      <c r="G48" s="16">
        <v>2.02</v>
      </c>
      <c r="H48" s="16">
        <v>2.42</v>
      </c>
      <c r="I48" s="16">
        <v>2.23</v>
      </c>
      <c r="J48" s="17">
        <v>2.06</v>
      </c>
    </row>
    <row r="49" spans="2:10" ht="57.75" customHeight="1" thickBot="1" x14ac:dyDescent="0.25">
      <c r="B49" s="18"/>
      <c r="C49" s="1153" t="s">
        <v>5</v>
      </c>
      <c r="D49" s="1153"/>
      <c r="E49" s="1154"/>
      <c r="F49" s="19">
        <v>0.39</v>
      </c>
      <c r="G49" s="20">
        <v>0.49</v>
      </c>
      <c r="H49" s="20">
        <v>0.22</v>
      </c>
      <c r="I49" s="20">
        <v>0.04</v>
      </c>
      <c r="J49" s="21" t="s">
        <v>542</v>
      </c>
    </row>
    <row r="50" spans="2:10" ht="13" x14ac:dyDescent="0.2"/>
  </sheetData>
  <sheetProtection algorithmName="SHA-512" hashValue="qHcZ8ZGksQXmIsHZAqV2t77UNJ6xeaY/RVqSCHo+ZhUFBZkRD4q865Q8A7tsuG8AdV1XGPkrGTRPZcexIenBSQ==" saltValue="kFDQb6jRi2Byyrti2jvX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2">
      <c r="A34" s="22"/>
      <c r="B34" s="31"/>
      <c r="C34" s="1161" t="s">
        <v>543</v>
      </c>
      <c r="D34" s="1161"/>
      <c r="E34" s="1162"/>
      <c r="F34" s="32">
        <v>2.58</v>
      </c>
      <c r="G34" s="33">
        <v>2.88</v>
      </c>
      <c r="H34" s="33">
        <v>4.04</v>
      </c>
      <c r="I34" s="33">
        <v>4.51</v>
      </c>
      <c r="J34" s="34">
        <v>4.67</v>
      </c>
      <c r="K34" s="22"/>
      <c r="L34" s="22"/>
      <c r="M34" s="22"/>
      <c r="N34" s="22"/>
      <c r="O34" s="22"/>
      <c r="P34" s="22"/>
    </row>
    <row r="35" spans="1:16" ht="39" customHeight="1" x14ac:dyDescent="0.2">
      <c r="A35" s="22"/>
      <c r="B35" s="35"/>
      <c r="C35" s="1155" t="s">
        <v>544</v>
      </c>
      <c r="D35" s="1156"/>
      <c r="E35" s="1157"/>
      <c r="F35" s="36">
        <v>2.1800000000000002</v>
      </c>
      <c r="G35" s="37">
        <v>2.71</v>
      </c>
      <c r="H35" s="37">
        <v>2.4700000000000002</v>
      </c>
      <c r="I35" s="37">
        <v>2.85</v>
      </c>
      <c r="J35" s="38">
        <v>3.33</v>
      </c>
      <c r="K35" s="22"/>
      <c r="L35" s="22"/>
      <c r="M35" s="22"/>
      <c r="N35" s="22"/>
      <c r="O35" s="22"/>
      <c r="P35" s="22"/>
    </row>
    <row r="36" spans="1:16" ht="39" customHeight="1" x14ac:dyDescent="0.2">
      <c r="A36" s="22"/>
      <c r="B36" s="35"/>
      <c r="C36" s="1155" t="s">
        <v>545</v>
      </c>
      <c r="D36" s="1156"/>
      <c r="E36" s="1157"/>
      <c r="F36" s="36">
        <v>3.76</v>
      </c>
      <c r="G36" s="37">
        <v>3.72</v>
      </c>
      <c r="H36" s="37">
        <v>3.07</v>
      </c>
      <c r="I36" s="37">
        <v>2.85</v>
      </c>
      <c r="J36" s="38">
        <v>3.18</v>
      </c>
      <c r="K36" s="22"/>
      <c r="L36" s="22"/>
      <c r="M36" s="22"/>
      <c r="N36" s="22"/>
      <c r="O36" s="22"/>
      <c r="P36" s="22"/>
    </row>
    <row r="37" spans="1:16" ht="39" customHeight="1" x14ac:dyDescent="0.2">
      <c r="A37" s="22"/>
      <c r="B37" s="35"/>
      <c r="C37" s="1155" t="s">
        <v>546</v>
      </c>
      <c r="D37" s="1156"/>
      <c r="E37" s="1157"/>
      <c r="F37" s="36">
        <v>2.21</v>
      </c>
      <c r="G37" s="37">
        <v>2.0099999999999998</v>
      </c>
      <c r="H37" s="37">
        <v>2.0699999999999998</v>
      </c>
      <c r="I37" s="37">
        <v>2.23</v>
      </c>
      <c r="J37" s="38">
        <v>2.06</v>
      </c>
      <c r="K37" s="22"/>
      <c r="L37" s="22"/>
      <c r="M37" s="22"/>
      <c r="N37" s="22"/>
      <c r="O37" s="22"/>
      <c r="P37" s="22"/>
    </row>
    <row r="38" spans="1:16" ht="39" customHeight="1" x14ac:dyDescent="0.2">
      <c r="A38" s="22"/>
      <c r="B38" s="35"/>
      <c r="C38" s="1155" t="s">
        <v>547</v>
      </c>
      <c r="D38" s="1156"/>
      <c r="E38" s="1157"/>
      <c r="F38" s="36">
        <v>0.55000000000000004</v>
      </c>
      <c r="G38" s="37">
        <v>0.85</v>
      </c>
      <c r="H38" s="37">
        <v>0.73</v>
      </c>
      <c r="I38" s="37">
        <v>0.77</v>
      </c>
      <c r="J38" s="38">
        <v>0.3</v>
      </c>
      <c r="K38" s="22"/>
      <c r="L38" s="22"/>
      <c r="M38" s="22"/>
      <c r="N38" s="22"/>
      <c r="O38" s="22"/>
      <c r="P38" s="22"/>
    </row>
    <row r="39" spans="1:16" ht="39" customHeight="1" x14ac:dyDescent="0.2">
      <c r="A39" s="22"/>
      <c r="B39" s="35"/>
      <c r="C39" s="1155" t="s">
        <v>548</v>
      </c>
      <c r="D39" s="1156"/>
      <c r="E39" s="1157"/>
      <c r="F39" s="36">
        <v>0.11</v>
      </c>
      <c r="G39" s="37">
        <v>0.35</v>
      </c>
      <c r="H39" s="37">
        <v>0.24</v>
      </c>
      <c r="I39" s="37">
        <v>0.24</v>
      </c>
      <c r="J39" s="38">
        <v>0.2</v>
      </c>
      <c r="K39" s="22"/>
      <c r="L39" s="22"/>
      <c r="M39" s="22"/>
      <c r="N39" s="22"/>
      <c r="O39" s="22"/>
      <c r="P39" s="22"/>
    </row>
    <row r="40" spans="1:16" ht="39" customHeight="1" x14ac:dyDescent="0.2">
      <c r="A40" s="22"/>
      <c r="B40" s="35"/>
      <c r="C40" s="1155" t="s">
        <v>549</v>
      </c>
      <c r="D40" s="1156"/>
      <c r="E40" s="1157"/>
      <c r="F40" s="36">
        <v>0.08</v>
      </c>
      <c r="G40" s="37">
        <v>0.1</v>
      </c>
      <c r="H40" s="37">
        <v>0.11</v>
      </c>
      <c r="I40" s="37">
        <v>0.13</v>
      </c>
      <c r="J40" s="38">
        <v>0.12</v>
      </c>
      <c r="K40" s="22"/>
      <c r="L40" s="22"/>
      <c r="M40" s="22"/>
      <c r="N40" s="22"/>
      <c r="O40" s="22"/>
      <c r="P40" s="22"/>
    </row>
    <row r="41" spans="1:16" ht="39" customHeight="1" x14ac:dyDescent="0.2">
      <c r="A41" s="22"/>
      <c r="B41" s="35"/>
      <c r="C41" s="1155" t="s">
        <v>550</v>
      </c>
      <c r="D41" s="1156"/>
      <c r="E41" s="1157"/>
      <c r="F41" s="36">
        <v>0.02</v>
      </c>
      <c r="G41" s="37">
        <v>0.01</v>
      </c>
      <c r="H41" s="37">
        <v>0.03</v>
      </c>
      <c r="I41" s="37">
        <v>0.05</v>
      </c>
      <c r="J41" s="38">
        <v>0.03</v>
      </c>
      <c r="K41" s="22"/>
      <c r="L41" s="22"/>
      <c r="M41" s="22"/>
      <c r="N41" s="22"/>
      <c r="O41" s="22"/>
      <c r="P41" s="22"/>
    </row>
    <row r="42" spans="1:16" ht="39" customHeight="1" x14ac:dyDescent="0.2">
      <c r="A42" s="22"/>
      <c r="B42" s="39"/>
      <c r="C42" s="1155" t="s">
        <v>551</v>
      </c>
      <c r="D42" s="1156"/>
      <c r="E42" s="1157"/>
      <c r="F42" s="36" t="s">
        <v>513</v>
      </c>
      <c r="G42" s="37" t="s">
        <v>513</v>
      </c>
      <c r="H42" s="37" t="s">
        <v>513</v>
      </c>
      <c r="I42" s="37" t="s">
        <v>513</v>
      </c>
      <c r="J42" s="38" t="s">
        <v>513</v>
      </c>
      <c r="K42" s="22"/>
      <c r="L42" s="22"/>
      <c r="M42" s="22"/>
      <c r="N42" s="22"/>
      <c r="O42" s="22"/>
      <c r="P42" s="22"/>
    </row>
    <row r="43" spans="1:16" ht="39" customHeight="1" thickBot="1" x14ac:dyDescent="0.25">
      <c r="A43" s="22"/>
      <c r="B43" s="40"/>
      <c r="C43" s="1158" t="s">
        <v>552</v>
      </c>
      <c r="D43" s="1159"/>
      <c r="E43" s="1160"/>
      <c r="F43" s="41">
        <v>0</v>
      </c>
      <c r="G43" s="42">
        <v>0</v>
      </c>
      <c r="H43" s="42">
        <v>0.34</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a8404V+dmSt50hqPDBTN2/sqjIIS+OhyvAOCmmWsYK5nxpFqL9U7Dir5geIt2opuB84u3otxsOnj1d+nF0z4w==" saltValue="pn1Y78XmnDDTxdqV1bec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2">
      <c r="A45" s="48"/>
      <c r="B45" s="1186" t="s">
        <v>9</v>
      </c>
      <c r="C45" s="1187"/>
      <c r="D45" s="58"/>
      <c r="E45" s="1192" t="s">
        <v>10</v>
      </c>
      <c r="F45" s="1192"/>
      <c r="G45" s="1192"/>
      <c r="H45" s="1192"/>
      <c r="I45" s="1192"/>
      <c r="J45" s="1193"/>
      <c r="K45" s="59">
        <v>60635</v>
      </c>
      <c r="L45" s="60">
        <v>57519</v>
      </c>
      <c r="M45" s="60">
        <v>48439</v>
      </c>
      <c r="N45" s="60">
        <v>52383</v>
      </c>
      <c r="O45" s="61">
        <v>46487</v>
      </c>
      <c r="P45" s="48"/>
      <c r="Q45" s="48"/>
      <c r="R45" s="48"/>
      <c r="S45" s="48"/>
      <c r="T45" s="48"/>
      <c r="U45" s="48"/>
    </row>
    <row r="46" spans="1:21" ht="30.75" customHeight="1" x14ac:dyDescent="0.2">
      <c r="A46" s="48"/>
      <c r="B46" s="1188"/>
      <c r="C46" s="1189"/>
      <c r="D46" s="62"/>
      <c r="E46" s="1165" t="s">
        <v>11</v>
      </c>
      <c r="F46" s="1165"/>
      <c r="G46" s="1165"/>
      <c r="H46" s="1165"/>
      <c r="I46" s="1165"/>
      <c r="J46" s="1166"/>
      <c r="K46" s="63">
        <v>606</v>
      </c>
      <c r="L46" s="64">
        <v>299</v>
      </c>
      <c r="M46" s="64" t="s">
        <v>513</v>
      </c>
      <c r="N46" s="64" t="s">
        <v>513</v>
      </c>
      <c r="O46" s="65" t="s">
        <v>513</v>
      </c>
      <c r="P46" s="48"/>
      <c r="Q46" s="48"/>
      <c r="R46" s="48"/>
      <c r="S46" s="48"/>
      <c r="T46" s="48"/>
      <c r="U46" s="48"/>
    </row>
    <row r="47" spans="1:21" ht="30.75" customHeight="1" x14ac:dyDescent="0.2">
      <c r="A47" s="48"/>
      <c r="B47" s="1188"/>
      <c r="C47" s="1189"/>
      <c r="D47" s="62"/>
      <c r="E47" s="1165" t="s">
        <v>12</v>
      </c>
      <c r="F47" s="1165"/>
      <c r="G47" s="1165"/>
      <c r="H47" s="1165"/>
      <c r="I47" s="1165"/>
      <c r="J47" s="1166"/>
      <c r="K47" s="63">
        <v>41165</v>
      </c>
      <c r="L47" s="64">
        <v>41895</v>
      </c>
      <c r="M47" s="64">
        <v>43385</v>
      </c>
      <c r="N47" s="64">
        <v>44370</v>
      </c>
      <c r="O47" s="65">
        <v>45220</v>
      </c>
      <c r="P47" s="48"/>
      <c r="Q47" s="48"/>
      <c r="R47" s="48"/>
      <c r="S47" s="48"/>
      <c r="T47" s="48"/>
      <c r="U47" s="48"/>
    </row>
    <row r="48" spans="1:21" ht="30.75" customHeight="1" x14ac:dyDescent="0.2">
      <c r="A48" s="48"/>
      <c r="B48" s="1188"/>
      <c r="C48" s="1189"/>
      <c r="D48" s="62"/>
      <c r="E48" s="1165" t="s">
        <v>13</v>
      </c>
      <c r="F48" s="1165"/>
      <c r="G48" s="1165"/>
      <c r="H48" s="1165"/>
      <c r="I48" s="1165"/>
      <c r="J48" s="1166"/>
      <c r="K48" s="63">
        <v>23629</v>
      </c>
      <c r="L48" s="64">
        <v>22987</v>
      </c>
      <c r="M48" s="64">
        <v>22883</v>
      </c>
      <c r="N48" s="64">
        <v>22974</v>
      </c>
      <c r="O48" s="65">
        <v>21901</v>
      </c>
      <c r="P48" s="48"/>
      <c r="Q48" s="48"/>
      <c r="R48" s="48"/>
      <c r="S48" s="48"/>
      <c r="T48" s="48"/>
      <c r="U48" s="48"/>
    </row>
    <row r="49" spans="1:21" ht="30.75" customHeight="1" x14ac:dyDescent="0.2">
      <c r="A49" s="48"/>
      <c r="B49" s="1188"/>
      <c r="C49" s="1189"/>
      <c r="D49" s="62"/>
      <c r="E49" s="1165" t="s">
        <v>14</v>
      </c>
      <c r="F49" s="1165"/>
      <c r="G49" s="1165"/>
      <c r="H49" s="1165"/>
      <c r="I49" s="1165"/>
      <c r="J49" s="1166"/>
      <c r="K49" s="63">
        <v>348</v>
      </c>
      <c r="L49" s="64">
        <v>362</v>
      </c>
      <c r="M49" s="64">
        <v>357</v>
      </c>
      <c r="N49" s="64">
        <v>350</v>
      </c>
      <c r="O49" s="65">
        <v>347</v>
      </c>
      <c r="P49" s="48"/>
      <c r="Q49" s="48"/>
      <c r="R49" s="48"/>
      <c r="S49" s="48"/>
      <c r="T49" s="48"/>
      <c r="U49" s="48"/>
    </row>
    <row r="50" spans="1:21" ht="30.75" customHeight="1" x14ac:dyDescent="0.2">
      <c r="A50" s="48"/>
      <c r="B50" s="1188"/>
      <c r="C50" s="1189"/>
      <c r="D50" s="62"/>
      <c r="E50" s="1165" t="s">
        <v>15</v>
      </c>
      <c r="F50" s="1165"/>
      <c r="G50" s="1165"/>
      <c r="H50" s="1165"/>
      <c r="I50" s="1165"/>
      <c r="J50" s="1166"/>
      <c r="K50" s="63">
        <v>4202</v>
      </c>
      <c r="L50" s="64">
        <v>4172</v>
      </c>
      <c r="M50" s="64">
        <v>4382</v>
      </c>
      <c r="N50" s="64">
        <v>3911</v>
      </c>
      <c r="O50" s="65">
        <v>3454</v>
      </c>
      <c r="P50" s="48"/>
      <c r="Q50" s="48"/>
      <c r="R50" s="48"/>
      <c r="S50" s="48"/>
      <c r="T50" s="48"/>
      <c r="U50" s="48"/>
    </row>
    <row r="51" spans="1:21" ht="30.75" customHeight="1" x14ac:dyDescent="0.2">
      <c r="A51" s="48"/>
      <c r="B51" s="1190"/>
      <c r="C51" s="1191"/>
      <c r="D51" s="66"/>
      <c r="E51" s="1165" t="s">
        <v>16</v>
      </c>
      <c r="F51" s="1165"/>
      <c r="G51" s="1165"/>
      <c r="H51" s="1165"/>
      <c r="I51" s="1165"/>
      <c r="J51" s="1166"/>
      <c r="K51" s="63">
        <v>3</v>
      </c>
      <c r="L51" s="64">
        <v>9</v>
      </c>
      <c r="M51" s="64">
        <v>9</v>
      </c>
      <c r="N51" s="64">
        <v>1</v>
      </c>
      <c r="O51" s="65">
        <v>1</v>
      </c>
      <c r="P51" s="48"/>
      <c r="Q51" s="48"/>
      <c r="R51" s="48"/>
      <c r="S51" s="48"/>
      <c r="T51" s="48"/>
      <c r="U51" s="48"/>
    </row>
    <row r="52" spans="1:21" ht="30.75" customHeight="1" x14ac:dyDescent="0.2">
      <c r="A52" s="48"/>
      <c r="B52" s="1163" t="s">
        <v>17</v>
      </c>
      <c r="C52" s="1164"/>
      <c r="D52" s="66"/>
      <c r="E52" s="1165" t="s">
        <v>18</v>
      </c>
      <c r="F52" s="1165"/>
      <c r="G52" s="1165"/>
      <c r="H52" s="1165"/>
      <c r="I52" s="1165"/>
      <c r="J52" s="1166"/>
      <c r="K52" s="63">
        <v>96042</v>
      </c>
      <c r="L52" s="64">
        <v>93445</v>
      </c>
      <c r="M52" s="64">
        <v>88434</v>
      </c>
      <c r="N52" s="64">
        <v>92457</v>
      </c>
      <c r="O52" s="65">
        <v>86133</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34546</v>
      </c>
      <c r="L53" s="69">
        <v>33798</v>
      </c>
      <c r="M53" s="69">
        <v>31021</v>
      </c>
      <c r="N53" s="69">
        <v>31532</v>
      </c>
      <c r="O53" s="70">
        <v>31277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2">
      <c r="B58" s="1171" t="s">
        <v>24</v>
      </c>
      <c r="C58" s="1172"/>
      <c r="D58" s="1177" t="s">
        <v>25</v>
      </c>
      <c r="E58" s="1178"/>
      <c r="F58" s="1178"/>
      <c r="G58" s="1178"/>
      <c r="H58" s="1178"/>
      <c r="I58" s="1178"/>
      <c r="J58" s="1179"/>
      <c r="K58" s="83">
        <v>21258</v>
      </c>
      <c r="L58" s="84">
        <v>35766</v>
      </c>
      <c r="M58" s="84">
        <v>31175</v>
      </c>
      <c r="N58" s="84">
        <v>27851</v>
      </c>
      <c r="O58" s="85">
        <v>36334</v>
      </c>
    </row>
    <row r="59" spans="1:21" ht="31.5" customHeight="1" x14ac:dyDescent="0.2">
      <c r="B59" s="1173"/>
      <c r="C59" s="1174"/>
      <c r="D59" s="1180" t="s">
        <v>26</v>
      </c>
      <c r="E59" s="1181"/>
      <c r="F59" s="1181"/>
      <c r="G59" s="1181"/>
      <c r="H59" s="1181"/>
      <c r="I59" s="1181"/>
      <c r="J59" s="1182"/>
      <c r="K59" s="86">
        <v>175908</v>
      </c>
      <c r="L59" s="87">
        <v>197124</v>
      </c>
      <c r="M59" s="87">
        <v>206123</v>
      </c>
      <c r="N59" s="87">
        <v>222835</v>
      </c>
      <c r="O59" s="88">
        <v>237328</v>
      </c>
    </row>
    <row r="60" spans="1:21" ht="31.5" customHeight="1" thickBot="1" x14ac:dyDescent="0.25">
      <c r="B60" s="1175"/>
      <c r="C60" s="1176"/>
      <c r="D60" s="1183" t="s">
        <v>27</v>
      </c>
      <c r="E60" s="1184"/>
      <c r="F60" s="1184"/>
      <c r="G60" s="1184"/>
      <c r="H60" s="1184"/>
      <c r="I60" s="1184"/>
      <c r="J60" s="1185"/>
      <c r="K60" s="89">
        <v>181068</v>
      </c>
      <c r="L60" s="90">
        <v>198788</v>
      </c>
      <c r="M60" s="90">
        <v>202329</v>
      </c>
      <c r="N60" s="90">
        <v>213552</v>
      </c>
      <c r="O60" s="91">
        <v>233361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6Md3/Im9I4kW01tZ0qum+EPqycLSJi4EiTHdHQ5QXUupHNNElOiBReZ2zkGR9y2YVrTDTNa5N2/i6iEzYVcWQ==" saltValue="kvFJKra9EMlbyQgWbn/Q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537</v>
      </c>
      <c r="J40" s="103" t="s">
        <v>538</v>
      </c>
      <c r="K40" s="103" t="s">
        <v>539</v>
      </c>
      <c r="L40" s="103" t="s">
        <v>540</v>
      </c>
      <c r="M40" s="104" t="s">
        <v>541</v>
      </c>
    </row>
    <row r="41" spans="2:13" ht="27.75" customHeight="1" x14ac:dyDescent="0.2">
      <c r="B41" s="1206" t="s">
        <v>30</v>
      </c>
      <c r="C41" s="1207"/>
      <c r="D41" s="105"/>
      <c r="E41" s="1208" t="s">
        <v>31</v>
      </c>
      <c r="F41" s="1208"/>
      <c r="G41" s="1208"/>
      <c r="H41" s="1209"/>
      <c r="I41" s="355">
        <v>1408879</v>
      </c>
      <c r="J41" s="356">
        <v>1400373</v>
      </c>
      <c r="K41" s="356">
        <v>1401546</v>
      </c>
      <c r="L41" s="356">
        <v>1387606</v>
      </c>
      <c r="M41" s="357">
        <v>1367746</v>
      </c>
    </row>
    <row r="42" spans="2:13" ht="27.75" customHeight="1" x14ac:dyDescent="0.2">
      <c r="B42" s="1196"/>
      <c r="C42" s="1197"/>
      <c r="D42" s="106"/>
      <c r="E42" s="1200" t="s">
        <v>32</v>
      </c>
      <c r="F42" s="1200"/>
      <c r="G42" s="1200"/>
      <c r="H42" s="1201"/>
      <c r="I42" s="358">
        <v>26964</v>
      </c>
      <c r="J42" s="359">
        <v>29129</v>
      </c>
      <c r="K42" s="359">
        <v>33552</v>
      </c>
      <c r="L42" s="359">
        <v>30889</v>
      </c>
      <c r="M42" s="360">
        <v>27658</v>
      </c>
    </row>
    <row r="43" spans="2:13" ht="27.75" customHeight="1" x14ac:dyDescent="0.2">
      <c r="B43" s="1196"/>
      <c r="C43" s="1197"/>
      <c r="D43" s="106"/>
      <c r="E43" s="1200" t="s">
        <v>33</v>
      </c>
      <c r="F43" s="1200"/>
      <c r="G43" s="1200"/>
      <c r="H43" s="1201"/>
      <c r="I43" s="358">
        <v>269493</v>
      </c>
      <c r="J43" s="359">
        <v>256858</v>
      </c>
      <c r="K43" s="359">
        <v>251685</v>
      </c>
      <c r="L43" s="359">
        <v>259475</v>
      </c>
      <c r="M43" s="360">
        <v>260432</v>
      </c>
    </row>
    <row r="44" spans="2:13" ht="27.75" customHeight="1" x14ac:dyDescent="0.2">
      <c r="B44" s="1196"/>
      <c r="C44" s="1197"/>
      <c r="D44" s="106"/>
      <c r="E44" s="1200" t="s">
        <v>34</v>
      </c>
      <c r="F44" s="1200"/>
      <c r="G44" s="1200"/>
      <c r="H44" s="1201"/>
      <c r="I44" s="358">
        <v>3458</v>
      </c>
      <c r="J44" s="359">
        <v>3162</v>
      </c>
      <c r="K44" s="359">
        <v>2824</v>
      </c>
      <c r="L44" s="359">
        <v>2488</v>
      </c>
      <c r="M44" s="360">
        <v>2150</v>
      </c>
    </row>
    <row r="45" spans="2:13" ht="27.75" customHeight="1" x14ac:dyDescent="0.2">
      <c r="B45" s="1196"/>
      <c r="C45" s="1197"/>
      <c r="D45" s="106"/>
      <c r="E45" s="1200" t="s">
        <v>35</v>
      </c>
      <c r="F45" s="1200"/>
      <c r="G45" s="1200"/>
      <c r="H45" s="1201"/>
      <c r="I45" s="358">
        <v>91931</v>
      </c>
      <c r="J45" s="359">
        <v>90696</v>
      </c>
      <c r="K45" s="359">
        <v>88203</v>
      </c>
      <c r="L45" s="359">
        <v>87241</v>
      </c>
      <c r="M45" s="360">
        <v>88709</v>
      </c>
    </row>
    <row r="46" spans="2:13" ht="27.75" customHeight="1" x14ac:dyDescent="0.2">
      <c r="B46" s="1196"/>
      <c r="C46" s="1197"/>
      <c r="D46" s="107"/>
      <c r="E46" s="1200" t="s">
        <v>36</v>
      </c>
      <c r="F46" s="1200"/>
      <c r="G46" s="1200"/>
      <c r="H46" s="1201"/>
      <c r="I46" s="358">
        <v>15476</v>
      </c>
      <c r="J46" s="359">
        <v>19326</v>
      </c>
      <c r="K46" s="359">
        <v>9955</v>
      </c>
      <c r="L46" s="359">
        <v>13031</v>
      </c>
      <c r="M46" s="360">
        <v>13358</v>
      </c>
    </row>
    <row r="47" spans="2:13" ht="27.75" customHeight="1" x14ac:dyDescent="0.2">
      <c r="B47" s="1196"/>
      <c r="C47" s="1197"/>
      <c r="D47" s="108"/>
      <c r="E47" s="1210" t="s">
        <v>37</v>
      </c>
      <c r="F47" s="1211"/>
      <c r="G47" s="1211"/>
      <c r="H47" s="1212"/>
      <c r="I47" s="358" t="s">
        <v>513</v>
      </c>
      <c r="J47" s="359" t="s">
        <v>513</v>
      </c>
      <c r="K47" s="359" t="s">
        <v>513</v>
      </c>
      <c r="L47" s="359" t="s">
        <v>513</v>
      </c>
      <c r="M47" s="360" t="s">
        <v>513</v>
      </c>
    </row>
    <row r="48" spans="2:13" ht="27.75" customHeight="1" x14ac:dyDescent="0.2">
      <c r="B48" s="1196"/>
      <c r="C48" s="1197"/>
      <c r="D48" s="106"/>
      <c r="E48" s="1200" t="s">
        <v>38</v>
      </c>
      <c r="F48" s="1200"/>
      <c r="G48" s="1200"/>
      <c r="H48" s="1201"/>
      <c r="I48" s="358" t="s">
        <v>513</v>
      </c>
      <c r="J48" s="359" t="s">
        <v>513</v>
      </c>
      <c r="K48" s="359" t="s">
        <v>513</v>
      </c>
      <c r="L48" s="359" t="s">
        <v>513</v>
      </c>
      <c r="M48" s="360" t="s">
        <v>513</v>
      </c>
    </row>
    <row r="49" spans="2:13" ht="27.75" customHeight="1" x14ac:dyDescent="0.2">
      <c r="B49" s="1198"/>
      <c r="C49" s="1199"/>
      <c r="D49" s="106"/>
      <c r="E49" s="1200" t="s">
        <v>39</v>
      </c>
      <c r="F49" s="1200"/>
      <c r="G49" s="1200"/>
      <c r="H49" s="1201"/>
      <c r="I49" s="358" t="s">
        <v>513</v>
      </c>
      <c r="J49" s="359" t="s">
        <v>513</v>
      </c>
      <c r="K49" s="359" t="s">
        <v>513</v>
      </c>
      <c r="L49" s="359" t="s">
        <v>513</v>
      </c>
      <c r="M49" s="360" t="s">
        <v>513</v>
      </c>
    </row>
    <row r="50" spans="2:13" ht="27.75" customHeight="1" x14ac:dyDescent="0.2">
      <c r="B50" s="1194" t="s">
        <v>40</v>
      </c>
      <c r="C50" s="1195"/>
      <c r="D50" s="109"/>
      <c r="E50" s="1200" t="s">
        <v>41</v>
      </c>
      <c r="F50" s="1200"/>
      <c r="G50" s="1200"/>
      <c r="H50" s="1201"/>
      <c r="I50" s="358">
        <v>282212</v>
      </c>
      <c r="J50" s="359">
        <v>295511</v>
      </c>
      <c r="K50" s="359">
        <v>336218</v>
      </c>
      <c r="L50" s="359">
        <v>378563</v>
      </c>
      <c r="M50" s="360">
        <v>403393</v>
      </c>
    </row>
    <row r="51" spans="2:13" ht="27.75" customHeight="1" x14ac:dyDescent="0.2">
      <c r="B51" s="1196"/>
      <c r="C51" s="1197"/>
      <c r="D51" s="106"/>
      <c r="E51" s="1200" t="s">
        <v>42</v>
      </c>
      <c r="F51" s="1200"/>
      <c r="G51" s="1200"/>
      <c r="H51" s="1201"/>
      <c r="I51" s="358">
        <v>283458</v>
      </c>
      <c r="J51" s="359">
        <v>266110</v>
      </c>
      <c r="K51" s="359">
        <v>278154</v>
      </c>
      <c r="L51" s="359">
        <v>284406</v>
      </c>
      <c r="M51" s="360">
        <v>280878</v>
      </c>
    </row>
    <row r="52" spans="2:13" ht="27.75" customHeight="1" x14ac:dyDescent="0.2">
      <c r="B52" s="1198"/>
      <c r="C52" s="1199"/>
      <c r="D52" s="106"/>
      <c r="E52" s="1200" t="s">
        <v>43</v>
      </c>
      <c r="F52" s="1200"/>
      <c r="G52" s="1200"/>
      <c r="H52" s="1201"/>
      <c r="I52" s="358">
        <v>845402</v>
      </c>
      <c r="J52" s="359">
        <v>843488</v>
      </c>
      <c r="K52" s="359">
        <v>847439</v>
      </c>
      <c r="L52" s="359">
        <v>832371</v>
      </c>
      <c r="M52" s="360">
        <v>810666</v>
      </c>
    </row>
    <row r="53" spans="2:13" ht="27.75" customHeight="1" thickBot="1" x14ac:dyDescent="0.25">
      <c r="B53" s="1202" t="s">
        <v>19</v>
      </c>
      <c r="C53" s="1203"/>
      <c r="D53" s="110"/>
      <c r="E53" s="1204" t="s">
        <v>44</v>
      </c>
      <c r="F53" s="1204"/>
      <c r="G53" s="1204"/>
      <c r="H53" s="1205"/>
      <c r="I53" s="361">
        <v>405131</v>
      </c>
      <c r="J53" s="362">
        <v>394436</v>
      </c>
      <c r="K53" s="362">
        <v>325955</v>
      </c>
      <c r="L53" s="362">
        <v>285389</v>
      </c>
      <c r="M53" s="363">
        <v>265116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RA3nDN+S4Bu2zB93zUtE5O7dNaCwaT7yt53tT1eZi4cZOx/kEEBG6ERl0wiRn7PZL7M2xVNL087NsFz4/19ktg==" saltValue="c0Zvg4lRmu8/SV3lj4iw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539</v>
      </c>
      <c r="G54" s="119" t="s">
        <v>540</v>
      </c>
      <c r="H54" s="120" t="s">
        <v>541</v>
      </c>
    </row>
    <row r="55" spans="2:8" ht="52.5" customHeight="1" x14ac:dyDescent="0.2">
      <c r="B55" s="121"/>
      <c r="C55" s="1221" t="s">
        <v>46</v>
      </c>
      <c r="D55" s="1221"/>
      <c r="E55" s="1222"/>
      <c r="F55" s="122">
        <v>35597</v>
      </c>
      <c r="G55" s="122">
        <v>36832</v>
      </c>
      <c r="H55" s="123">
        <v>36623</v>
      </c>
    </row>
    <row r="56" spans="2:8" ht="52.5" customHeight="1" x14ac:dyDescent="0.2">
      <c r="B56" s="124"/>
      <c r="C56" s="1223" t="s">
        <v>47</v>
      </c>
      <c r="D56" s="1223"/>
      <c r="E56" s="1224"/>
      <c r="F56" s="125">
        <v>19035</v>
      </c>
      <c r="G56" s="125">
        <v>20731</v>
      </c>
      <c r="H56" s="126">
        <v>20162</v>
      </c>
    </row>
    <row r="57" spans="2:8" ht="53.25" customHeight="1" x14ac:dyDescent="0.2">
      <c r="B57" s="124"/>
      <c r="C57" s="1225" t="s">
        <v>48</v>
      </c>
      <c r="D57" s="1225"/>
      <c r="E57" s="1226"/>
      <c r="F57" s="127">
        <v>40261</v>
      </c>
      <c r="G57" s="127">
        <v>62277</v>
      </c>
      <c r="H57" s="128">
        <v>67228</v>
      </c>
    </row>
    <row r="58" spans="2:8" ht="45.75" customHeight="1" x14ac:dyDescent="0.2">
      <c r="B58" s="129"/>
      <c r="C58" s="1213" t="s">
        <v>600</v>
      </c>
      <c r="D58" s="1214"/>
      <c r="E58" s="1215"/>
      <c r="F58" s="130">
        <v>12616</v>
      </c>
      <c r="G58" s="130">
        <v>20708</v>
      </c>
      <c r="H58" s="131">
        <v>28819</v>
      </c>
    </row>
    <row r="59" spans="2:8" ht="45.75" customHeight="1" x14ac:dyDescent="0.2">
      <c r="B59" s="129"/>
      <c r="C59" s="1213" t="s">
        <v>601</v>
      </c>
      <c r="D59" s="1214"/>
      <c r="E59" s="1215"/>
      <c r="F59" s="130">
        <v>2215</v>
      </c>
      <c r="G59" s="130">
        <v>12315</v>
      </c>
      <c r="H59" s="131">
        <v>11812</v>
      </c>
    </row>
    <row r="60" spans="2:8" ht="45.75" customHeight="1" x14ac:dyDescent="0.2">
      <c r="B60" s="129"/>
      <c r="C60" s="1213" t="s">
        <v>602</v>
      </c>
      <c r="D60" s="1214"/>
      <c r="E60" s="1215"/>
      <c r="F60" s="130">
        <v>9909</v>
      </c>
      <c r="G60" s="130">
        <v>10380</v>
      </c>
      <c r="H60" s="131">
        <v>10462</v>
      </c>
    </row>
    <row r="61" spans="2:8" ht="45.75" customHeight="1" x14ac:dyDescent="0.2">
      <c r="B61" s="129"/>
      <c r="C61" s="1213" t="s">
        <v>603</v>
      </c>
      <c r="D61" s="1214"/>
      <c r="E61" s="1215"/>
      <c r="F61" s="130">
        <v>0</v>
      </c>
      <c r="G61" s="130">
        <v>0</v>
      </c>
      <c r="H61" s="131">
        <v>3738</v>
      </c>
    </row>
    <row r="62" spans="2:8" ht="45.75" customHeight="1" thickBot="1" x14ac:dyDescent="0.25">
      <c r="B62" s="132"/>
      <c r="C62" s="1216" t="s">
        <v>604</v>
      </c>
      <c r="D62" s="1217"/>
      <c r="E62" s="1218"/>
      <c r="F62" s="133">
        <v>2092</v>
      </c>
      <c r="G62" s="133">
        <v>2645</v>
      </c>
      <c r="H62" s="134">
        <v>2645</v>
      </c>
    </row>
    <row r="63" spans="2:8" ht="52.5" customHeight="1" thickBot="1" x14ac:dyDescent="0.25">
      <c r="B63" s="135"/>
      <c r="C63" s="1219" t="s">
        <v>49</v>
      </c>
      <c r="D63" s="1219"/>
      <c r="E63" s="1220"/>
      <c r="F63" s="136">
        <v>94893</v>
      </c>
      <c r="G63" s="136">
        <v>119840</v>
      </c>
      <c r="H63" s="137">
        <v>124012</v>
      </c>
    </row>
    <row r="64" spans="2:8" ht="13" x14ac:dyDescent="0.2"/>
  </sheetData>
  <sheetProtection algorithmName="SHA-512" hashValue="Gn7fc90zIgrTpUGNDq32eqm11R7CLxtRadz52qEkbYHZuMgRcLA/uW2U/AwrkVOErmO1Hl9hFB4AKvdR3b5ZFw==" saltValue="ltkqEi8AypY0GX/UuDzM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536</v>
      </c>
      <c r="G2" s="151"/>
      <c r="H2" s="152"/>
    </row>
    <row r="3" spans="1:8" x14ac:dyDescent="0.2">
      <c r="A3" s="148" t="s">
        <v>529</v>
      </c>
      <c r="B3" s="153"/>
      <c r="C3" s="154"/>
      <c r="D3" s="155">
        <v>55470</v>
      </c>
      <c r="E3" s="156"/>
      <c r="F3" s="157">
        <v>57132</v>
      </c>
      <c r="G3" s="158"/>
      <c r="H3" s="159"/>
    </row>
    <row r="4" spans="1:8" x14ac:dyDescent="0.2">
      <c r="A4" s="160"/>
      <c r="B4" s="161"/>
      <c r="C4" s="162"/>
      <c r="D4" s="163">
        <v>26096</v>
      </c>
      <c r="E4" s="164"/>
      <c r="F4" s="165">
        <v>30126</v>
      </c>
      <c r="G4" s="166"/>
      <c r="H4" s="167"/>
    </row>
    <row r="5" spans="1:8" x14ac:dyDescent="0.2">
      <c r="A5" s="148" t="s">
        <v>531</v>
      </c>
      <c r="B5" s="153"/>
      <c r="C5" s="154"/>
      <c r="D5" s="155">
        <v>60226</v>
      </c>
      <c r="E5" s="156"/>
      <c r="F5" s="157">
        <v>58766</v>
      </c>
      <c r="G5" s="158"/>
      <c r="H5" s="159"/>
    </row>
    <row r="6" spans="1:8" x14ac:dyDescent="0.2">
      <c r="A6" s="160"/>
      <c r="B6" s="161"/>
      <c r="C6" s="162"/>
      <c r="D6" s="163">
        <v>28643</v>
      </c>
      <c r="E6" s="164"/>
      <c r="F6" s="165">
        <v>29363</v>
      </c>
      <c r="G6" s="166"/>
      <c r="H6" s="167"/>
    </row>
    <row r="7" spans="1:8" x14ac:dyDescent="0.2">
      <c r="A7" s="148" t="s">
        <v>532</v>
      </c>
      <c r="B7" s="153"/>
      <c r="C7" s="154"/>
      <c r="D7" s="155">
        <v>61693</v>
      </c>
      <c r="E7" s="156"/>
      <c r="F7" s="157">
        <v>62482</v>
      </c>
      <c r="G7" s="158"/>
      <c r="H7" s="159"/>
    </row>
    <row r="8" spans="1:8" x14ac:dyDescent="0.2">
      <c r="A8" s="160"/>
      <c r="B8" s="161"/>
      <c r="C8" s="162"/>
      <c r="D8" s="163">
        <v>34376</v>
      </c>
      <c r="E8" s="164"/>
      <c r="F8" s="165">
        <v>34626</v>
      </c>
      <c r="G8" s="166"/>
      <c r="H8" s="167"/>
    </row>
    <row r="9" spans="1:8" x14ac:dyDescent="0.2">
      <c r="A9" s="148" t="s">
        <v>533</v>
      </c>
      <c r="B9" s="153"/>
      <c r="C9" s="154"/>
      <c r="D9" s="155">
        <v>55436</v>
      </c>
      <c r="E9" s="156"/>
      <c r="F9" s="157">
        <v>59288</v>
      </c>
      <c r="G9" s="158"/>
      <c r="H9" s="159"/>
    </row>
    <row r="10" spans="1:8" x14ac:dyDescent="0.2">
      <c r="A10" s="160"/>
      <c r="B10" s="161"/>
      <c r="C10" s="162"/>
      <c r="D10" s="163">
        <v>26701</v>
      </c>
      <c r="E10" s="164"/>
      <c r="F10" s="165">
        <v>32670</v>
      </c>
      <c r="G10" s="166"/>
      <c r="H10" s="167"/>
    </row>
    <row r="11" spans="1:8" x14ac:dyDescent="0.2">
      <c r="A11" s="148" t="s">
        <v>534</v>
      </c>
      <c r="B11" s="153"/>
      <c r="C11" s="154"/>
      <c r="D11" s="155">
        <v>62674</v>
      </c>
      <c r="E11" s="156"/>
      <c r="F11" s="157">
        <v>63490</v>
      </c>
      <c r="G11" s="158"/>
      <c r="H11" s="159"/>
    </row>
    <row r="12" spans="1:8" x14ac:dyDescent="0.2">
      <c r="A12" s="160"/>
      <c r="B12" s="161"/>
      <c r="C12" s="168"/>
      <c r="D12" s="163">
        <v>34127</v>
      </c>
      <c r="E12" s="164"/>
      <c r="F12" s="165">
        <v>35347</v>
      </c>
      <c r="G12" s="166"/>
      <c r="H12" s="167"/>
    </row>
    <row r="13" spans="1:8" x14ac:dyDescent="0.2">
      <c r="A13" s="148"/>
      <c r="B13" s="153"/>
      <c r="C13" s="169"/>
      <c r="D13" s="170">
        <v>59100</v>
      </c>
      <c r="E13" s="171"/>
      <c r="F13" s="172">
        <v>60232</v>
      </c>
      <c r="G13" s="173"/>
      <c r="H13" s="159"/>
    </row>
    <row r="14" spans="1:8" x14ac:dyDescent="0.2">
      <c r="A14" s="160"/>
      <c r="B14" s="161"/>
      <c r="C14" s="162"/>
      <c r="D14" s="163">
        <v>29989</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2.2200000000000002</v>
      </c>
      <c r="C19" s="174">
        <f>ROUND(VALUE(SUBSTITUTE(実質収支比率等に係る経年分析!G$48,"▲","-")),2)</f>
        <v>2.02</v>
      </c>
      <c r="D19" s="174">
        <f>ROUND(VALUE(SUBSTITUTE(実質収支比率等に係る経年分析!H$48,"▲","-")),2)</f>
        <v>2.42</v>
      </c>
      <c r="E19" s="174">
        <f>ROUND(VALUE(SUBSTITUTE(実質収支比率等に係る経年分析!I$48,"▲","-")),2)</f>
        <v>2.23</v>
      </c>
      <c r="F19" s="174">
        <f>ROUND(VALUE(SUBSTITUTE(実質収支比率等に係る経年分析!J$48,"▲","-")),2)</f>
        <v>2.06</v>
      </c>
    </row>
    <row r="20" spans="1:11" x14ac:dyDescent="0.2">
      <c r="A20" s="174" t="s">
        <v>53</v>
      </c>
      <c r="B20" s="174">
        <f>ROUND(VALUE(SUBSTITUTE(実質収支比率等に係る経年分析!F$47,"▲","-")),2)</f>
        <v>8.08</v>
      </c>
      <c r="C20" s="174">
        <f>ROUND(VALUE(SUBSTITUTE(実質収支比率等に係る経年分析!G$47,"▲","-")),2)</f>
        <v>8.6199999999999992</v>
      </c>
      <c r="D20" s="174">
        <f>ROUND(VALUE(SUBSTITUTE(実質収支比率等に係る経年分析!H$47,"▲","-")),2)</f>
        <v>7.88</v>
      </c>
      <c r="E20" s="174">
        <f>ROUND(VALUE(SUBSTITUTE(実質収支比率等に係る経年分析!I$47,"▲","-")),2)</f>
        <v>8.33</v>
      </c>
      <c r="F20" s="174">
        <f>ROUND(VALUE(SUBSTITUTE(実質収支比率等に係る経年分析!J$47,"▲","-")),2)</f>
        <v>8.07</v>
      </c>
    </row>
    <row r="21" spans="1:11" x14ac:dyDescent="0.2">
      <c r="A21" s="174" t="s">
        <v>54</v>
      </c>
      <c r="B21" s="174">
        <f>IF(ISNUMBER(VALUE(SUBSTITUTE(実質収支比率等に係る経年分析!F$49,"▲","-"))),ROUND(VALUE(SUBSTITUTE(実質収支比率等に係る経年分析!F$49,"▲","-")),2),NA())</f>
        <v>0.39</v>
      </c>
      <c r="C21" s="174">
        <f>IF(ISNUMBER(VALUE(SUBSTITUTE(実質収支比率等に係る経年分析!G$49,"▲","-"))),ROUND(VALUE(SUBSTITUTE(実質収支比率等に係る経年分析!G$49,"▲","-")),2),NA())</f>
        <v>0.49</v>
      </c>
      <c r="D21" s="174">
        <f>IF(ISNUMBER(VALUE(SUBSTITUTE(実質収支比率等に係る経年分析!H$49,"▲","-"))),ROUND(VALUE(SUBSTITUTE(実質収支比率等に係る経年分析!H$49,"▲","-")),2),NA())</f>
        <v>0.22</v>
      </c>
      <c r="E21" s="174">
        <f>IF(ISNUMBER(VALUE(SUBSTITUTE(実質収支比率等に係る経年分析!I$49,"▲","-"))),ROUND(VALUE(SUBSTITUTE(実質収支比率等に係る経年分析!I$49,"▲","-")),2),NA())</f>
        <v>0.04</v>
      </c>
      <c r="F21" s="174">
        <f>IF(ISNUMBER(VALUE(SUBSTITUTE(実質収支比率等に係る経年分析!J$49,"▲","-"))),ROUND(VALUE(SUBSTITUTE(実質収支比率等に係る経年分析!J$49,"▲","-")),2),NA())</f>
        <v>-0.16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2.0099999999999998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2.0699999999999998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2.1800000000000002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2.4700000000000002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3.33</v>
      </c>
    </row>
    <row r="36" spans="1:16" x14ac:dyDescent="0.2">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96042</v>
      </c>
      <c r="E42" s="176"/>
      <c r="F42" s="176"/>
      <c r="G42" s="176">
        <f>'実質公債費比率（分子）の構造'!L$52</f>
        <v>93445</v>
      </c>
      <c r="H42" s="176"/>
      <c r="I42" s="176"/>
      <c r="J42" s="176">
        <f>'実質公債費比率（分子）の構造'!M$52</f>
        <v>88434</v>
      </c>
      <c r="K42" s="176"/>
      <c r="L42" s="176"/>
      <c r="M42" s="176">
        <f>'実質公債費比率（分子）の構造'!N$52</f>
        <v>92457</v>
      </c>
      <c r="N42" s="176"/>
      <c r="O42" s="176"/>
      <c r="P42" s="176">
        <f>'実質公債費比率（分子）の構造'!O$52</f>
        <v>86133</v>
      </c>
    </row>
    <row r="43" spans="1:16" x14ac:dyDescent="0.2">
      <c r="A43" s="176" t="s">
        <v>16</v>
      </c>
      <c r="B43" s="176">
        <f>'実質公債費比率（分子）の構造'!K$51</f>
        <v>3</v>
      </c>
      <c r="C43" s="176"/>
      <c r="D43" s="176"/>
      <c r="E43" s="176">
        <f>'実質公債費比率（分子）の構造'!L$51</f>
        <v>9</v>
      </c>
      <c r="F43" s="176"/>
      <c r="G43" s="176"/>
      <c r="H43" s="176">
        <f>'実質公債費比率（分子）の構造'!M$51</f>
        <v>9</v>
      </c>
      <c r="I43" s="176"/>
      <c r="J43" s="176"/>
      <c r="K43" s="176">
        <f>'実質公債費比率（分子）の構造'!N$51</f>
        <v>1</v>
      </c>
      <c r="L43" s="176"/>
      <c r="M43" s="176"/>
      <c r="N43" s="176">
        <f>'実質公債費比率（分子）の構造'!O$51</f>
        <v>1</v>
      </c>
      <c r="O43" s="176"/>
      <c r="P43" s="176"/>
    </row>
    <row r="44" spans="1:16" x14ac:dyDescent="0.2">
      <c r="A44" s="176" t="s">
        <v>62</v>
      </c>
      <c r="B44" s="176">
        <f>'実質公債費比率（分子）の構造'!K$50</f>
        <v>4202</v>
      </c>
      <c r="C44" s="176"/>
      <c r="D44" s="176"/>
      <c r="E44" s="176">
        <f>'実質公債費比率（分子）の構造'!L$50</f>
        <v>4172</v>
      </c>
      <c r="F44" s="176"/>
      <c r="G44" s="176"/>
      <c r="H44" s="176">
        <f>'実質公債費比率（分子）の構造'!M$50</f>
        <v>4382</v>
      </c>
      <c r="I44" s="176"/>
      <c r="J44" s="176"/>
      <c r="K44" s="176">
        <f>'実質公債費比率（分子）の構造'!N$50</f>
        <v>3911</v>
      </c>
      <c r="L44" s="176"/>
      <c r="M44" s="176"/>
      <c r="N44" s="176">
        <f>'実質公債費比率（分子）の構造'!O$50</f>
        <v>3454</v>
      </c>
      <c r="O44" s="176"/>
      <c r="P44" s="176"/>
    </row>
    <row r="45" spans="1:16" x14ac:dyDescent="0.2">
      <c r="A45" s="176" t="s">
        <v>63</v>
      </c>
      <c r="B45" s="176">
        <f>'実質公債費比率（分子）の構造'!K$49</f>
        <v>348</v>
      </c>
      <c r="C45" s="176"/>
      <c r="D45" s="176"/>
      <c r="E45" s="176">
        <f>'実質公債費比率（分子）の構造'!L$49</f>
        <v>362</v>
      </c>
      <c r="F45" s="176"/>
      <c r="G45" s="176"/>
      <c r="H45" s="176">
        <f>'実質公債費比率（分子）の構造'!M$49</f>
        <v>357</v>
      </c>
      <c r="I45" s="176"/>
      <c r="J45" s="176"/>
      <c r="K45" s="176">
        <f>'実質公債費比率（分子）の構造'!N$49</f>
        <v>350</v>
      </c>
      <c r="L45" s="176"/>
      <c r="M45" s="176"/>
      <c r="N45" s="176">
        <f>'実質公債費比率（分子）の構造'!O$49</f>
        <v>347</v>
      </c>
      <c r="O45" s="176"/>
      <c r="P45" s="176"/>
    </row>
    <row r="46" spans="1:16" x14ac:dyDescent="0.2">
      <c r="A46" s="176" t="s">
        <v>64</v>
      </c>
      <c r="B46" s="176">
        <f>'実質公債費比率（分子）の構造'!K$48</f>
        <v>23629</v>
      </c>
      <c r="C46" s="176"/>
      <c r="D46" s="176"/>
      <c r="E46" s="176">
        <f>'実質公債費比率（分子）の構造'!L$48</f>
        <v>22987</v>
      </c>
      <c r="F46" s="176"/>
      <c r="G46" s="176"/>
      <c r="H46" s="176">
        <f>'実質公債費比率（分子）の構造'!M$48</f>
        <v>22883</v>
      </c>
      <c r="I46" s="176"/>
      <c r="J46" s="176"/>
      <c r="K46" s="176">
        <f>'実質公債費比率（分子）の構造'!N$48</f>
        <v>22974</v>
      </c>
      <c r="L46" s="176"/>
      <c r="M46" s="176"/>
      <c r="N46" s="176">
        <f>'実質公債費比率（分子）の構造'!O$48</f>
        <v>21901</v>
      </c>
      <c r="O46" s="176"/>
      <c r="P46" s="176"/>
    </row>
    <row r="47" spans="1:16" x14ac:dyDescent="0.2">
      <c r="A47" s="176" t="s">
        <v>12</v>
      </c>
      <c r="B47" s="176">
        <f>'実質公債費比率（分子）の構造'!K$47</f>
        <v>41165</v>
      </c>
      <c r="C47" s="176"/>
      <c r="D47" s="176"/>
      <c r="E47" s="176">
        <f>'実質公債費比率（分子）の構造'!L$47</f>
        <v>41895</v>
      </c>
      <c r="F47" s="176"/>
      <c r="G47" s="176"/>
      <c r="H47" s="176">
        <f>'実質公債費比率（分子）の構造'!M$47</f>
        <v>43385</v>
      </c>
      <c r="I47" s="176"/>
      <c r="J47" s="176"/>
      <c r="K47" s="176">
        <f>'実質公債費比率（分子）の構造'!N$47</f>
        <v>44370</v>
      </c>
      <c r="L47" s="176"/>
      <c r="M47" s="176"/>
      <c r="N47" s="176">
        <f>'実質公債費比率（分子）の構造'!O$47</f>
        <v>45220</v>
      </c>
      <c r="O47" s="176"/>
      <c r="P47" s="176"/>
    </row>
    <row r="48" spans="1:16" x14ac:dyDescent="0.2">
      <c r="A48" s="176" t="s">
        <v>65</v>
      </c>
      <c r="B48" s="176">
        <f>'実質公債費比率（分子）の構造'!K$46</f>
        <v>606</v>
      </c>
      <c r="C48" s="176"/>
      <c r="D48" s="176"/>
      <c r="E48" s="176">
        <f>'実質公債費比率（分子）の構造'!L$46</f>
        <v>299</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60635</v>
      </c>
      <c r="C49" s="176"/>
      <c r="D49" s="176"/>
      <c r="E49" s="176">
        <f>'実質公債費比率（分子）の構造'!L$45</f>
        <v>57519</v>
      </c>
      <c r="F49" s="176"/>
      <c r="G49" s="176"/>
      <c r="H49" s="176">
        <f>'実質公債費比率（分子）の構造'!M$45</f>
        <v>48439</v>
      </c>
      <c r="I49" s="176"/>
      <c r="J49" s="176"/>
      <c r="K49" s="176">
        <f>'実質公債費比率（分子）の構造'!N$45</f>
        <v>52383</v>
      </c>
      <c r="L49" s="176"/>
      <c r="M49" s="176"/>
      <c r="N49" s="176">
        <f>'実質公債費比率（分子）の構造'!O$45</f>
        <v>46487</v>
      </c>
      <c r="O49" s="176"/>
      <c r="P49" s="176"/>
    </row>
    <row r="50" spans="1:16" x14ac:dyDescent="0.2">
      <c r="A50" s="176" t="s">
        <v>67</v>
      </c>
      <c r="B50" s="176" t="e">
        <f>NA()</f>
        <v>#N/A</v>
      </c>
      <c r="C50" s="176">
        <f>IF(ISNUMBER('実質公債費比率（分子）の構造'!K$53),'実質公債費比率（分子）の構造'!K$53,NA())</f>
        <v>34546</v>
      </c>
      <c r="D50" s="176" t="e">
        <f>NA()</f>
        <v>#N/A</v>
      </c>
      <c r="E50" s="176" t="e">
        <f>NA()</f>
        <v>#N/A</v>
      </c>
      <c r="F50" s="176">
        <f>IF(ISNUMBER('実質公債費比率（分子）の構造'!L$53),'実質公債費比率（分子）の構造'!L$53,NA())</f>
        <v>33798</v>
      </c>
      <c r="G50" s="176" t="e">
        <f>NA()</f>
        <v>#N/A</v>
      </c>
      <c r="H50" s="176" t="e">
        <f>NA()</f>
        <v>#N/A</v>
      </c>
      <c r="I50" s="176">
        <f>IF(ISNUMBER('実質公債費比率（分子）の構造'!M$53),'実質公債費比率（分子）の構造'!M$53,NA())</f>
        <v>31021</v>
      </c>
      <c r="J50" s="176" t="e">
        <f>NA()</f>
        <v>#N/A</v>
      </c>
      <c r="K50" s="176" t="e">
        <f>NA()</f>
        <v>#N/A</v>
      </c>
      <c r="L50" s="176">
        <f>IF(ISNUMBER('実質公債費比率（分子）の構造'!N$53),'実質公債費比率（分子）の構造'!N$53,NA())</f>
        <v>31532</v>
      </c>
      <c r="M50" s="176" t="e">
        <f>NA()</f>
        <v>#N/A</v>
      </c>
      <c r="N50" s="176" t="e">
        <f>NA()</f>
        <v>#N/A</v>
      </c>
      <c r="O50" s="176">
        <f>IF(ISNUMBER('実質公債費比率（分子）の構造'!O$53),'実質公債費比率（分子）の構造'!O$53,NA())</f>
        <v>31277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845402</v>
      </c>
      <c r="E56" s="175"/>
      <c r="F56" s="175"/>
      <c r="G56" s="175">
        <f>'将来負担比率（分子）の構造'!J$52</f>
        <v>843488</v>
      </c>
      <c r="H56" s="175"/>
      <c r="I56" s="175"/>
      <c r="J56" s="175">
        <f>'将来負担比率（分子）の構造'!K$52</f>
        <v>847439</v>
      </c>
      <c r="K56" s="175"/>
      <c r="L56" s="175"/>
      <c r="M56" s="175">
        <f>'将来負担比率（分子）の構造'!L$52</f>
        <v>832371</v>
      </c>
      <c r="N56" s="175"/>
      <c r="O56" s="175"/>
      <c r="P56" s="175">
        <f>'将来負担比率（分子）の構造'!M$52</f>
        <v>810666</v>
      </c>
    </row>
    <row r="57" spans="1:16" x14ac:dyDescent="0.2">
      <c r="A57" s="175" t="s">
        <v>42</v>
      </c>
      <c r="B57" s="175"/>
      <c r="C57" s="175"/>
      <c r="D57" s="175">
        <f>'将来負担比率（分子）の構造'!I$51</f>
        <v>283458</v>
      </c>
      <c r="E57" s="175"/>
      <c r="F57" s="175"/>
      <c r="G57" s="175">
        <f>'将来負担比率（分子）の構造'!J$51</f>
        <v>266110</v>
      </c>
      <c r="H57" s="175"/>
      <c r="I57" s="175"/>
      <c r="J57" s="175">
        <f>'将来負担比率（分子）の構造'!K$51</f>
        <v>278154</v>
      </c>
      <c r="K57" s="175"/>
      <c r="L57" s="175"/>
      <c r="M57" s="175">
        <f>'将来負担比率（分子）の構造'!L$51</f>
        <v>284406</v>
      </c>
      <c r="N57" s="175"/>
      <c r="O57" s="175"/>
      <c r="P57" s="175">
        <f>'将来負担比率（分子）の構造'!M$51</f>
        <v>280878</v>
      </c>
    </row>
    <row r="58" spans="1:16" x14ac:dyDescent="0.2">
      <c r="A58" s="175" t="s">
        <v>41</v>
      </c>
      <c r="B58" s="175"/>
      <c r="C58" s="175"/>
      <c r="D58" s="175">
        <f>'将来負担比率（分子）の構造'!I$50</f>
        <v>282212</v>
      </c>
      <c r="E58" s="175"/>
      <c r="F58" s="175"/>
      <c r="G58" s="175">
        <f>'将来負担比率（分子）の構造'!J$50</f>
        <v>295511</v>
      </c>
      <c r="H58" s="175"/>
      <c r="I58" s="175"/>
      <c r="J58" s="175">
        <f>'将来負担比率（分子）の構造'!K$50</f>
        <v>336218</v>
      </c>
      <c r="K58" s="175"/>
      <c r="L58" s="175"/>
      <c r="M58" s="175">
        <f>'将来負担比率（分子）の構造'!L$50</f>
        <v>378563</v>
      </c>
      <c r="N58" s="175"/>
      <c r="O58" s="175"/>
      <c r="P58" s="175">
        <f>'将来負担比率（分子）の構造'!M$50</f>
        <v>403393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15476</v>
      </c>
      <c r="C61" s="175"/>
      <c r="D61" s="175"/>
      <c r="E61" s="175">
        <f>'将来負担比率（分子）の構造'!J$46</f>
        <v>19326</v>
      </c>
      <c r="F61" s="175"/>
      <c r="G61" s="175"/>
      <c r="H61" s="175">
        <f>'将来負担比率（分子）の構造'!K$46</f>
        <v>9955</v>
      </c>
      <c r="I61" s="175"/>
      <c r="J61" s="175"/>
      <c r="K61" s="175">
        <f>'将来負担比率（分子）の構造'!L$46</f>
        <v>13031</v>
      </c>
      <c r="L61" s="175"/>
      <c r="M61" s="175"/>
      <c r="N61" s="175">
        <f>'将来負担比率（分子）の構造'!M$46</f>
        <v>13358</v>
      </c>
      <c r="O61" s="175"/>
      <c r="P61" s="175"/>
    </row>
    <row r="62" spans="1:16" x14ac:dyDescent="0.2">
      <c r="A62" s="175" t="s">
        <v>35</v>
      </c>
      <c r="B62" s="175">
        <f>'将来負担比率（分子）の構造'!I$45</f>
        <v>91931</v>
      </c>
      <c r="C62" s="175"/>
      <c r="D62" s="175"/>
      <c r="E62" s="175">
        <f>'将来負担比率（分子）の構造'!J$45</f>
        <v>90696</v>
      </c>
      <c r="F62" s="175"/>
      <c r="G62" s="175"/>
      <c r="H62" s="175">
        <f>'将来負担比率（分子）の構造'!K$45</f>
        <v>88203</v>
      </c>
      <c r="I62" s="175"/>
      <c r="J62" s="175"/>
      <c r="K62" s="175">
        <f>'将来負担比率（分子）の構造'!L$45</f>
        <v>87241</v>
      </c>
      <c r="L62" s="175"/>
      <c r="M62" s="175"/>
      <c r="N62" s="175">
        <f>'将来負担比率（分子）の構造'!M$45</f>
        <v>88709</v>
      </c>
      <c r="O62" s="175"/>
      <c r="P62" s="175"/>
    </row>
    <row r="63" spans="1:16" x14ac:dyDescent="0.2">
      <c r="A63" s="175" t="s">
        <v>34</v>
      </c>
      <c r="B63" s="175">
        <f>'将来負担比率（分子）の構造'!I$44</f>
        <v>3458</v>
      </c>
      <c r="C63" s="175"/>
      <c r="D63" s="175"/>
      <c r="E63" s="175">
        <f>'将来負担比率（分子）の構造'!J$44</f>
        <v>3162</v>
      </c>
      <c r="F63" s="175"/>
      <c r="G63" s="175"/>
      <c r="H63" s="175">
        <f>'将来負担比率（分子）の構造'!K$44</f>
        <v>2824</v>
      </c>
      <c r="I63" s="175"/>
      <c r="J63" s="175"/>
      <c r="K63" s="175">
        <f>'将来負担比率（分子）の構造'!L$44</f>
        <v>2488</v>
      </c>
      <c r="L63" s="175"/>
      <c r="M63" s="175"/>
      <c r="N63" s="175">
        <f>'将来負担比率（分子）の構造'!M$44</f>
        <v>2150</v>
      </c>
      <c r="O63" s="175"/>
      <c r="P63" s="175"/>
    </row>
    <row r="64" spans="1:16" x14ac:dyDescent="0.2">
      <c r="A64" s="175" t="s">
        <v>33</v>
      </c>
      <c r="B64" s="175">
        <f>'将来負担比率（分子）の構造'!I$43</f>
        <v>269493</v>
      </c>
      <c r="C64" s="175"/>
      <c r="D64" s="175"/>
      <c r="E64" s="175">
        <f>'将来負担比率（分子）の構造'!J$43</f>
        <v>256858</v>
      </c>
      <c r="F64" s="175"/>
      <c r="G64" s="175"/>
      <c r="H64" s="175">
        <f>'将来負担比率（分子）の構造'!K$43</f>
        <v>251685</v>
      </c>
      <c r="I64" s="175"/>
      <c r="J64" s="175"/>
      <c r="K64" s="175">
        <f>'将来負担比率（分子）の構造'!L$43</f>
        <v>259475</v>
      </c>
      <c r="L64" s="175"/>
      <c r="M64" s="175"/>
      <c r="N64" s="175">
        <f>'将来負担比率（分子）の構造'!M$43</f>
        <v>260432</v>
      </c>
      <c r="O64" s="175"/>
      <c r="P64" s="175"/>
    </row>
    <row r="65" spans="1:16" x14ac:dyDescent="0.2">
      <c r="A65" s="175" t="s">
        <v>32</v>
      </c>
      <c r="B65" s="175">
        <f>'将来負担比率（分子）の構造'!I$42</f>
        <v>26964</v>
      </c>
      <c r="C65" s="175"/>
      <c r="D65" s="175"/>
      <c r="E65" s="175">
        <f>'将来負担比率（分子）の構造'!J$42</f>
        <v>29129</v>
      </c>
      <c r="F65" s="175"/>
      <c r="G65" s="175"/>
      <c r="H65" s="175">
        <f>'将来負担比率（分子）の構造'!K$42</f>
        <v>33552</v>
      </c>
      <c r="I65" s="175"/>
      <c r="J65" s="175"/>
      <c r="K65" s="175">
        <f>'将来負担比率（分子）の構造'!L$42</f>
        <v>30889</v>
      </c>
      <c r="L65" s="175"/>
      <c r="M65" s="175"/>
      <c r="N65" s="175">
        <f>'将来負担比率（分子）の構造'!M$42</f>
        <v>27658</v>
      </c>
      <c r="O65" s="175"/>
      <c r="P65" s="175"/>
    </row>
    <row r="66" spans="1:16" x14ac:dyDescent="0.2">
      <c r="A66" s="175" t="s">
        <v>31</v>
      </c>
      <c r="B66" s="175">
        <f>'将来負担比率（分子）の構造'!I$41</f>
        <v>1408879</v>
      </c>
      <c r="C66" s="175"/>
      <c r="D66" s="175"/>
      <c r="E66" s="175">
        <f>'将来負担比率（分子）の構造'!J$41</f>
        <v>1400373</v>
      </c>
      <c r="F66" s="175"/>
      <c r="G66" s="175"/>
      <c r="H66" s="175">
        <f>'将来負担比率（分子）の構造'!K$41</f>
        <v>1401546</v>
      </c>
      <c r="I66" s="175"/>
      <c r="J66" s="175"/>
      <c r="K66" s="175">
        <f>'将来負担比率（分子）の構造'!L$41</f>
        <v>1387606</v>
      </c>
      <c r="L66" s="175"/>
      <c r="M66" s="175"/>
      <c r="N66" s="175">
        <f>'将来負担比率（分子）の構造'!M$41</f>
        <v>1367746</v>
      </c>
      <c r="O66" s="175"/>
      <c r="P66" s="175"/>
    </row>
    <row r="67" spans="1:16" x14ac:dyDescent="0.2">
      <c r="A67" s="175" t="s">
        <v>71</v>
      </c>
      <c r="B67" s="175" t="e">
        <f>NA()</f>
        <v>#N/A</v>
      </c>
      <c r="C67" s="175">
        <f>IF(ISNUMBER('将来負担比率（分子）の構造'!I$53), IF('将来負担比率（分子）の構造'!I$53 &lt; 0, 0, '将来負担比率（分子）の構造'!I$53), NA())</f>
        <v>405131</v>
      </c>
      <c r="D67" s="175" t="e">
        <f>NA()</f>
        <v>#N/A</v>
      </c>
      <c r="E67" s="175" t="e">
        <f>NA()</f>
        <v>#N/A</v>
      </c>
      <c r="F67" s="175">
        <f>IF(ISNUMBER('将来負担比率（分子）の構造'!J$53), IF('将来負担比率（分子）の構造'!J$53 &lt; 0, 0, '将来負担比率（分子）の構造'!J$53), NA())</f>
        <v>394436</v>
      </c>
      <c r="G67" s="175" t="e">
        <f>NA()</f>
        <v>#N/A</v>
      </c>
      <c r="H67" s="175" t="e">
        <f>NA()</f>
        <v>#N/A</v>
      </c>
      <c r="I67" s="175">
        <f>IF(ISNUMBER('将来負担比率（分子）の構造'!K$53), IF('将来負担比率（分子）の構造'!K$53 &lt; 0, 0, '将来負担比率（分子）の構造'!K$53), NA())</f>
        <v>325955</v>
      </c>
      <c r="J67" s="175" t="e">
        <f>NA()</f>
        <v>#N/A</v>
      </c>
      <c r="K67" s="175" t="e">
        <f>NA()</f>
        <v>#N/A</v>
      </c>
      <c r="L67" s="175">
        <f>IF(ISNUMBER('将来負担比率（分子）の構造'!L$53), IF('将来負担比率（分子）の構造'!L$53 &lt; 0, 0, '将来負担比率（分子）の構造'!L$53), NA())</f>
        <v>285389</v>
      </c>
      <c r="M67" s="175" t="e">
        <f>NA()</f>
        <v>#N/A</v>
      </c>
      <c r="N67" s="175" t="e">
        <f>NA()</f>
        <v>#N/A</v>
      </c>
      <c r="O67" s="175">
        <f>IF(ISNUMBER('将来負担比率（分子）の構造'!M$53), IF('将来負担比率（分子）の構造'!M$53 &lt; 0, 0, '将来負担比率（分子）の構造'!M$53), NA())</f>
        <v>265116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35597</v>
      </c>
      <c r="C72" s="179">
        <f>基金残高に係る経年分析!G55</f>
        <v>36832</v>
      </c>
      <c r="D72" s="179">
        <f>基金残高に係る経年分析!H55</f>
        <v>36623</v>
      </c>
    </row>
    <row r="73" spans="1:16" x14ac:dyDescent="0.2">
      <c r="A73" s="178" t="s">
        <v>74</v>
      </c>
      <c r="B73" s="179">
        <f>基金残高に係る経年分析!F56</f>
        <v>19035</v>
      </c>
      <c r="C73" s="179">
        <f>基金残高に係る経年分析!G56</f>
        <v>20731</v>
      </c>
      <c r="D73" s="179">
        <f>基金残高に係る経年分析!H56</f>
        <v>20162</v>
      </c>
    </row>
    <row r="74" spans="1:16" x14ac:dyDescent="0.2">
      <c r="A74" s="178" t="s">
        <v>75</v>
      </c>
      <c r="B74" s="179">
        <f>基金残高に係る経年分析!F57</f>
        <v>40261</v>
      </c>
      <c r="C74" s="179">
        <f>基金残高に係る経年分析!G57</f>
        <v>62277</v>
      </c>
      <c r="D74" s="179">
        <f>基金残高に係る経年分析!H57</f>
        <v>67228</v>
      </c>
    </row>
  </sheetData>
  <sheetProtection algorithmName="SHA-512" hashValue="g+TbCzLLd5HeW/HpRr/U9Z6Rl5sVFso3Bjjju2dqgqsdYKmngQv5XsOfJTQ3gT2UNX2Gwp/ZO39574Tv3P0ZWA==" saltValue="rHjKZ7LVowHorB8aaAx0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30F023-B62E-47DC-9656-DBB5A234BC2F}">
  <ds:schemaRefs>
    <ds:schemaRef ds:uri="http://www.w3.org/XML/1998/namespace"/>
    <ds:schemaRef ds:uri="fd32c9f7-8932-4d07-b49b-91c8a1e26893"/>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a4e28f63-7028-4a93-8047-9653a98e0e88"/>
    <ds:schemaRef ds:uri="http://purl.org/dc/terms/"/>
  </ds:schemaRefs>
</ds:datastoreItem>
</file>

<file path=customXml/itemProps2.xml><?xml version="1.0" encoding="utf-8"?>
<ds:datastoreItem xmlns:ds="http://schemas.openxmlformats.org/officeDocument/2006/customXml" ds:itemID="{09A6E846-290E-4764-8457-49F32085FD53}">
  <ds:schemaRefs>
    <ds:schemaRef ds:uri="http://schemas.microsoft.com/sharepoint/v3/contenttype/forms"/>
  </ds:schemaRefs>
</ds:datastoreItem>
</file>

<file path=customXml/itemProps3.xml><?xml version="1.0" encoding="utf-8"?>
<ds:datastoreItem xmlns:ds="http://schemas.openxmlformats.org/officeDocument/2006/customXml" ds:itemID="{344B43F0-6958-4364-89EB-436871477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2025-03-07T07:19:09Z</cp:lastPrinted>
  <dcterms:created xsi:type="dcterms:W3CDTF">2025-02-19T04:46:04Z</dcterms:created>
  <dcterms:modified xsi:type="dcterms:W3CDTF">2025-03-24T05:50:09Z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