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2"/>
  <workbookPr/>
  <mc:AlternateContent xmlns:mc="http://schemas.openxmlformats.org/markup-compatibility/2006">
    <mc:Choice Requires="x15">
      <x15ac:absPath xmlns:x15ac="http://schemas.microsoft.com/office/spreadsheetml/2010/11/ac" url="https://fukuipref-my.sharepoint.com/personal/koueikigyo_pref_fukui_lg_jp/Documents/公営企業課/03 経営G/04 経理/【各課】財政課/R６年度/【総務省：0128財政課〆】経営比較分析表の分析等について/財政課提出/こちらを提出/"/>
    </mc:Choice>
  </mc:AlternateContent>
  <xr:revisionPtr revIDLastSave="3" documentId="11_69783448DF4606338A7E975FFDDD3E030D9AE40A" xr6:coauthVersionLast="47" xr6:coauthVersionMax="47" xr10:uidLastSave="{132701D9-E1AE-48CE-BBC7-1D9AE103A206}"/>
  <workbookProtection workbookAlgorithmName="SHA-512" workbookHashValue="gnuR9PJDTJ9nsFYLx7rcKmp5AKjOJ6gO0vIugVciQCFQ0dhNN7QU8Poi0Lt6n+FmN7RFsrFCg3mizIofBoLQgg==" workbookSaltValue="AKA2k4vzjjtfJc31t+dh0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<sst xmlns="http://schemas.openxmlformats.org/spreadsheetml/2006/main" count="228" uniqueCount="111">
  <si>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</si>
  <si>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</si>
  <si>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</si>
  <si>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</si>
  <si>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</si>
  <si>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</si>
  <si>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</si>
  <si>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</si>
  <si>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</si>
  <si>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</si>
  <si>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</si>
  <si>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</si>
  <si>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</si>
  <si>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</si>
  <si>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</si>
  <si>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</si>
  <si>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</si>
  <si>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</si>
  <si>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</si>
  <si>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</si>
  <si>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</si>
  <si>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</si>
  <si>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</si>
  <si>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</si>
  <si>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</si>
  <si>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</si>
  <si>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 xml:space="preserve"> 坂井地区水道用水供給事業、日野川地区水道用水供給事業の両事業とも、今後の老朽化対策等の設備投資の増加に加えて、効率的な維持管理や適切な料金設定により、経営の安定と資金確保に努めている。
  両事業とも現在の供給能力に対する施設利用率は類似団体平均値を上回っている。また、有収率も１００%を維持している。
　経常収支比率および料金回収率は健全経営の水準とされる１００%を上回っており、累積欠損金比率は０%を維持している。
  流動比率は、類似団体平均値を大きく上回っている。
  企業債については、高金利債を繰り上げ償還するなど順調に償還し残高は減少しており、企業債残高対給水収益率は順調に推移している。
  今後も引き続き経営の健全化、効率化に努めていく。</t>
    <phoneticPr fontId="4"/>
  </si>
  <si>
    <t>2. 老朽化の状況について</t>
    <phoneticPr fontId="4"/>
  </si>
  <si>
    <t xml:space="preserve"> 坂井地区水道用水供給事業については、給水開始から３５年を経過しているが、日野川地区水道用水供給事業は給水開始から１７年経過の比較的新しい施設であるため、２事業平均でみると、有形固定資産減価償却率は類似団体平均値に比べ低く、施設の老朽化の度合いは高くない。
  老朽化対策については、機能維持や安全性確保のため、点検・診断・修繕・更新等のメンテナンスサイクルにより、長寿命化を図り設備投資の抑制や平準化など、中長期的な視点で計画的に進めている。
　公営企業経営戦略において、計画的かつ効率的な更新計画を設定し老朽化対策に取り組んでいく。</t>
    <phoneticPr fontId="4"/>
  </si>
  <si>
    <t>2. 老朽化の状況</t>
    <phoneticPr fontId="4"/>
  </si>
  <si>
    <t>全体総括</t>
    <rPh sb="0" eb="2">
      <t>ゼンタイ</t>
    </rPh>
    <rPh sb="2" eb="4">
      <t>ソウカツ</t>
    </rPh>
    <phoneticPr fontId="4"/>
  </si>
  <si>
    <t xml:space="preserve"> 坂井地区水道用水供給事業、日野川地区水道用水供給事業の両事業とも、契約水量を確実に供給しており、現在の経営状況は概ね健全で、効率的な経営を行っていると判断できる。
　今後は、両事業とも老朽化対策に伴う更新需要の増大や施設・管路の維持修繕が予定されているほか、坂井地区水道用水供給事業については、施設・管路の耐震化も必要となっており、多額の費用負担が見込まれる。
　そのため、これらに見合う料金収入の確保および経費節減に努め、より一層経営の健全化・効率化に努めていく必要がある。</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</si>
  <si>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</si>
  <si>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</si>
  <si>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</si>
  <si>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</si>
  <si>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</si>
  <si>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</si>
  <si>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</si>
  <si>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</si>
  <si>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</si>
  <si>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</si>
  <si>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</si>
  <si>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</si>
  <si>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</si>
  <si>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</si>
  <si>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</si>
  <si>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</si>
  <si>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</si>
  <si>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</si>
  <si>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</si>
  <si>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</si>
  <si>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</si>
  <si>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</si>
  <si>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</si>
  <si>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</si>
  <si>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</si>
  <si>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</si>
  <si>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</si>
  <si>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</si>
  <si>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</si>
  <si>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</si>
  <si>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</si>
  <si>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</si>
  <si>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</si>
  <si>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</si>
  <si>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</si>
  <si>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</si>
  <si>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</si>
  <si>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</si>
  <si>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</si>
  <si>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</si>
  <si>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</si>
  <si>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</si>
  <si>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</si>
  <si>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</si>
  <si>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</si>
  <si>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</si>
  <si>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</si>
  <si>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</si>
  <si>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</si>
  <si>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</si>
  <si>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</si>
  <si>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</si>
  <si>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</si>
  <si>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</si>
  <si>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</si>
  <si>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</si>
  <si>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</si>
  <si>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</si>
  <si>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</si>
  <si>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</si>
  <si>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</si>
  <si>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</si>
  <si>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</si>
  <si>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福井県</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</si>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</sst>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4E-4318-BFA0-10A01832BB2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404E-4318-BFA0-10A01832BB2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93.5</c:v>
                </c:pt>
                <c:pt idx="1">
                  <c:v>93.39</c:v>
                </c:pt>
                <c:pt idx="2">
                  <c:v>92.32</c:v>
                </c:pt>
                <c:pt idx="3">
                  <c:v>91.37</c:v>
                </c:pt>
                <c:pt idx="4">
                  <c:v>90.12</c:v>
                </c:pt>
              </c:numCache>
            </c:numRef>
          </c:val>
          <c:extLst>
            <c:ext xmlns:c16="http://schemas.microsoft.com/office/drawing/2014/chart" uri="{C3380CC4-5D6E-409C-BE32-E72D297353CC}">
              <c16:uniqueId val="{00000000-6115-45B1-83D3-EBBA9FC9C93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6115-45B1-83D3-EBBA9FC9C93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A5B-4B05-ABD2-CD741A9E90D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8A5B-4B05-ABD2-CD741A9E90D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127.94</c:v>
                </c:pt>
                <c:pt idx="1">
                  <c:v>118.82</c:v>
                </c:pt>
                <c:pt idx="2">
                  <c:v>112.44</c:v>
                </c:pt>
                <c:pt idx="3">
                  <c:v>110.18</c:v>
                </c:pt>
                <c:pt idx="4">
                  <c:v>114.02</c:v>
                </c:pt>
              </c:numCache>
            </c:numRef>
          </c:val>
          <c:extLst>
            <c:ext xmlns:c16="http://schemas.microsoft.com/office/drawing/2014/chart" uri="{C3380CC4-5D6E-409C-BE32-E72D297353CC}">
              <c16:uniqueId val="{00000000-D5E6-4149-8B20-5E1C122A81C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D5E6-4149-8B20-5E1C122A81C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45.34</c:v>
                </c:pt>
                <c:pt idx="1">
                  <c:v>43.18</c:v>
                </c:pt>
                <c:pt idx="2">
                  <c:v>45.23</c:v>
                </c:pt>
                <c:pt idx="3">
                  <c:v>47.39</c:v>
                </c:pt>
                <c:pt idx="4">
                  <c:v>48.69</c:v>
                </c:pt>
              </c:numCache>
            </c:numRef>
          </c:val>
          <c:extLst>
            <c:ext xmlns:c16="http://schemas.microsoft.com/office/drawing/2014/chart" uri="{C3380CC4-5D6E-409C-BE32-E72D297353CC}">
              <c16:uniqueId val="{00000000-A06C-4B5F-AFFF-C646DE5038C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A06C-4B5F-AFFF-C646DE5038C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62-42E2-93EE-903E31E13D4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9862-42E2-93EE-903E31E13D4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0A-423A-AF7B-97841807F5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440A-423A-AF7B-97841807F5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1243.26</c:v>
                </c:pt>
                <c:pt idx="1">
                  <c:v>628.70000000000005</c:v>
                </c:pt>
                <c:pt idx="2">
                  <c:v>1029.1400000000001</c:v>
                </c:pt>
                <c:pt idx="3">
                  <c:v>1388.24</c:v>
                </c:pt>
                <c:pt idx="4">
                  <c:v>1033.44</c:v>
                </c:pt>
              </c:numCache>
            </c:numRef>
          </c:val>
          <c:extLst>
            <c:ext xmlns:c16="http://schemas.microsoft.com/office/drawing/2014/chart" uri="{C3380CC4-5D6E-409C-BE32-E72D297353CC}">
              <c16:uniqueId val="{00000000-F8A2-42B5-B1D4-6E410853DCF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F8A2-42B5-B1D4-6E410853DCF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240.63</c:v>
                </c:pt>
                <c:pt idx="1">
                  <c:v>223.33</c:v>
                </c:pt>
                <c:pt idx="2">
                  <c:v>217.69</c:v>
                </c:pt>
                <c:pt idx="3">
                  <c:v>198.57</c:v>
                </c:pt>
                <c:pt idx="4">
                  <c:v>179.06</c:v>
                </c:pt>
              </c:numCache>
            </c:numRef>
          </c:val>
          <c:extLst>
            <c:ext xmlns:c16="http://schemas.microsoft.com/office/drawing/2014/chart" uri="{C3380CC4-5D6E-409C-BE32-E72D297353CC}">
              <c16:uniqueId val="{00000000-B161-4E86-A7F5-72B329D4EA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B161-4E86-A7F5-72B329D4EA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132.16</c:v>
                </c:pt>
                <c:pt idx="1">
                  <c:v>120.79</c:v>
                </c:pt>
                <c:pt idx="2">
                  <c:v>113.75</c:v>
                </c:pt>
                <c:pt idx="3">
                  <c:v>110.5</c:v>
                </c:pt>
                <c:pt idx="4">
                  <c:v>115.04</c:v>
                </c:pt>
              </c:numCache>
            </c:numRef>
          </c:val>
          <c:extLst>
            <c:ext xmlns:c16="http://schemas.microsoft.com/office/drawing/2014/chart" uri="{C3380CC4-5D6E-409C-BE32-E72D297353CC}">
              <c16:uniqueId val="{00000000-DB03-4943-BA3A-3A7611CD962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DB03-4943-BA3A-3A7611CD962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66.59</c:v>
                </c:pt>
                <c:pt idx="1">
                  <c:v>72.95</c:v>
                </c:pt>
                <c:pt idx="2">
                  <c:v>73.88</c:v>
                </c:pt>
                <c:pt idx="3">
                  <c:v>76.84</c:v>
                </c:pt>
                <c:pt idx="4">
                  <c:v>74.84</c:v>
                </c:pt>
              </c:numCache>
            </c:numRef>
          </c:val>
          <c:extLst>
            <c:ext xmlns:c16="http://schemas.microsoft.com/office/drawing/2014/chart" uri="{C3380CC4-5D6E-409C-BE32-E72D297353CC}">
              <c16:uniqueId val="{00000000-107B-456E-8A3F-C874A843BB3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107B-456E-8A3F-C874A843BB3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1" zoomScaleNormal="100" workbookViewId="0">
      <selection activeCell="BK90" sqref="BK90"/>
    </sheetView>
  </sheetViews>
  <sheetFormatPr defaultColWidth="2.5703125" defaultRowHeight="13.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1" t="str">
        <f>データ!H6</f>
        <v>福井県</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非設置</v>
      </c>
      <c r="AE8" s="43"/>
      <c r="AF8" s="43"/>
      <c r="AG8" s="43"/>
      <c r="AH8" s="43"/>
      <c r="AI8" s="43"/>
      <c r="AJ8" s="43"/>
      <c r="AK8" s="2"/>
      <c r="AL8" s="44">
        <f>データ!$R$6</f>
        <v>752390</v>
      </c>
      <c r="AM8" s="44"/>
      <c r="AN8" s="44"/>
      <c r="AO8" s="44"/>
      <c r="AP8" s="44"/>
      <c r="AQ8" s="44"/>
      <c r="AR8" s="44"/>
      <c r="AS8" s="44"/>
      <c r="AT8" s="45">
        <f>データ!$S$6</f>
        <v>4190.54</v>
      </c>
      <c r="AU8" s="46"/>
      <c r="AV8" s="46"/>
      <c r="AW8" s="46"/>
      <c r="AX8" s="46"/>
      <c r="AY8" s="46"/>
      <c r="AZ8" s="46"/>
      <c r="BA8" s="46"/>
      <c r="BB8" s="47">
        <f>データ!$T$6</f>
        <v>179.54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c r="A10" s="2"/>
      <c r="B10" s="45" t="str">
        <f>データ!$N$6</f>
        <v>-</v>
      </c>
      <c r="C10" s="46"/>
      <c r="D10" s="46"/>
      <c r="E10" s="46"/>
      <c r="F10" s="46"/>
      <c r="G10" s="46"/>
      <c r="H10" s="46"/>
      <c r="I10" s="45">
        <f>データ!$O$6</f>
        <v>84.52</v>
      </c>
      <c r="J10" s="46"/>
      <c r="K10" s="46"/>
      <c r="L10" s="46"/>
      <c r="M10" s="46"/>
      <c r="N10" s="46"/>
      <c r="O10" s="80"/>
      <c r="P10" s="47">
        <f>データ!$P$6</f>
        <v>52.87</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289326</v>
      </c>
      <c r="AM10" s="44"/>
      <c r="AN10" s="44"/>
      <c r="AO10" s="44"/>
      <c r="AP10" s="44"/>
      <c r="AQ10" s="44"/>
      <c r="AR10" s="44"/>
      <c r="AS10" s="44"/>
      <c r="AT10" s="45">
        <f>データ!$V$6</f>
        <v>1181</v>
      </c>
      <c r="AU10" s="46"/>
      <c r="AV10" s="46"/>
      <c r="AW10" s="46"/>
      <c r="AX10" s="46"/>
      <c r="AY10" s="46"/>
      <c r="AZ10" s="46"/>
      <c r="BA10" s="46"/>
      <c r="BB10" s="47">
        <f>データ!$W$6</f>
        <v>244.98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26</v>
      </c>
      <c r="BM16" s="57"/>
      <c r="BN16" s="57"/>
      <c r="BO16" s="57"/>
      <c r="BP16" s="57"/>
      <c r="BQ16" s="57"/>
      <c r="BR16" s="57"/>
      <c r="BS16" s="57"/>
      <c r="BT16" s="57"/>
      <c r="BU16" s="57"/>
      <c r="BV16" s="57"/>
      <c r="BW16" s="57"/>
      <c r="BX16" s="57"/>
      <c r="BY16" s="57"/>
      <c r="BZ16" s="5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27</v>
      </c>
      <c r="BM45" s="75"/>
      <c r="BN45" s="75"/>
      <c r="BO45" s="75"/>
      <c r="BP45" s="75"/>
      <c r="BQ45" s="75"/>
      <c r="BR45" s="75"/>
      <c r="BS45" s="75"/>
      <c r="BT45" s="75"/>
      <c r="BU45" s="75"/>
      <c r="BV45" s="75"/>
      <c r="BW45" s="75"/>
      <c r="BX45" s="75"/>
      <c r="BY45" s="75"/>
      <c r="BZ45" s="76"/>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28</v>
      </c>
      <c r="BM47" s="57"/>
      <c r="BN47" s="57"/>
      <c r="BO47" s="57"/>
      <c r="BP47" s="57"/>
      <c r="BQ47" s="57"/>
      <c r="BR47" s="57"/>
      <c r="BS47" s="57"/>
      <c r="BT47" s="57"/>
      <c r="BU47" s="57"/>
      <c r="BV47" s="57"/>
      <c r="BW47" s="57"/>
      <c r="BX47" s="57"/>
      <c r="BY47" s="57"/>
      <c r="BZ47" s="5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c r="A60" s="2"/>
      <c r="B60" s="71" t="s">
        <v>29</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30</v>
      </c>
      <c r="BM64" s="75"/>
      <c r="BN64" s="75"/>
      <c r="BO64" s="75"/>
      <c r="BP64" s="75"/>
      <c r="BQ64" s="75"/>
      <c r="BR64" s="75"/>
      <c r="BS64" s="75"/>
      <c r="BT64" s="75"/>
      <c r="BU64" s="75"/>
      <c r="BV64" s="75"/>
      <c r="BW64" s="75"/>
      <c r="BX64" s="75"/>
      <c r="BY64" s="75"/>
      <c r="BZ64" s="76"/>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31</v>
      </c>
      <c r="BM66" s="57"/>
      <c r="BN66" s="57"/>
      <c r="BO66" s="57"/>
      <c r="BP66" s="57"/>
      <c r="BQ66" s="57"/>
      <c r="BR66" s="57"/>
      <c r="BS66" s="57"/>
      <c r="BT66" s="57"/>
      <c r="BU66" s="57"/>
      <c r="BV66" s="57"/>
      <c r="BW66" s="57"/>
      <c r="BX66" s="57"/>
      <c r="BY66" s="57"/>
      <c r="BZ66" s="5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c r="C83" s="12"/>
    </row>
    <row r="84" spans="1:78" hidden="1">
      <c r="B84" s="13" t="s">
        <v>32</v>
      </c>
      <c r="C84" s="13"/>
      <c r="D84" s="13"/>
      <c r="E84" s="13" t="s">
        <v>33</v>
      </c>
      <c r="F84" s="13" t="s">
        <v>34</v>
      </c>
      <c r="G84" s="13" t="s">
        <v>35</v>
      </c>
      <c r="H84" s="13" t="s">
        <v>36</v>
      </c>
      <c r="I84" s="13" t="s">
        <v>37</v>
      </c>
      <c r="J84" s="13" t="s">
        <v>38</v>
      </c>
      <c r="K84" s="13" t="s">
        <v>39</v>
      </c>
      <c r="L84" s="13" t="s">
        <v>40</v>
      </c>
      <c r="M84" s="13" t="s">
        <v>41</v>
      </c>
      <c r="N84" s="13" t="s">
        <v>42</v>
      </c>
      <c r="O84" s="13" t="s">
        <v>43</v>
      </c>
    </row>
    <row r="85" spans="1:78" hidden="1">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PfMhS4o3iWtotyqv2PglKB79vL8oy2ybIAO+L2RxNlaxwwaT5pErKPly61MS/acQLdOH1R/WfZqpHMlcPqAWcg==" saltValue="UsYHq96zKvxWqqjlJqP44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5546875" customWidth="1"/>
  </cols>
  <sheetData>
    <row r="1" spans="1:144">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46</v>
      </c>
      <c r="B3" s="16" t="s">
        <v>47</v>
      </c>
      <c r="C3" s="16" t="s">
        <v>48</v>
      </c>
      <c r="D3" s="16" t="s">
        <v>49</v>
      </c>
      <c r="E3" s="16" t="s">
        <v>50</v>
      </c>
      <c r="F3" s="16" t="s">
        <v>51</v>
      </c>
      <c r="G3" s="16" t="s">
        <v>52</v>
      </c>
      <c r="H3" s="82" t="s">
        <v>53</v>
      </c>
      <c r="I3" s="83"/>
      <c r="J3" s="83"/>
      <c r="K3" s="83"/>
      <c r="L3" s="83"/>
      <c r="M3" s="83"/>
      <c r="N3" s="83"/>
      <c r="O3" s="83"/>
      <c r="P3" s="83"/>
      <c r="Q3" s="83"/>
      <c r="R3" s="83"/>
      <c r="S3" s="83"/>
      <c r="T3" s="83"/>
      <c r="U3" s="83"/>
      <c r="V3" s="83"/>
      <c r="W3" s="84"/>
      <c r="X3" s="88" t="s">
        <v>54</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29</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55</v>
      </c>
      <c r="B4" s="17"/>
      <c r="C4" s="17"/>
      <c r="D4" s="17"/>
      <c r="E4" s="17"/>
      <c r="F4" s="17"/>
      <c r="G4" s="17"/>
      <c r="H4" s="85"/>
      <c r="I4" s="86"/>
      <c r="J4" s="86"/>
      <c r="K4" s="86"/>
      <c r="L4" s="86"/>
      <c r="M4" s="86"/>
      <c r="N4" s="86"/>
      <c r="O4" s="86"/>
      <c r="P4" s="86"/>
      <c r="Q4" s="86"/>
      <c r="R4" s="86"/>
      <c r="S4" s="86"/>
      <c r="T4" s="86"/>
      <c r="U4" s="86"/>
      <c r="V4" s="86"/>
      <c r="W4" s="87"/>
      <c r="X4" s="81" t="s">
        <v>56</v>
      </c>
      <c r="Y4" s="81"/>
      <c r="Z4" s="81"/>
      <c r="AA4" s="81"/>
      <c r="AB4" s="81"/>
      <c r="AC4" s="81"/>
      <c r="AD4" s="81"/>
      <c r="AE4" s="81"/>
      <c r="AF4" s="81"/>
      <c r="AG4" s="81"/>
      <c r="AH4" s="81"/>
      <c r="AI4" s="81" t="s">
        <v>57</v>
      </c>
      <c r="AJ4" s="81"/>
      <c r="AK4" s="81"/>
      <c r="AL4" s="81"/>
      <c r="AM4" s="81"/>
      <c r="AN4" s="81"/>
      <c r="AO4" s="81"/>
      <c r="AP4" s="81"/>
      <c r="AQ4" s="81"/>
      <c r="AR4" s="81"/>
      <c r="AS4" s="81"/>
      <c r="AT4" s="81" t="s">
        <v>58</v>
      </c>
      <c r="AU4" s="81"/>
      <c r="AV4" s="81"/>
      <c r="AW4" s="81"/>
      <c r="AX4" s="81"/>
      <c r="AY4" s="81"/>
      <c r="AZ4" s="81"/>
      <c r="BA4" s="81"/>
      <c r="BB4" s="81"/>
      <c r="BC4" s="81"/>
      <c r="BD4" s="81"/>
      <c r="BE4" s="81" t="s">
        <v>59</v>
      </c>
      <c r="BF4" s="81"/>
      <c r="BG4" s="81"/>
      <c r="BH4" s="81"/>
      <c r="BI4" s="81"/>
      <c r="BJ4" s="81"/>
      <c r="BK4" s="81"/>
      <c r="BL4" s="81"/>
      <c r="BM4" s="81"/>
      <c r="BN4" s="81"/>
      <c r="BO4" s="81"/>
      <c r="BP4" s="81" t="s">
        <v>60</v>
      </c>
      <c r="BQ4" s="81"/>
      <c r="BR4" s="81"/>
      <c r="BS4" s="81"/>
      <c r="BT4" s="81"/>
      <c r="BU4" s="81"/>
      <c r="BV4" s="81"/>
      <c r="BW4" s="81"/>
      <c r="BX4" s="81"/>
      <c r="BY4" s="81"/>
      <c r="BZ4" s="81"/>
      <c r="CA4" s="81" t="s">
        <v>61</v>
      </c>
      <c r="CB4" s="81"/>
      <c r="CC4" s="81"/>
      <c r="CD4" s="81"/>
      <c r="CE4" s="81"/>
      <c r="CF4" s="81"/>
      <c r="CG4" s="81"/>
      <c r="CH4" s="81"/>
      <c r="CI4" s="81"/>
      <c r="CJ4" s="81"/>
      <c r="CK4" s="81"/>
      <c r="CL4" s="81" t="s">
        <v>62</v>
      </c>
      <c r="CM4" s="81"/>
      <c r="CN4" s="81"/>
      <c r="CO4" s="81"/>
      <c r="CP4" s="81"/>
      <c r="CQ4" s="81"/>
      <c r="CR4" s="81"/>
      <c r="CS4" s="81"/>
      <c r="CT4" s="81"/>
      <c r="CU4" s="81"/>
      <c r="CV4" s="81"/>
      <c r="CW4" s="81" t="s">
        <v>63</v>
      </c>
      <c r="CX4" s="81"/>
      <c r="CY4" s="81"/>
      <c r="CZ4" s="81"/>
      <c r="DA4" s="81"/>
      <c r="DB4" s="81"/>
      <c r="DC4" s="81"/>
      <c r="DD4" s="81"/>
      <c r="DE4" s="81"/>
      <c r="DF4" s="81"/>
      <c r="DG4" s="81"/>
      <c r="DH4" s="81" t="s">
        <v>64</v>
      </c>
      <c r="DI4" s="81"/>
      <c r="DJ4" s="81"/>
      <c r="DK4" s="81"/>
      <c r="DL4" s="81"/>
      <c r="DM4" s="81"/>
      <c r="DN4" s="81"/>
      <c r="DO4" s="81"/>
      <c r="DP4" s="81"/>
      <c r="DQ4" s="81"/>
      <c r="DR4" s="81"/>
      <c r="DS4" s="81" t="s">
        <v>65</v>
      </c>
      <c r="DT4" s="81"/>
      <c r="DU4" s="81"/>
      <c r="DV4" s="81"/>
      <c r="DW4" s="81"/>
      <c r="DX4" s="81"/>
      <c r="DY4" s="81"/>
      <c r="DZ4" s="81"/>
      <c r="EA4" s="81"/>
      <c r="EB4" s="81"/>
      <c r="EC4" s="81"/>
      <c r="ED4" s="81" t="s">
        <v>66</v>
      </c>
      <c r="EE4" s="81"/>
      <c r="EF4" s="81"/>
      <c r="EG4" s="81"/>
      <c r="EH4" s="81"/>
      <c r="EI4" s="81"/>
      <c r="EJ4" s="81"/>
      <c r="EK4" s="81"/>
      <c r="EL4" s="81"/>
      <c r="EM4" s="81"/>
      <c r="EN4" s="81"/>
    </row>
    <row r="5" spans="1:144">
      <c r="A5" s="15" t="s">
        <v>67</v>
      </c>
      <c r="B5" s="18"/>
      <c r="C5" s="18"/>
      <c r="D5" s="18"/>
      <c r="E5" s="18"/>
      <c r="F5" s="18"/>
      <c r="G5" s="18"/>
      <c r="H5" s="19" t="s">
        <v>68</v>
      </c>
      <c r="I5" s="19" t="s">
        <v>69</v>
      </c>
      <c r="J5" s="19" t="s">
        <v>70</v>
      </c>
      <c r="K5" s="19" t="s">
        <v>71</v>
      </c>
      <c r="L5" s="19" t="s">
        <v>72</v>
      </c>
      <c r="M5" s="19" t="s">
        <v>5</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32</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c r="A6" s="15" t="s">
        <v>94</v>
      </c>
      <c r="B6" s="20">
        <f>B7</f>
        <v>2023</v>
      </c>
      <c r="C6" s="20">
        <f t="shared" ref="C6:W6" si="3">C7</f>
        <v>180009</v>
      </c>
      <c r="D6" s="20">
        <f t="shared" si="3"/>
        <v>46</v>
      </c>
      <c r="E6" s="20">
        <f t="shared" si="3"/>
        <v>1</v>
      </c>
      <c r="F6" s="20">
        <f t="shared" si="3"/>
        <v>0</v>
      </c>
      <c r="G6" s="20">
        <f t="shared" si="3"/>
        <v>2</v>
      </c>
      <c r="H6" s="20" t="str">
        <f t="shared" si="3"/>
        <v>福井県</v>
      </c>
      <c r="I6" s="20" t="str">
        <f t="shared" si="3"/>
        <v>法適用</v>
      </c>
      <c r="J6" s="20" t="str">
        <f t="shared" si="3"/>
        <v>水道事業</v>
      </c>
      <c r="K6" s="20" t="str">
        <f t="shared" si="3"/>
        <v>用水供給事業</v>
      </c>
      <c r="L6" s="20" t="str">
        <f t="shared" si="3"/>
        <v>B</v>
      </c>
      <c r="M6" s="20" t="str">
        <f t="shared" si="3"/>
        <v>非設置</v>
      </c>
      <c r="N6" s="21" t="str">
        <f t="shared" si="3"/>
        <v>-</v>
      </c>
      <c r="O6" s="21">
        <f t="shared" si="3"/>
        <v>84.52</v>
      </c>
      <c r="P6" s="21">
        <f t="shared" si="3"/>
        <v>52.87</v>
      </c>
      <c r="Q6" s="21">
        <f t="shared" si="3"/>
        <v>0</v>
      </c>
      <c r="R6" s="21">
        <f t="shared" si="3"/>
        <v>752390</v>
      </c>
      <c r="S6" s="21">
        <f t="shared" si="3"/>
        <v>4190.54</v>
      </c>
      <c r="T6" s="21">
        <f t="shared" si="3"/>
        <v>179.54</v>
      </c>
      <c r="U6" s="21">
        <f t="shared" si="3"/>
        <v>289326</v>
      </c>
      <c r="V6" s="21">
        <f t="shared" si="3"/>
        <v>1181</v>
      </c>
      <c r="W6" s="21">
        <f t="shared" si="3"/>
        <v>244.98</v>
      </c>
      <c r="X6" s="22">
        <f>IF(X7="",NA(),X7)</f>
        <v>127.94</v>
      </c>
      <c r="Y6" s="22">
        <f t="shared" ref="Y6:AG6" si="4">IF(Y7="",NA(),Y7)</f>
        <v>118.82</v>
      </c>
      <c r="Z6" s="22">
        <f t="shared" si="4"/>
        <v>112.44</v>
      </c>
      <c r="AA6" s="22">
        <f t="shared" si="4"/>
        <v>110.18</v>
      </c>
      <c r="AB6" s="22">
        <f t="shared" si="4"/>
        <v>114.02</v>
      </c>
      <c r="AC6" s="22">
        <f t="shared" si="4"/>
        <v>112.91</v>
      </c>
      <c r="AD6" s="22">
        <f t="shared" si="4"/>
        <v>111.13</v>
      </c>
      <c r="AE6" s="22">
        <f t="shared" si="4"/>
        <v>112.49</v>
      </c>
      <c r="AF6" s="22">
        <f t="shared" si="4"/>
        <v>107.33</v>
      </c>
      <c r="AG6" s="22">
        <f t="shared" si="4"/>
        <v>108.93</v>
      </c>
      <c r="AH6" s="21" t="str">
        <f>IF(AH7="","",IF(AH7="-","【-】","【"&amp;SUBSTITUTE(TEXT(AH7,"#,##0.00"),"-","△")&amp;"】"))</f>
        <v>【108.93】</v>
      </c>
      <c r="AI6" s="21">
        <f>IF(AI7="",NA(),AI7)</f>
        <v>0</v>
      </c>
      <c r="AJ6" s="21">
        <f t="shared" ref="AJ6:AR6" si="5">IF(AJ7="",NA(),AJ7)</f>
        <v>0</v>
      </c>
      <c r="AK6" s="21">
        <f t="shared" si="5"/>
        <v>0</v>
      </c>
      <c r="AL6" s="21">
        <f t="shared" si="5"/>
        <v>0</v>
      </c>
      <c r="AM6" s="21">
        <f t="shared" si="5"/>
        <v>0</v>
      </c>
      <c r="AN6" s="22">
        <f t="shared" si="5"/>
        <v>9.92</v>
      </c>
      <c r="AO6" s="22">
        <f t="shared" si="5"/>
        <v>12.29</v>
      </c>
      <c r="AP6" s="22">
        <f t="shared" si="5"/>
        <v>8.77</v>
      </c>
      <c r="AQ6" s="22">
        <f t="shared" si="5"/>
        <v>8.81</v>
      </c>
      <c r="AR6" s="22">
        <f t="shared" si="5"/>
        <v>8.48</v>
      </c>
      <c r="AS6" s="21" t="str">
        <f>IF(AS7="","",IF(AS7="-","【-】","【"&amp;SUBSTITUTE(TEXT(AS7,"#,##0.00"),"-","△")&amp;"】"))</f>
        <v>【8.48】</v>
      </c>
      <c r="AT6" s="22">
        <f>IF(AT7="",NA(),AT7)</f>
        <v>1243.26</v>
      </c>
      <c r="AU6" s="22">
        <f t="shared" ref="AU6:BC6" si="6">IF(AU7="",NA(),AU7)</f>
        <v>628.70000000000005</v>
      </c>
      <c r="AV6" s="22">
        <f t="shared" si="6"/>
        <v>1029.1400000000001</v>
      </c>
      <c r="AW6" s="22">
        <f t="shared" si="6"/>
        <v>1388.24</v>
      </c>
      <c r="AX6" s="22">
        <f t="shared" si="6"/>
        <v>1033.44</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240.63</v>
      </c>
      <c r="BF6" s="22">
        <f t="shared" ref="BF6:BN6" si="7">IF(BF7="",NA(),BF7)</f>
        <v>223.33</v>
      </c>
      <c r="BG6" s="22">
        <f t="shared" si="7"/>
        <v>217.69</v>
      </c>
      <c r="BH6" s="22">
        <f t="shared" si="7"/>
        <v>198.57</v>
      </c>
      <c r="BI6" s="22">
        <f t="shared" si="7"/>
        <v>179.06</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132.16</v>
      </c>
      <c r="BQ6" s="22">
        <f t="shared" ref="BQ6:BY6" si="8">IF(BQ7="",NA(),BQ7)</f>
        <v>120.79</v>
      </c>
      <c r="BR6" s="22">
        <f t="shared" si="8"/>
        <v>113.75</v>
      </c>
      <c r="BS6" s="22">
        <f t="shared" si="8"/>
        <v>110.5</v>
      </c>
      <c r="BT6" s="22">
        <f t="shared" si="8"/>
        <v>115.04</v>
      </c>
      <c r="BU6" s="22">
        <f t="shared" si="8"/>
        <v>112.84</v>
      </c>
      <c r="BV6" s="22">
        <f t="shared" si="8"/>
        <v>110.77</v>
      </c>
      <c r="BW6" s="22">
        <f t="shared" si="8"/>
        <v>112.35</v>
      </c>
      <c r="BX6" s="22">
        <f t="shared" si="8"/>
        <v>106.47</v>
      </c>
      <c r="BY6" s="22">
        <f t="shared" si="8"/>
        <v>107.7</v>
      </c>
      <c r="BZ6" s="21" t="str">
        <f>IF(BZ7="","",IF(BZ7="-","【-】","【"&amp;SUBSTITUTE(TEXT(BZ7,"#,##0.00"),"-","△")&amp;"】"))</f>
        <v>【107.70】</v>
      </c>
      <c r="CA6" s="22">
        <f>IF(CA7="",NA(),CA7)</f>
        <v>66.59</v>
      </c>
      <c r="CB6" s="22">
        <f t="shared" ref="CB6:CJ6" si="9">IF(CB7="",NA(),CB7)</f>
        <v>72.95</v>
      </c>
      <c r="CC6" s="22">
        <f t="shared" si="9"/>
        <v>73.88</v>
      </c>
      <c r="CD6" s="22">
        <f t="shared" si="9"/>
        <v>76.84</v>
      </c>
      <c r="CE6" s="22">
        <f t="shared" si="9"/>
        <v>74.84</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93.5</v>
      </c>
      <c r="CM6" s="22">
        <f t="shared" ref="CM6:CU6" si="10">IF(CM7="",NA(),CM7)</f>
        <v>93.39</v>
      </c>
      <c r="CN6" s="22">
        <f t="shared" si="10"/>
        <v>92.32</v>
      </c>
      <c r="CO6" s="22">
        <f t="shared" si="10"/>
        <v>91.37</v>
      </c>
      <c r="CP6" s="22">
        <f t="shared" si="10"/>
        <v>90.12</v>
      </c>
      <c r="CQ6" s="22">
        <f t="shared" si="10"/>
        <v>61.69</v>
      </c>
      <c r="CR6" s="22">
        <f t="shared" si="10"/>
        <v>62.26</v>
      </c>
      <c r="CS6" s="22">
        <f t="shared" si="10"/>
        <v>62.22</v>
      </c>
      <c r="CT6" s="22">
        <f t="shared" si="10"/>
        <v>61.45</v>
      </c>
      <c r="CU6" s="22">
        <f t="shared" si="10"/>
        <v>61.63</v>
      </c>
      <c r="CV6" s="21" t="str">
        <f>IF(CV7="","",IF(CV7="-","【-】","【"&amp;SUBSTITUTE(TEXT(CV7,"#,##0.00"),"-","△")&amp;"】"))</f>
        <v>【61.63】</v>
      </c>
      <c r="CW6" s="22">
        <f>IF(CW7="",NA(),CW7)</f>
        <v>100</v>
      </c>
      <c r="CX6" s="22">
        <f t="shared" ref="CX6:DF6" si="11">IF(CX7="",NA(),CX7)</f>
        <v>100</v>
      </c>
      <c r="CY6" s="22">
        <f t="shared" si="11"/>
        <v>100</v>
      </c>
      <c r="CZ6" s="22">
        <f t="shared" si="11"/>
        <v>100</v>
      </c>
      <c r="DA6" s="22">
        <f t="shared" si="11"/>
        <v>100</v>
      </c>
      <c r="DB6" s="22">
        <f t="shared" si="11"/>
        <v>100</v>
      </c>
      <c r="DC6" s="22">
        <f t="shared" si="11"/>
        <v>100.16</v>
      </c>
      <c r="DD6" s="22">
        <f t="shared" si="11"/>
        <v>100.28</v>
      </c>
      <c r="DE6" s="22">
        <f t="shared" si="11"/>
        <v>100.29</v>
      </c>
      <c r="DF6" s="22">
        <f t="shared" si="11"/>
        <v>100.36</v>
      </c>
      <c r="DG6" s="21" t="str">
        <f>IF(DG7="","",IF(DG7="-","【-】","【"&amp;SUBSTITUTE(TEXT(DG7,"#,##0.00"),"-","△")&amp;"】"))</f>
        <v>【100.36】</v>
      </c>
      <c r="DH6" s="22">
        <f>IF(DH7="",NA(),DH7)</f>
        <v>45.34</v>
      </c>
      <c r="DI6" s="22">
        <f t="shared" ref="DI6:DQ6" si="12">IF(DI7="",NA(),DI7)</f>
        <v>43.18</v>
      </c>
      <c r="DJ6" s="22">
        <f t="shared" si="12"/>
        <v>45.23</v>
      </c>
      <c r="DK6" s="22">
        <f t="shared" si="12"/>
        <v>47.39</v>
      </c>
      <c r="DL6" s="22">
        <f t="shared" si="12"/>
        <v>48.69</v>
      </c>
      <c r="DM6" s="22">
        <f t="shared" si="12"/>
        <v>56.48</v>
      </c>
      <c r="DN6" s="22">
        <f t="shared" si="12"/>
        <v>57.5</v>
      </c>
      <c r="DO6" s="22">
        <f t="shared" si="12"/>
        <v>58.52</v>
      </c>
      <c r="DP6" s="22">
        <f t="shared" si="12"/>
        <v>59.51</v>
      </c>
      <c r="DQ6" s="22">
        <f t="shared" si="12"/>
        <v>60.24</v>
      </c>
      <c r="DR6" s="21" t="str">
        <f>IF(DR7="","",IF(DR7="-","【-】","【"&amp;SUBSTITUTE(TEXT(DR7,"#,##0.00"),"-","△")&amp;"】"))</f>
        <v>【60.24】</v>
      </c>
      <c r="DS6" s="21">
        <f>IF(DS7="",NA(),DS7)</f>
        <v>0</v>
      </c>
      <c r="DT6" s="21">
        <f t="shared" ref="DT6:EB6" si="13">IF(DT7="",NA(),DT7)</f>
        <v>0</v>
      </c>
      <c r="DU6" s="21">
        <f t="shared" si="13"/>
        <v>0</v>
      </c>
      <c r="DV6" s="21">
        <f t="shared" si="13"/>
        <v>0</v>
      </c>
      <c r="DW6" s="21">
        <f t="shared" si="13"/>
        <v>0</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1">
        <f t="shared" ref="EE6:EM6" si="14">IF(EE7="",NA(),EE7)</f>
        <v>0</v>
      </c>
      <c r="EF6" s="21">
        <f t="shared" si="14"/>
        <v>0</v>
      </c>
      <c r="EG6" s="21">
        <f t="shared" si="14"/>
        <v>0</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c r="A7" s="15"/>
      <c r="B7" s="24">
        <v>2023</v>
      </c>
      <c r="C7" s="24">
        <v>180009</v>
      </c>
      <c r="D7" s="24">
        <v>46</v>
      </c>
      <c r="E7" s="24">
        <v>1</v>
      </c>
      <c r="F7" s="24">
        <v>0</v>
      </c>
      <c r="G7" s="24">
        <v>2</v>
      </c>
      <c r="H7" s="24" t="s">
        <v>95</v>
      </c>
      <c r="I7" s="24" t="s">
        <v>96</v>
      </c>
      <c r="J7" s="24" t="s">
        <v>97</v>
      </c>
      <c r="K7" s="24" t="s">
        <v>98</v>
      </c>
      <c r="L7" s="24" t="s">
        <v>99</v>
      </c>
      <c r="M7" s="24" t="s">
        <v>100</v>
      </c>
      <c r="N7" s="25" t="s">
        <v>101</v>
      </c>
      <c r="O7" s="25">
        <v>84.52</v>
      </c>
      <c r="P7" s="25">
        <v>52.87</v>
      </c>
      <c r="Q7" s="25">
        <v>0</v>
      </c>
      <c r="R7" s="25">
        <v>752390</v>
      </c>
      <c r="S7" s="25">
        <v>4190.54</v>
      </c>
      <c r="T7" s="25">
        <v>179.54</v>
      </c>
      <c r="U7" s="25">
        <v>289326</v>
      </c>
      <c r="V7" s="25">
        <v>1181</v>
      </c>
      <c r="W7" s="25">
        <v>244.98</v>
      </c>
      <c r="X7" s="25">
        <v>127.94</v>
      </c>
      <c r="Y7" s="25">
        <v>118.82</v>
      </c>
      <c r="Z7" s="25">
        <v>112.44</v>
      </c>
      <c r="AA7" s="25">
        <v>110.18</v>
      </c>
      <c r="AB7" s="25">
        <v>114.02</v>
      </c>
      <c r="AC7" s="25">
        <v>112.91</v>
      </c>
      <c r="AD7" s="25">
        <v>111.13</v>
      </c>
      <c r="AE7" s="25">
        <v>112.49</v>
      </c>
      <c r="AF7" s="25">
        <v>107.33</v>
      </c>
      <c r="AG7" s="25">
        <v>108.93</v>
      </c>
      <c r="AH7" s="25">
        <v>108.93</v>
      </c>
      <c r="AI7" s="25">
        <v>0</v>
      </c>
      <c r="AJ7" s="25">
        <v>0</v>
      </c>
      <c r="AK7" s="25">
        <v>0</v>
      </c>
      <c r="AL7" s="25">
        <v>0</v>
      </c>
      <c r="AM7" s="25">
        <v>0</v>
      </c>
      <c r="AN7" s="25">
        <v>9.92</v>
      </c>
      <c r="AO7" s="25">
        <v>12.29</v>
      </c>
      <c r="AP7" s="25">
        <v>8.77</v>
      </c>
      <c r="AQ7" s="25">
        <v>8.81</v>
      </c>
      <c r="AR7" s="25">
        <v>8.48</v>
      </c>
      <c r="AS7" s="25">
        <v>8.48</v>
      </c>
      <c r="AT7" s="25">
        <v>1243.26</v>
      </c>
      <c r="AU7" s="25">
        <v>628.70000000000005</v>
      </c>
      <c r="AV7" s="25">
        <v>1029.1400000000001</v>
      </c>
      <c r="AW7" s="25">
        <v>1388.24</v>
      </c>
      <c r="AX7" s="25">
        <v>1033.44</v>
      </c>
      <c r="AY7" s="25">
        <v>271.10000000000002</v>
      </c>
      <c r="AZ7" s="25">
        <v>284.45</v>
      </c>
      <c r="BA7" s="25">
        <v>309.23</v>
      </c>
      <c r="BB7" s="25">
        <v>313.43</v>
      </c>
      <c r="BC7" s="25">
        <v>303.10000000000002</v>
      </c>
      <c r="BD7" s="25">
        <v>303.10000000000002</v>
      </c>
      <c r="BE7" s="25">
        <v>240.63</v>
      </c>
      <c r="BF7" s="25">
        <v>223.33</v>
      </c>
      <c r="BG7" s="25">
        <v>217.69</v>
      </c>
      <c r="BH7" s="25">
        <v>198.57</v>
      </c>
      <c r="BI7" s="25">
        <v>179.06</v>
      </c>
      <c r="BJ7" s="25">
        <v>272.95999999999998</v>
      </c>
      <c r="BK7" s="25">
        <v>260.95999999999998</v>
      </c>
      <c r="BL7" s="25">
        <v>240.07</v>
      </c>
      <c r="BM7" s="25">
        <v>224.81</v>
      </c>
      <c r="BN7" s="25">
        <v>210.83</v>
      </c>
      <c r="BO7" s="25">
        <v>210.83</v>
      </c>
      <c r="BP7" s="25">
        <v>132.16</v>
      </c>
      <c r="BQ7" s="25">
        <v>120.79</v>
      </c>
      <c r="BR7" s="25">
        <v>113.75</v>
      </c>
      <c r="BS7" s="25">
        <v>110.5</v>
      </c>
      <c r="BT7" s="25">
        <v>115.04</v>
      </c>
      <c r="BU7" s="25">
        <v>112.84</v>
      </c>
      <c r="BV7" s="25">
        <v>110.77</v>
      </c>
      <c r="BW7" s="25">
        <v>112.35</v>
      </c>
      <c r="BX7" s="25">
        <v>106.47</v>
      </c>
      <c r="BY7" s="25">
        <v>107.7</v>
      </c>
      <c r="BZ7" s="25">
        <v>107.7</v>
      </c>
      <c r="CA7" s="25">
        <v>66.59</v>
      </c>
      <c r="CB7" s="25">
        <v>72.95</v>
      </c>
      <c r="CC7" s="25">
        <v>73.88</v>
      </c>
      <c r="CD7" s="25">
        <v>76.84</v>
      </c>
      <c r="CE7" s="25">
        <v>74.84</v>
      </c>
      <c r="CF7" s="25">
        <v>73.849999999999994</v>
      </c>
      <c r="CG7" s="25">
        <v>73.180000000000007</v>
      </c>
      <c r="CH7" s="25">
        <v>73.05</v>
      </c>
      <c r="CI7" s="25">
        <v>77.53</v>
      </c>
      <c r="CJ7" s="25">
        <v>76.25</v>
      </c>
      <c r="CK7" s="25">
        <v>76.25</v>
      </c>
      <c r="CL7" s="25">
        <v>93.5</v>
      </c>
      <c r="CM7" s="25">
        <v>93.39</v>
      </c>
      <c r="CN7" s="25">
        <v>92.32</v>
      </c>
      <c r="CO7" s="25">
        <v>91.37</v>
      </c>
      <c r="CP7" s="25">
        <v>90.12</v>
      </c>
      <c r="CQ7" s="25">
        <v>61.69</v>
      </c>
      <c r="CR7" s="25">
        <v>62.26</v>
      </c>
      <c r="CS7" s="25">
        <v>62.22</v>
      </c>
      <c r="CT7" s="25">
        <v>61.45</v>
      </c>
      <c r="CU7" s="25">
        <v>61.63</v>
      </c>
      <c r="CV7" s="25">
        <v>61.63</v>
      </c>
      <c r="CW7" s="25">
        <v>100</v>
      </c>
      <c r="CX7" s="25">
        <v>100</v>
      </c>
      <c r="CY7" s="25">
        <v>100</v>
      </c>
      <c r="CZ7" s="25">
        <v>100</v>
      </c>
      <c r="DA7" s="25">
        <v>100</v>
      </c>
      <c r="DB7" s="25">
        <v>100</v>
      </c>
      <c r="DC7" s="25">
        <v>100.16</v>
      </c>
      <c r="DD7" s="25">
        <v>100.28</v>
      </c>
      <c r="DE7" s="25">
        <v>100.29</v>
      </c>
      <c r="DF7" s="25">
        <v>100.36</v>
      </c>
      <c r="DG7" s="25">
        <v>100.36</v>
      </c>
      <c r="DH7" s="25">
        <v>45.34</v>
      </c>
      <c r="DI7" s="25">
        <v>43.18</v>
      </c>
      <c r="DJ7" s="25">
        <v>45.23</v>
      </c>
      <c r="DK7" s="25">
        <v>47.39</v>
      </c>
      <c r="DL7" s="25">
        <v>48.69</v>
      </c>
      <c r="DM7" s="25">
        <v>56.48</v>
      </c>
      <c r="DN7" s="25">
        <v>57.5</v>
      </c>
      <c r="DO7" s="25">
        <v>58.52</v>
      </c>
      <c r="DP7" s="25">
        <v>59.51</v>
      </c>
      <c r="DQ7" s="25">
        <v>60.24</v>
      </c>
      <c r="DR7" s="25">
        <v>60.24</v>
      </c>
      <c r="DS7" s="25">
        <v>0</v>
      </c>
      <c r="DT7" s="25">
        <v>0</v>
      </c>
      <c r="DU7" s="25">
        <v>0</v>
      </c>
      <c r="DV7" s="25">
        <v>0</v>
      </c>
      <c r="DW7" s="25">
        <v>0</v>
      </c>
      <c r="DX7" s="25">
        <v>27.61</v>
      </c>
      <c r="DY7" s="25">
        <v>30.3</v>
      </c>
      <c r="DZ7" s="25">
        <v>31.74</v>
      </c>
      <c r="EA7" s="25">
        <v>32.380000000000003</v>
      </c>
      <c r="EB7" s="25">
        <v>34.479999999999997</v>
      </c>
      <c r="EC7" s="25">
        <v>34.479999999999997</v>
      </c>
      <c r="ED7" s="25">
        <v>0</v>
      </c>
      <c r="EE7" s="25">
        <v>0</v>
      </c>
      <c r="EF7" s="25">
        <v>0</v>
      </c>
      <c r="EG7" s="25">
        <v>0</v>
      </c>
      <c r="EH7" s="25">
        <v>0</v>
      </c>
      <c r="EI7" s="25">
        <v>0.2</v>
      </c>
      <c r="EJ7" s="25">
        <v>0.32</v>
      </c>
      <c r="EK7" s="25">
        <v>0.28000000000000003</v>
      </c>
      <c r="EL7" s="25">
        <v>0.4</v>
      </c>
      <c r="EM7" s="25">
        <v>0.27</v>
      </c>
      <c r="EN7" s="25">
        <v>0.27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102</v>
      </c>
      <c r="C9" s="28" t="s">
        <v>103</v>
      </c>
      <c r="D9" s="28" t="s">
        <v>104</v>
      </c>
      <c r="E9" s="28" t="s">
        <v>105</v>
      </c>
      <c r="F9" s="28"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47</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107</v>
      </c>
    </row>
    <row r="12" spans="1:144">
      <c r="B12">
        <v>1</v>
      </c>
      <c r="C12">
        <v>1</v>
      </c>
      <c r="D12">
        <v>1</v>
      </c>
      <c r="E12">
        <v>1</v>
      </c>
      <c r="F12">
        <v>1</v>
      </c>
      <c r="G12" t="s">
        <v>108</v>
      </c>
    </row>
    <row r="13" spans="1:144">
      <c r="B13" t="s">
        <v>109</v>
      </c>
      <c r="C13" t="s">
        <v>109</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73e31c36058ae75cc3cd5adffdbb8ff7">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6d641069e98f2d25661be18399baa664"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63A6BE7-ED2C-480D-9C8D-3FED6B4E89C4}"/>
</file>

<file path=customXml/itemProps2.xml><?xml version="1.0" encoding="utf-8"?>
<ds:datastoreItem xmlns:ds="http://schemas.openxmlformats.org/officeDocument/2006/customXml" ds:itemID="{FE90F90C-D88B-43AD-8C79-FDD2A9825CC5}"/>
</file>

<file path=customXml/itemProps3.xml><?xml version="1.0" encoding="utf-8"?>
<ds:datastoreItem xmlns:ds="http://schemas.openxmlformats.org/officeDocument/2006/customXml" ds:itemID="{B9F8C43F-C11A-4F4C-B4B7-0939F2A0A27C}"/>
</file>

<file path=docProps/app.xml><?xml version="1.0" encoding="utf-8"?>
<Properties xmlns="http://schemas.openxmlformats.org/officeDocument/2006/extended-properties" xmlns:vt="http://schemas.openxmlformats.org/officeDocument/2006/docPropsVTypes">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revision/>
  <dcterms:created xsi:type="dcterms:W3CDTF">2025-01-24T06:48:29Z</dcterms:created>
  <dcterms:modified xsi:type="dcterms:W3CDTF">2025-07-02T02:26:01Z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